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20" yWindow="345" windowWidth="21840" windowHeight="12555" activeTab="1"/>
  </bookViews>
  <sheets>
    <sheet name="Info" sheetId="1" r:id="rId1"/>
    <sheet name="Data Summary" sheetId="2" r:id="rId2"/>
    <sheet name="Reference Source Info" sheetId="4" r:id="rId3"/>
    <sheet name="DQI" sheetId="5" r:id="rId4"/>
    <sheet name="combined_heat_power" sheetId="9" r:id="rId5"/>
    <sheet name="baseline_NGCC" sheetId="6" r:id="rId6"/>
    <sheet name="Conversions" sheetId="7" r:id="rId7"/>
    <sheet name="Assumptions" sheetId="8" r:id="rId8"/>
    <sheet name="Chart" sheetId="10" r:id="rId9"/>
  </sheets>
  <externalReferences>
    <externalReference r:id="rId10"/>
  </externalReferences>
  <calcPr calcId="145621"/>
</workbook>
</file>

<file path=xl/calcChain.xml><?xml version="1.0" encoding="utf-8"?>
<calcChain xmlns="http://schemas.openxmlformats.org/spreadsheetml/2006/main">
  <c r="B95" i="9" l="1"/>
  <c r="B39" i="9" l="1"/>
  <c r="B34" i="9"/>
  <c r="B33" i="9"/>
  <c r="B31" i="9"/>
  <c r="N60" i="9"/>
  <c r="C26" i="1" l="1"/>
  <c r="B28" i="9" l="1"/>
  <c r="B16" i="9"/>
  <c r="B19" i="9"/>
  <c r="D4" i="7"/>
  <c r="D5" i="7"/>
  <c r="D20" i="6" l="1"/>
  <c r="E25" i="2"/>
  <c r="B24" i="2"/>
  <c r="B25" i="2"/>
  <c r="B26" i="2"/>
  <c r="B30" i="2"/>
  <c r="B28" i="2"/>
  <c r="B29" i="2"/>
  <c r="B31" i="2"/>
  <c r="B32" i="2"/>
  <c r="B33" i="2"/>
  <c r="B34" i="2"/>
  <c r="B35" i="2"/>
  <c r="B36" i="2"/>
  <c r="B38" i="6"/>
  <c r="B37" i="6"/>
  <c r="B33" i="6"/>
  <c r="B34" i="6" s="1"/>
  <c r="B29" i="6"/>
  <c r="B28" i="6"/>
  <c r="B43" i="9"/>
  <c r="B30" i="9"/>
  <c r="B22" i="6"/>
  <c r="B18" i="6"/>
  <c r="B15" i="6"/>
  <c r="B14" i="6"/>
  <c r="D13" i="9"/>
  <c r="E76" i="9"/>
  <c r="L66" i="9"/>
  <c r="N64" i="9" s="1"/>
  <c r="E59" i="9"/>
  <c r="E26" i="9"/>
  <c r="B21" i="9"/>
  <c r="E20" i="9"/>
  <c r="B27" i="9"/>
  <c r="B11" i="9"/>
  <c r="B12" i="9" s="1"/>
  <c r="B9" i="9"/>
  <c r="B81" i="9"/>
  <c r="B61" i="9"/>
  <c r="B62" i="9"/>
  <c r="B80" i="9"/>
  <c r="B66" i="9"/>
  <c r="B79" i="9"/>
  <c r="B77" i="9"/>
  <c r="B63" i="9"/>
  <c r="B64" i="9"/>
  <c r="B82" i="9"/>
  <c r="B65" i="9"/>
  <c r="B78" i="9"/>
  <c r="B14" i="9" l="1"/>
  <c r="N65" i="9"/>
  <c r="B94" i="9" s="1"/>
  <c r="B68" i="9"/>
  <c r="N61" i="9"/>
  <c r="B69" i="9" s="1"/>
  <c r="N62" i="9"/>
  <c r="B70" i="9" s="1"/>
  <c r="L67" i="9"/>
  <c r="B72" i="9"/>
  <c r="B87" i="9"/>
  <c r="B88" i="9"/>
  <c r="B71" i="9"/>
  <c r="B89" i="9" l="1"/>
  <c r="B73" i="9"/>
  <c r="B74" i="9" s="1"/>
  <c r="B32" i="9"/>
  <c r="B15" i="9"/>
  <c r="B86" i="9"/>
  <c r="B84" i="9"/>
  <c r="B85" i="9"/>
  <c r="N66" i="9"/>
  <c r="B46" i="9" l="1"/>
  <c r="E28" i="2" s="1"/>
  <c r="E30" i="2" s="1"/>
  <c r="B37" i="9"/>
  <c r="B35" i="9"/>
  <c r="B49" i="9" s="1"/>
  <c r="B17" i="9"/>
  <c r="B90" i="9"/>
  <c r="B92" i="9" s="1"/>
  <c r="B96" i="9" s="1"/>
  <c r="B97" i="9" s="1"/>
  <c r="B50" i="9" l="1"/>
  <c r="B52" i="9" s="1"/>
  <c r="I6" i="5"/>
  <c r="N5" i="2" s="1"/>
  <c r="K5" i="5"/>
  <c r="J5" i="5"/>
  <c r="I5" i="5"/>
  <c r="K4" i="5"/>
  <c r="J4" i="5"/>
  <c r="I4" i="5"/>
  <c r="IK2" i="4"/>
  <c r="IJ2" i="4"/>
  <c r="II2" i="4"/>
  <c r="IH2" i="4"/>
  <c r="IG2" i="4"/>
  <c r="IF2" i="4"/>
  <c r="IE2" i="4"/>
  <c r="ID2" i="4"/>
  <c r="IC2" i="4"/>
  <c r="IB2" i="4"/>
  <c r="IA2" i="4"/>
  <c r="HZ2" i="4"/>
  <c r="HY2" i="4"/>
  <c r="HX2" i="4"/>
  <c r="HW2" i="4"/>
  <c r="HV2" i="4"/>
  <c r="HU2" i="4"/>
  <c r="HT2" i="4"/>
  <c r="HS2" i="4"/>
  <c r="HR2" i="4"/>
  <c r="HQ2" i="4"/>
  <c r="HP2" i="4"/>
  <c r="HO2" i="4"/>
  <c r="HN2" i="4"/>
  <c r="HM2" i="4"/>
  <c r="HL2" i="4"/>
  <c r="HK2" i="4"/>
  <c r="HJ2" i="4"/>
  <c r="HI2" i="4"/>
  <c r="HH2" i="4"/>
  <c r="HG2" i="4"/>
  <c r="HF2" i="4"/>
  <c r="HE2" i="4"/>
  <c r="HD2" i="4"/>
  <c r="HC2" i="4"/>
  <c r="HB2" i="4"/>
  <c r="HA2" i="4"/>
  <c r="GZ2" i="4"/>
  <c r="GY2" i="4"/>
  <c r="GX2" i="4"/>
  <c r="GW2" i="4"/>
  <c r="GV2" i="4"/>
  <c r="GU2" i="4"/>
  <c r="GT2" i="4"/>
  <c r="GS2" i="4"/>
  <c r="GR2" i="4"/>
  <c r="GQ2" i="4"/>
  <c r="GP2" i="4"/>
  <c r="GO2" i="4"/>
  <c r="GN2" i="4"/>
  <c r="GM2" i="4"/>
  <c r="GL2" i="4"/>
  <c r="GK2" i="4"/>
  <c r="GJ2" i="4"/>
  <c r="GI2" i="4"/>
  <c r="GH2" i="4"/>
  <c r="GG2" i="4"/>
  <c r="GF2" i="4"/>
  <c r="GE2" i="4"/>
  <c r="GD2" i="4"/>
  <c r="GC2" i="4"/>
  <c r="GB2" i="4"/>
  <c r="GA2" i="4"/>
  <c r="FZ2" i="4"/>
  <c r="FY2" i="4"/>
  <c r="FX2" i="4"/>
  <c r="FW2" i="4"/>
  <c r="FV2" i="4"/>
  <c r="FU2" i="4"/>
  <c r="FT2" i="4"/>
  <c r="FS2" i="4"/>
  <c r="FR2" i="4"/>
  <c r="FQ2" i="4"/>
  <c r="FP2" i="4"/>
  <c r="FO2" i="4"/>
  <c r="FN2" i="4"/>
  <c r="FM2" i="4"/>
  <c r="FL2" i="4"/>
  <c r="FK2" i="4"/>
  <c r="FJ2" i="4"/>
  <c r="FI2" i="4"/>
  <c r="FH2" i="4"/>
  <c r="FG2" i="4"/>
  <c r="FF2" i="4"/>
  <c r="FE2" i="4"/>
  <c r="FD2" i="4"/>
  <c r="FC2" i="4"/>
  <c r="FB2" i="4"/>
  <c r="FA2" i="4"/>
  <c r="EZ2" i="4"/>
  <c r="EY2" i="4"/>
  <c r="EX2" i="4"/>
  <c r="EW2" i="4"/>
  <c r="EV2" i="4"/>
  <c r="EU2" i="4"/>
  <c r="ET2" i="4"/>
  <c r="ES2" i="4"/>
  <c r="ER2" i="4"/>
  <c r="EQ2" i="4"/>
  <c r="EP2" i="4"/>
  <c r="EO2" i="4"/>
  <c r="EN2" i="4"/>
  <c r="EM2" i="4"/>
  <c r="EL2" i="4"/>
  <c r="EK2" i="4"/>
  <c r="EJ2" i="4"/>
  <c r="EI2" i="4"/>
  <c r="EH2" i="4"/>
  <c r="EG2" i="4"/>
  <c r="EF2" i="4"/>
  <c r="EE2" i="4"/>
  <c r="ED2" i="4"/>
  <c r="EC2" i="4"/>
  <c r="EB2" i="4"/>
  <c r="EA2" i="4"/>
  <c r="DZ2" i="4"/>
  <c r="DY2" i="4"/>
  <c r="DX2" i="4"/>
  <c r="DW2" i="4"/>
  <c r="DV2" i="4"/>
  <c r="DU2" i="4"/>
  <c r="DT2" i="4"/>
  <c r="DS2" i="4"/>
  <c r="DR2" i="4"/>
  <c r="DQ2" i="4"/>
  <c r="DP2" i="4"/>
  <c r="DO2" i="4"/>
  <c r="DN2" i="4"/>
  <c r="DM2" i="4"/>
  <c r="DL2" i="4"/>
  <c r="DK2" i="4"/>
  <c r="DJ2" i="4"/>
  <c r="DI2" i="4"/>
  <c r="DH2" i="4"/>
  <c r="DG2" i="4"/>
  <c r="DF2" i="4"/>
  <c r="DE2" i="4"/>
  <c r="DD2" i="4"/>
  <c r="DC2" i="4"/>
  <c r="DB2" i="4"/>
  <c r="DA2" i="4"/>
  <c r="CZ2" i="4"/>
  <c r="CY2" i="4"/>
  <c r="CX2" i="4"/>
  <c r="CW2" i="4"/>
  <c r="CV2" i="4"/>
  <c r="CU2" i="4"/>
  <c r="CT2" i="4"/>
  <c r="CS2" i="4"/>
  <c r="CR2" i="4"/>
  <c r="CQ2" i="4"/>
  <c r="CP2" i="4"/>
  <c r="CO2" i="4"/>
  <c r="CN2" i="4"/>
  <c r="CM2" i="4"/>
  <c r="CL2" i="4"/>
  <c r="CK2" i="4"/>
  <c r="CJ2" i="4"/>
  <c r="CI2" i="4"/>
  <c r="CH2" i="4"/>
  <c r="CG2" i="4"/>
  <c r="CF2" i="4"/>
  <c r="CE2" i="4"/>
  <c r="CD2" i="4"/>
  <c r="CC2" i="4"/>
  <c r="CB2" i="4"/>
  <c r="CA2" i="4"/>
  <c r="BZ2" i="4"/>
  <c r="BY2" i="4"/>
  <c r="BX2" i="4"/>
  <c r="BW2" i="4"/>
  <c r="BV2" i="4"/>
  <c r="BU2" i="4"/>
  <c r="BT2" i="4"/>
  <c r="BS2" i="4"/>
  <c r="BR2" i="4"/>
  <c r="BQ2" i="4"/>
  <c r="BP2" i="4"/>
  <c r="BO2" i="4"/>
  <c r="BN2" i="4"/>
  <c r="BM2" i="4"/>
  <c r="BL2" i="4"/>
  <c r="BK2" i="4"/>
  <c r="BJ2" i="4"/>
  <c r="BI2" i="4"/>
  <c r="BH2" i="4"/>
  <c r="BG2" i="4"/>
  <c r="BF2" i="4"/>
  <c r="BE2" i="4"/>
  <c r="BD2" i="4"/>
  <c r="BC2" i="4"/>
  <c r="BB2" i="4"/>
  <c r="BA2" i="4"/>
  <c r="AZ2" i="4"/>
  <c r="AY2" i="4"/>
  <c r="AX2" i="4"/>
  <c r="AW2" i="4"/>
  <c r="AV2" i="4"/>
  <c r="AU2" i="4"/>
  <c r="AT2" i="4"/>
  <c r="AS2" i="4"/>
  <c r="AR2" i="4"/>
  <c r="AQ2" i="4"/>
  <c r="AP2" i="4"/>
  <c r="AO2" i="4"/>
  <c r="AN2" i="4"/>
  <c r="AM2" i="4"/>
  <c r="AL2" i="4"/>
  <c r="AK2" i="4"/>
  <c r="I54" i="2"/>
  <c r="H54" i="2"/>
  <c r="G54" i="2"/>
  <c r="H53" i="2"/>
  <c r="H52" i="2"/>
  <c r="G52" i="2"/>
  <c r="I52" i="2" s="1"/>
  <c r="H51" i="2"/>
  <c r="G51" i="2"/>
  <c r="I45" i="2"/>
  <c r="H45" i="2"/>
  <c r="G45" i="2"/>
  <c r="H44" i="2"/>
  <c r="H43" i="2"/>
  <c r="G43" i="2"/>
  <c r="I43" i="2" s="1"/>
  <c r="H42" i="2"/>
  <c r="B27" i="2"/>
  <c r="B23" i="2"/>
  <c r="G11" i="2"/>
  <c r="D4" i="1"/>
  <c r="D3" i="1"/>
  <c r="B55" i="9" l="1"/>
  <c r="I51" i="2"/>
  <c r="B36" i="9"/>
  <c r="B56" i="9" l="1"/>
  <c r="E34" i="2" s="1"/>
  <c r="B45" i="9"/>
  <c r="B53" i="9"/>
  <c r="E32" i="2" s="1"/>
  <c r="E27" i="2"/>
  <c r="B40" i="9"/>
  <c r="B57" i="9" s="1"/>
  <c r="E33" i="2" s="1"/>
  <c r="E36" i="2" l="1"/>
  <c r="G53" i="2" s="1"/>
  <c r="I53" i="2" s="1"/>
  <c r="B47" i="9"/>
  <c r="E26" i="2" s="1"/>
  <c r="E29" i="2" s="1"/>
  <c r="G42" i="2" s="1"/>
  <c r="I42" i="2" s="1"/>
  <c r="B54" i="9"/>
  <c r="E31" i="2" s="1"/>
  <c r="E35" i="2" s="1"/>
  <c r="G44" i="2" s="1"/>
  <c r="I44" i="2" s="1"/>
</calcChain>
</file>

<file path=xl/sharedStrings.xml><?xml version="1.0" encoding="utf-8"?>
<sst xmlns="http://schemas.openxmlformats.org/spreadsheetml/2006/main" count="691" uniqueCount="434">
  <si>
    <t>NETL Life Cycle Inventory Data - Detailed Spreadsheet Documentation</t>
  </si>
  <si>
    <t>DS Sheet Information</t>
  </si>
  <si>
    <t xml:space="preserve">Process Name: </t>
  </si>
  <si>
    <t xml:space="preserve">Process Description: </t>
  </si>
  <si>
    <t xml:space="preserve">Files: </t>
  </si>
  <si>
    <t>Summary and Calculations Worksheets:</t>
  </si>
  <si>
    <t>As shown below, this document contains 3 summary worksheets (Data Summary, Reference Source Info, and DQI) that have been formatted consistent with NETL standards. The remaining 'calculations' worksheets are workspaces used by NETL engineers during the production of this unit process. The 'calculations' worksheets are presented for the convenience of the reader, and have not been subjected to standardized formatting.</t>
  </si>
  <si>
    <t>This data sheet is organized as follows:</t>
  </si>
  <si>
    <t>Worksheet</t>
  </si>
  <si>
    <t>Description</t>
  </si>
  <si>
    <t>Summary</t>
  </si>
  <si>
    <t>Data Summary</t>
  </si>
  <si>
    <t>Summary of Calculations, Input and Output Flows, Reference Flow, and other information</t>
  </si>
  <si>
    <t>Parameter Scenarios</t>
  </si>
  <si>
    <t>Parameters for various scenarios where the unit process is used</t>
  </si>
  <si>
    <t>Reference Source Info</t>
  </si>
  <si>
    <t>Referenced citations; citations are referenced by number, listed at the top of the Reference Source Info sheet</t>
  </si>
  <si>
    <t>DQI</t>
  </si>
  <si>
    <t>Data Quality Index</t>
  </si>
  <si>
    <t>Calculations</t>
  </si>
  <si>
    <t>Conversions</t>
  </si>
  <si>
    <t>Unit Conversions</t>
  </si>
  <si>
    <t>Assumptions</t>
  </si>
  <si>
    <t>Date Created:</t>
  </si>
  <si>
    <t>Point of Contact:</t>
  </si>
  <si>
    <t>Timothy Skone (NETL), Timothy.Skone@NETL.DOE.GOV</t>
  </si>
  <si>
    <t>Revision History:</t>
  </si>
  <si>
    <t>Original/no revisions</t>
  </si>
  <si>
    <t>How to Cite This Document:</t>
  </si>
  <si>
    <t>Additional Notes:</t>
  </si>
  <si>
    <t>For the calculations sheets, values</t>
  </si>
  <si>
    <t xml:space="preserve">highlighted in yellow </t>
  </si>
  <si>
    <t>are also pulled forward into the 'Data Summary' sheet</t>
  </si>
  <si>
    <t>Bibliographic references &amp; assumptions referenced by number; see 'Reference Source Info' &amp; 'Assumptions' sheets for cross-reference.</t>
  </si>
  <si>
    <r>
      <t xml:space="preserve">Data Summary sheet color coding: </t>
    </r>
    <r>
      <rPr>
        <i/>
        <sz val="10"/>
        <rFont val="Arial"/>
        <family val="2"/>
      </rPr>
      <t>white</t>
    </r>
    <r>
      <rPr>
        <sz val="10"/>
        <rFont val="Arial"/>
        <family val="2"/>
      </rPr>
      <t xml:space="preserve"> indicates data input by model engineer; blue indicates automatically calculated values </t>
    </r>
  </si>
  <si>
    <r>
      <t xml:space="preserve">Abbreviations used throughout this DS: </t>
    </r>
    <r>
      <rPr>
        <b/>
        <i/>
        <sz val="10"/>
        <rFont val="Arial"/>
        <family val="2"/>
      </rPr>
      <t>INSERT AS RELEVANT</t>
    </r>
  </si>
  <si>
    <t>Disclaimer:</t>
  </si>
  <si>
    <t>Template Version:</t>
  </si>
  <si>
    <t>3.0</t>
  </si>
  <si>
    <t>Data Module Summary</t>
  </si>
  <si>
    <t>Process Name:</t>
  </si>
  <si>
    <t>Reference Flow:</t>
  </si>
  <si>
    <t>kg</t>
  </si>
  <si>
    <t>of</t>
  </si>
  <si>
    <t>(see DQI sheet for explanation)</t>
  </si>
  <si>
    <t>Brief Description:</t>
  </si>
  <si>
    <t>SECTION I: META DATA</t>
  </si>
  <si>
    <t>Geographical Coverage:</t>
  </si>
  <si>
    <t>Goal and Scope:</t>
  </si>
  <si>
    <t>Region</t>
  </si>
  <si>
    <t>Year Data Best Represents:</t>
  </si>
  <si>
    <t>Process Type:</t>
  </si>
  <si>
    <t>Process Scope:</t>
  </si>
  <si>
    <t>Allocation Applied:</t>
  </si>
  <si>
    <t>Completeness:</t>
  </si>
  <si>
    <t>Flows Aggregated in Data Set:</t>
  </si>
  <si>
    <t>SECTION II: PARAMETERS</t>
  </si>
  <si>
    <t>This section includes adjustable parameters, calculations needed to support adjustable parameters, and flow calculations based upon adjustable parameters.</t>
  </si>
  <si>
    <t>Parameter Name</t>
  </si>
  <si>
    <t>Formula</t>
  </si>
  <si>
    <t>Value</t>
  </si>
  <si>
    <t>Min. Value</t>
  </si>
  <si>
    <t>Max. Value</t>
  </si>
  <si>
    <t>Unit</t>
  </si>
  <si>
    <t>References</t>
  </si>
  <si>
    <t>Comments</t>
  </si>
  <si>
    <t>End of List</t>
  </si>
  <si>
    <t xml:space="preserve">&lt;select this entire row, then insert new row&gt; </t>
  </si>
  <si>
    <t>SECTION III: INPUT FLOWS</t>
  </si>
  <si>
    <t>This section includes all input flows considered for this unit process</t>
  </si>
  <si>
    <t>Parameter</t>
  </si>
  <si>
    <t>Flow Name</t>
  </si>
  <si>
    <t>Units</t>
  </si>
  <si>
    <t>Total</t>
  </si>
  <si>
    <t>Units per RF</t>
  </si>
  <si>
    <t>Tracked</t>
  </si>
  <si>
    <t>Origin</t>
  </si>
  <si>
    <t>Factor</t>
  </si>
  <si>
    <t>Amount</t>
  </si>
  <si>
    <t>&lt;select from list&gt;</t>
  </si>
  <si>
    <t>SECTION IV: OUTPUT FLOWS</t>
  </si>
  <si>
    <t>This section includes all output flows considered for this unit process</t>
  </si>
  <si>
    <t>Reference flow</t>
  </si>
  <si>
    <t>Emission to air</t>
  </si>
  <si>
    <t>Detailed Spreadsheet Lists</t>
  </si>
  <si>
    <t>Process Type</t>
  </si>
  <si>
    <t>Process Scope</t>
  </si>
  <si>
    <t>Completeness</t>
  </si>
  <si>
    <t>Extraction Process (EP)</t>
  </si>
  <si>
    <t>Cradle-to-Grave (End-of-Life) Process (CE)</t>
  </si>
  <si>
    <t>All Flows Captured</t>
  </si>
  <si>
    <t>Measured</t>
  </si>
  <si>
    <t>X</t>
  </si>
  <si>
    <t>Manufacturing Process (MP)</t>
  </si>
  <si>
    <t>Cradle-to-Gate Process (CG)</t>
  </si>
  <si>
    <t>All Relevant Flows Captured</t>
  </si>
  <si>
    <t>Calculated</t>
  </si>
  <si>
    <t>*</t>
  </si>
  <si>
    <t>Installation Process (IP)</t>
  </si>
  <si>
    <t>Gate-to-Gate Process (GG)</t>
  </si>
  <si>
    <t>Individual Relevant Flows Captured</t>
  </si>
  <si>
    <t>Literature</t>
  </si>
  <si>
    <t>Basic Process (BP)</t>
  </si>
  <si>
    <t>Gate-to-Grave (End-of-Life) Process (GE)</t>
  </si>
  <si>
    <t>Some Relevant Flows Not Captured</t>
  </si>
  <si>
    <t>Estimated</t>
  </si>
  <si>
    <t>Energy Conversion (EC)</t>
  </si>
  <si>
    <t>No Statement</t>
  </si>
  <si>
    <t>Transport Process (TP)</t>
  </si>
  <si>
    <t>Recovery Process (RP)</t>
  </si>
  <si>
    <t>Waste Treatment Process (WT)</t>
  </si>
  <si>
    <t>Auxiliary Process (AP)</t>
  </si>
  <si>
    <t>Field Name</t>
  </si>
  <si>
    <t>Number</t>
  </si>
  <si>
    <t>SourceType</t>
  </si>
  <si>
    <t>Title</t>
  </si>
  <si>
    <t>FirstAuthor</t>
  </si>
  <si>
    <t>AdditionalAuthors</t>
  </si>
  <si>
    <t>Year</t>
  </si>
  <si>
    <t>Date</t>
  </si>
  <si>
    <t>PlaceOfPublication</t>
  </si>
  <si>
    <t>Publisher</t>
  </si>
  <si>
    <t>PageNumbers</t>
  </si>
  <si>
    <t>Table or Figure Number</t>
  </si>
  <si>
    <t>NameOfEditors</t>
  </si>
  <si>
    <t>TitleOfAnthology</t>
  </si>
  <si>
    <t>Journal</t>
  </si>
  <si>
    <t>VolumeNo</t>
  </si>
  <si>
    <t>IssueNo</t>
  </si>
  <si>
    <t>Docket Number</t>
  </si>
  <si>
    <t>Copyright</t>
  </si>
  <si>
    <t>Internet Address</t>
  </si>
  <si>
    <t>Internet Access Date</t>
  </si>
  <si>
    <t>Data Type (Origin)</t>
  </si>
  <si>
    <t>Year Data Represents</t>
  </si>
  <si>
    <t>Geographical Representation</t>
  </si>
  <si>
    <t>Representativeness</t>
  </si>
  <si>
    <t>BibliographicText</t>
  </si>
  <si>
    <t>Text/Description</t>
  </si>
  <si>
    <t>Reference Source Info Lists</t>
  </si>
  <si>
    <t>Source Type</t>
  </si>
  <si>
    <t>Undefined</t>
  </si>
  <si>
    <t>Article</t>
  </si>
  <si>
    <t>Chapters in Anthology</t>
  </si>
  <si>
    <t>Separate Publication</t>
  </si>
  <si>
    <t>Measurement on Site</t>
  </si>
  <si>
    <t>Oral Communication</t>
  </si>
  <si>
    <t>Personal Written Communication</t>
  </si>
  <si>
    <t>Questionnaires</t>
  </si>
  <si>
    <t>DQI Determination</t>
  </si>
  <si>
    <t>Input/Output</t>
  </si>
  <si>
    <t>Reference (see 'Reference Source Info' worksheet)</t>
  </si>
  <si>
    <t>Source Reliability</t>
  </si>
  <si>
    <t>Temporal Correlation</t>
  </si>
  <si>
    <t>Geographical Correlation</t>
  </si>
  <si>
    <t>Technical Correlation</t>
  </si>
  <si>
    <t>Recommendations</t>
  </si>
  <si>
    <t>Determinations</t>
  </si>
  <si>
    <t>DQI Methodology</t>
  </si>
  <si>
    <t>DQI Matrix (from NETL LCI&amp;C Guideline Document, adapted from Weidema and Wenaes)</t>
  </si>
  <si>
    <t>Indicator</t>
  </si>
  <si>
    <t>Score</t>
  </si>
  <si>
    <r>
      <t>Source Reliability</t>
    </r>
    <r>
      <rPr>
        <b/>
        <i/>
        <sz val="10"/>
        <rFont val="Arial"/>
        <family val="2"/>
      </rPr>
      <t xml:space="preserve"> (for most applications, source quality guidelines only factor)</t>
    </r>
  </si>
  <si>
    <t>data verified based on measurements</t>
  </si>
  <si>
    <t xml:space="preserve">data verified based on  some assumptions and/or standard science and engineering calculations </t>
  </si>
  <si>
    <t>data verified with many assumptions, or non-verified but from quality source</t>
  </si>
  <si>
    <t xml:space="preserve">qualified estimate </t>
  </si>
  <si>
    <t>non-qualified estimate</t>
  </si>
  <si>
    <t>source quality guidelines met</t>
  </si>
  <si>
    <t>source quality guidelines not met</t>
  </si>
  <si>
    <t>data cross checks, greater than or equal to 3 quality sources</t>
  </si>
  <si>
    <t>2 or less data sources available for cross check, or data sources available that do not meet quality standards</t>
  </si>
  <si>
    <t>no data available for cross check</t>
  </si>
  <si>
    <t xml:space="preserve">representative data from a sufficient sample of sites over an adequate period of time </t>
  </si>
  <si>
    <t>smaller number of site but an adequate period of time</t>
  </si>
  <si>
    <t xml:space="preserve"> sufficient number of sites but a less adequate period of time</t>
  </si>
  <si>
    <t>smaller number of sites and shorter periods or incomplete data from an adequate number of sites or periods</t>
  </si>
  <si>
    <t>representativeness unknown or incomplete data sets</t>
  </si>
  <si>
    <t>less than three years of difference to year of study/current year</t>
  </si>
  <si>
    <t>less than 6 years of difference</t>
  </si>
  <si>
    <t>less than 10 years difference</t>
  </si>
  <si>
    <t>less than 15 years difference</t>
  </si>
  <si>
    <t>age of data unknown or more than 15 years difference</t>
  </si>
  <si>
    <t>data from area under study</t>
  </si>
  <si>
    <t>average data from larger area or specific data from a close area</t>
  </si>
  <si>
    <t>data from area with similar production conditions</t>
  </si>
  <si>
    <t>data from area with slightly similar production conditions</t>
  </si>
  <si>
    <t>data from unknown area or area with very different production conditions</t>
  </si>
  <si>
    <t>Technological Correlation</t>
  </si>
  <si>
    <t>data from technology, process or materials being studied</t>
  </si>
  <si>
    <t>data from a different technology using the same process and/or materials</t>
  </si>
  <si>
    <t>data on related process or material using the same technology</t>
  </si>
  <si>
    <t>data or related process or material using a different technology</t>
  </si>
  <si>
    <t>Indicator Descriptions</t>
  </si>
  <si>
    <r>
      <t>Source Reliability --</t>
    </r>
    <r>
      <rPr>
        <sz val="10"/>
        <rFont val="Arial"/>
        <family val="2"/>
      </rPr>
      <t xml:space="preserve"> This indicator relates to the quality of the data source and the verification of the data collection methods used within the source.</t>
    </r>
  </si>
  <si>
    <r>
      <t>Data Verification --</t>
    </r>
    <r>
      <rPr>
        <sz val="10"/>
        <rFont val="Arial"/>
        <family val="2"/>
      </rPr>
      <t xml:space="preserve"> Source data that have been verified within error bounds by either the source author (with a high level of transparency) or the LCI modeler.  Verification can be done by measurement, including on-site checking, recalculation, or mass or energy balance analysis.  If the source data cannot be verified without making assumptions (i.e., not enough data are available to close the mass/energy balance), then the score should be a 2 or 3, depending on the number of assumptions.  If no source data are available, a qualified estimate from an expert in the field should receive a score of 4, and an estimate from a non-expert should receive a score of 5. Mostly applicable to primary data.</t>
    </r>
  </si>
  <si>
    <r>
      <t xml:space="preserve">Source Quality Guidelines -- </t>
    </r>
    <r>
      <rPr>
        <sz val="10"/>
        <rFont val="Arial"/>
        <family val="2"/>
      </rPr>
      <t>The highest quality source should be</t>
    </r>
  </si>
  <si>
    <t>o   From a peer reviewed journal or a government sponsored study.  If the source is an LCA, it must meet ISO requirements.</t>
  </si>
  <si>
    <t>o   Publicly available either for free or at cost, or directly representative of the process of interest.</t>
  </si>
  <si>
    <t>o   Written/published by an unbiased party.</t>
  </si>
  <si>
    <t>o   An unbiased survey of experts or process locations.</t>
  </si>
  <si>
    <t>When the source used for data is a reputable model that does not specifically meet the above criteria, it is the discretion of the modeler to determine the rank of the source.  An example for justification would be if the data have been used in published reports that met the data quality standards.</t>
  </si>
  <si>
    <r>
      <t xml:space="preserve">Data Cross-Check -- </t>
    </r>
    <r>
      <rPr>
        <sz val="10"/>
        <rFont val="Arial"/>
        <family val="2"/>
      </rPr>
      <t xml:space="preserve">The number of sources that verify the same data point or series, within reason.  As a general benchmark, a high standard is greater than or equal to three data cross checks with quality approved sources. </t>
    </r>
    <r>
      <rPr>
        <i/>
        <sz val="10"/>
        <rFont val="Arial"/>
        <family val="2"/>
      </rPr>
      <t>This typically refers to primary data, and if no other data sources are available, this can be omitted.</t>
    </r>
  </si>
  <si>
    <r>
      <t xml:space="preserve">Completeness -- </t>
    </r>
    <r>
      <rPr>
        <sz val="10"/>
        <rFont val="Arial"/>
        <family val="2"/>
      </rPr>
      <t>This indicator quantifies the statistical robustness of the source data.  This ranking is based on how many data points were taken, how representative the sample is to the studied process, and whether the data were taken for an acceptable time period to even out normal process fluctuations.  The following examples are given to help clarify this indicator.</t>
    </r>
  </si>
  <si>
    <r>
      <t>Temporal Correlation</t>
    </r>
    <r>
      <rPr>
        <sz val="10"/>
        <rFont val="Arial"/>
        <family val="2"/>
      </rPr>
      <t xml:space="preserve"> -- This indicator represents how well the time period in which the data were collected corresponds with the year of the study.  If the study is set to evaluate the use of a technology from 2000 to 2040, data from 1970 would not be very accurate.  It is important when assigning this ranking to take notice of any discrepancies between the year the source was published and the year(s) the data were collected.</t>
    </r>
  </si>
  <si>
    <r>
      <t>Geographical Correlation  --</t>
    </r>
    <r>
      <rPr>
        <sz val="10"/>
        <rFont val="Arial"/>
        <family val="2"/>
      </rPr>
      <t xml:space="preserve"> This indicator represents the appropriateness between the region of study and the source data region.  This indicator becomes important when comparing data from different countries.  For example, technological advances might reasonably be expected to develop differently in different countries, so efficiency and energy use might be very different.  This is also important when looking at best management practices for carbon mitigation.</t>
    </r>
  </si>
  <si>
    <r>
      <t xml:space="preserve">Technological Correlation -- </t>
    </r>
    <r>
      <rPr>
        <sz val="10"/>
        <rFont val="Arial"/>
        <family val="2"/>
      </rPr>
      <t>This indicator embodies all other differences that may be present between the study goals and the data source.  From the above example, using data for a type of biomass that is not being studied in the LCA should result in a lower technological representativeness ranking.</t>
    </r>
  </si>
  <si>
    <t>Steps for Applying DQM</t>
  </si>
  <si>
    <t>1) Calculate score for each unit process (UP) input. If more than one reference source is used for one input, and the score is lower, consider both scores. If an indicator does not relate to a specific source, assume N/A. If all emissions come from one source, only one score is needed</t>
  </si>
  <si>
    <t xml:space="preserve"> - when a score is determined for a particular reference source, add to 'Reference Source Info' for future use</t>
  </si>
  <si>
    <t>2) From the reference scores, determine the data quality indicator (DQI) for the unit process inputs for commissioning/decommissioning operations (when applicable)*</t>
  </si>
  <si>
    <t xml:space="preserve"> - the scores are not additive, rather, the lowest score for an indicator of a particular data input is the lowest score for the UP</t>
  </si>
  <si>
    <r>
      <t xml:space="preserve">3) Significant inputs of low quality unit processes (DQI mostly 3-5) should be varied to the minimum and maximum values </t>
    </r>
    <r>
      <rPr>
        <b/>
        <u/>
        <sz val="10"/>
        <rFont val="Arial"/>
        <family val="2"/>
      </rPr>
      <t>or</t>
    </r>
    <r>
      <rPr>
        <b/>
        <sz val="10"/>
        <rFont val="Arial"/>
        <family val="2"/>
      </rPr>
      <t xml:space="preserve"> 95 percent confidence interval of the uncertainty range. </t>
    </r>
  </si>
  <si>
    <t xml:space="preserve"> - check significance first. If the input is not significant by a long shot (or with the maximum possible value), it is not necessary to include in the UP</t>
  </si>
  <si>
    <t>4) If the change in the final result from a single unit process is greater than a threshold value, for example, 0.1 g CO2e/MJ, then the processes should be flagged for possible additional data quality refinement</t>
  </si>
  <si>
    <t xml:space="preserve"> - for example, if emissions from the total steel inputs are found to be significant during sensitivity, the DQI will be performed on the steel profile. If this is not possible (because data are not transparent/purchased), it will be listed as a future recommendation</t>
  </si>
  <si>
    <t xml:space="preserve"> - if, however, the steel inputs are significant due to a large amount of steel needed for a particular process, then the DQI on that input should be performed and the data refined if needed</t>
  </si>
  <si>
    <t>5) If the UP input is significant (with or without sensitivity), but no data refinement is possible, this is listed as a data limitation and noted in the report</t>
  </si>
  <si>
    <t>* For NETL LCI&amp;C studies, because data quality for construction is typically low, sensitivity on those inputs is already performed and the DQI does not need to be calculated. If sensitivity is not performed on construction, or sensitivity shows that a particular input is significant, then the DQI will be performed</t>
  </si>
  <si>
    <t>[Yellow-highlight cells are carried to data summary]</t>
  </si>
  <si>
    <t>Subheader as Needed</t>
  </si>
  <si>
    <t>Flow</t>
  </si>
  <si>
    <t>Notes</t>
  </si>
  <si>
    <t>Conversion Factors</t>
  </si>
  <si>
    <t>Assumption #</t>
  </si>
  <si>
    <t>Mountain Pass CHP</t>
  </si>
  <si>
    <t>This unit process provides the natural gas usage for 1 MJ of electricity or heat</t>
  </si>
  <si>
    <t>USA</t>
  </si>
  <si>
    <t>California</t>
  </si>
  <si>
    <t>Yes</t>
  </si>
  <si>
    <t>NGCC Electricity and Steam Generation - Rated 2 x 15 MW</t>
  </si>
  <si>
    <t>[1]</t>
  </si>
  <si>
    <t>Combustion turbines</t>
  </si>
  <si>
    <t>MW</t>
  </si>
  <si>
    <t>[3]</t>
  </si>
  <si>
    <t>kW</t>
  </si>
  <si>
    <t>[2]</t>
  </si>
  <si>
    <t>Calculated NG thermal inpt</t>
  </si>
  <si>
    <t>NG LHV</t>
  </si>
  <si>
    <t>MJ/kg</t>
  </si>
  <si>
    <t>Mmbtu/lb</t>
  </si>
  <si>
    <t>kg/s</t>
  </si>
  <si>
    <t>kg/hr</t>
  </si>
  <si>
    <t>kg/day</t>
  </si>
  <si>
    <t>NG HHV</t>
  </si>
  <si>
    <t>Nominal steam</t>
  </si>
  <si>
    <t>lb/hr</t>
  </si>
  <si>
    <t>Steam pressure</t>
  </si>
  <si>
    <t>psig</t>
  </si>
  <si>
    <t>psia</t>
  </si>
  <si>
    <t>Saturated water enthalpy</t>
  </si>
  <si>
    <t>kJ/kg</t>
  </si>
  <si>
    <t>Temperature</t>
  </si>
  <si>
    <t>K</t>
  </si>
  <si>
    <t>Saturated steam enthalpy</t>
  </si>
  <si>
    <t>Saturated steam temperature</t>
  </si>
  <si>
    <t>F</t>
  </si>
  <si>
    <t>Feed water pressure</t>
  </si>
  <si>
    <t>Assumed</t>
  </si>
  <si>
    <t>Feed water temperature</t>
  </si>
  <si>
    <t>Feed water enthalpy</t>
  </si>
  <si>
    <t>Steam energy</t>
  </si>
  <si>
    <t>kJ/hr</t>
  </si>
  <si>
    <t>Overall efficiency</t>
  </si>
  <si>
    <t>HHV</t>
  </si>
  <si>
    <t>MW (HHV)</t>
  </si>
  <si>
    <t>LHV</t>
  </si>
  <si>
    <t>Assumed air inlet temperature</t>
  </si>
  <si>
    <t>Inlet air composition</t>
  </si>
  <si>
    <t>air inlet enthalpy</t>
  </si>
  <si>
    <t>Ar</t>
  </si>
  <si>
    <t>kg/kg dry air</t>
  </si>
  <si>
    <t>kg/kg moist air</t>
  </si>
  <si>
    <t>Argon</t>
  </si>
  <si>
    <t>CO2</t>
  </si>
  <si>
    <t>Carbon dioxide</t>
  </si>
  <si>
    <t>H2</t>
  </si>
  <si>
    <t>Hydrogen</t>
  </si>
  <si>
    <t>H2O</t>
  </si>
  <si>
    <t>Water</t>
  </si>
  <si>
    <t>N2</t>
  </si>
  <si>
    <t>Nitrogen</t>
  </si>
  <si>
    <t>O2</t>
  </si>
  <si>
    <t>Oxygen</t>
  </si>
  <si>
    <t>kJ/kg_moist_air</t>
  </si>
  <si>
    <t>Air output temperature</t>
  </si>
  <si>
    <t>Enthalpy change of air</t>
  </si>
  <si>
    <t>Excess air</t>
  </si>
  <si>
    <t>Air for 1 kg O2</t>
  </si>
  <si>
    <t>kg moist air / kg oxygen</t>
  </si>
  <si>
    <t>Air input</t>
  </si>
  <si>
    <t>kJ/s</t>
  </si>
  <si>
    <t>Four turbines</t>
  </si>
  <si>
    <t>CGT efficiency</t>
  </si>
  <si>
    <t>Turbine (CGT) heat rate</t>
  </si>
  <si>
    <t>BTU/kWhr (LHV)</t>
  </si>
  <si>
    <t>95% availability - from Reference [3]</t>
  </si>
  <si>
    <t>Turbine output</t>
  </si>
  <si>
    <t>Turbine input</t>
  </si>
  <si>
    <t>Thermal input</t>
  </si>
  <si>
    <t>Gas turbine power</t>
  </si>
  <si>
    <t>Difference across turbine</t>
  </si>
  <si>
    <t>Heat lost to turbine</t>
  </si>
  <si>
    <t>Ratio of heat lost to turbine to the electricity generated</t>
  </si>
  <si>
    <t>This factor can be applied to a given CTG output to determine the actual heat lost to create that electricity</t>
  </si>
  <si>
    <t>Remaining heat after turbine</t>
  </si>
  <si>
    <t>Total heat input to HRSG (duct firing)</t>
  </si>
  <si>
    <t>HRSG Efficiency (with duct firing)</t>
  </si>
  <si>
    <t>[4]</t>
  </si>
  <si>
    <t>Heat lost to exhaust</t>
  </si>
  <si>
    <t>btu/lb</t>
  </si>
  <si>
    <t>btu/kWh (LHV)</t>
  </si>
  <si>
    <t>btu/kWh (HHV)</t>
  </si>
  <si>
    <t>BTU/kWh</t>
  </si>
  <si>
    <t>btu/hr</t>
  </si>
  <si>
    <t>NG input for duct firing</t>
  </si>
  <si>
    <t xml:space="preserve">HRSG heat rate </t>
  </si>
  <si>
    <t>Natural gas rate for duct firing</t>
  </si>
  <si>
    <t>HRSG allocation factor for CTG NG input</t>
  </si>
  <si>
    <t>CTG allocation factor for CTG NG input</t>
  </si>
  <si>
    <t>Heat fuel use</t>
  </si>
  <si>
    <t>kg NG/MJ heat</t>
  </si>
  <si>
    <t>Electricity fuel use</t>
  </si>
  <si>
    <t>kg NG/MJ electricity</t>
  </si>
  <si>
    <t>func_unit</t>
  </si>
  <si>
    <t>[binary] 0 - electricity, 1 - heat</t>
  </si>
  <si>
    <t>MJ</t>
  </si>
  <si>
    <t>electricity or heat</t>
  </si>
  <si>
    <t>Remaining heat after HRSG</t>
  </si>
  <si>
    <t>Heat remaining after accounting for stack gas</t>
  </si>
  <si>
    <t>Electrical parasitic load</t>
  </si>
  <si>
    <t>Mass water into condenser</t>
  </si>
  <si>
    <t>Enthalpy into condenser</t>
  </si>
  <si>
    <t>Enthalpy out of condenser</t>
  </si>
  <si>
    <t>Waste heat</t>
  </si>
  <si>
    <t>Cooling tower withdrawal</t>
  </si>
  <si>
    <t>m^3/min</t>
  </si>
  <si>
    <t>Cooling tower discharge</t>
  </si>
  <si>
    <t>m^3/MJ</t>
  </si>
  <si>
    <t>Withdrawal per MJ waste heat</t>
  </si>
  <si>
    <t>Water density</t>
  </si>
  <si>
    <t>kg/m^3</t>
  </si>
  <si>
    <t>kg/MJ</t>
  </si>
  <si>
    <t>Water withdrawal</t>
  </si>
  <si>
    <t>Water discharge</t>
  </si>
  <si>
    <t>Heat water withdrawal</t>
  </si>
  <si>
    <t>Electricity water withdrawal</t>
  </si>
  <si>
    <t>kg/MJ electricity</t>
  </si>
  <si>
    <t>kg/MJ heat</t>
  </si>
  <si>
    <t>Heat water discharge</t>
  </si>
  <si>
    <t>Electricity water discharge</t>
  </si>
  <si>
    <t>Electricity [Electric Power]</t>
  </si>
  <si>
    <t>Heat, from Mountain Pass CHP</t>
  </si>
  <si>
    <t>elec_NG</t>
  </si>
  <si>
    <t>heat_NG</t>
  </si>
  <si>
    <t>[kg/MJ] mass of natural gas required for 1 MJ of CHP electricity</t>
  </si>
  <si>
    <t>[kg/MJ] mass of natural gas required for 1 MJ of CHP steam heat</t>
  </si>
  <si>
    <t>heat_water_in</t>
  </si>
  <si>
    <t>elec_water_in</t>
  </si>
  <si>
    <t>elec_water_out</t>
  </si>
  <si>
    <t>heat_water_out</t>
  </si>
  <si>
    <t>water_in</t>
  </si>
  <si>
    <t>water_out</t>
  </si>
  <si>
    <t>NG_in</t>
  </si>
  <si>
    <t>natural gas, combusted in turbine</t>
  </si>
  <si>
    <t>heat_duct_NG</t>
  </si>
  <si>
    <t>natural gas, combusted in duct burners</t>
  </si>
  <si>
    <t>Heat duct burner fuel use</t>
  </si>
  <si>
    <t>duct_NG_in</t>
  </si>
  <si>
    <t>heat_out</t>
  </si>
  <si>
    <t>elec_out</t>
  </si>
  <si>
    <t>[Technosphere] Natural gas combusted in a turbine with SCR</t>
  </si>
  <si>
    <t>[Technosphere] Natural gas combusted in duct burners</t>
  </si>
  <si>
    <t>[Resource] Water withdrawal</t>
  </si>
  <si>
    <t>Water [Water]</t>
  </si>
  <si>
    <t>[kg/MJ] mass of natural gas required for duct burner for 1 MJ of CHP steam heat</t>
  </si>
  <si>
    <t>[kg/MJ] mass of natural gas into turbines required for the chosen functional unit</t>
  </si>
  <si>
    <t>[kg/MJ] mass of natural gas for duct burners for chosen functional unit</t>
  </si>
  <si>
    <t xml:space="preserve">[kg/MJ] mass of water withdrawal for electricity </t>
  </si>
  <si>
    <t>[kg/MJ] mass of water withdrawal for heat</t>
  </si>
  <si>
    <t xml:space="preserve">[kg/MJ] mass of water discharge for electricity </t>
  </si>
  <si>
    <t>[kg/MJ] mass of water discharge for heat</t>
  </si>
  <si>
    <t>[kg/MJ] mass of water withdrawal for chosen functional unit</t>
  </si>
  <si>
    <t>[kg/MJ] mass of water discharge for chosen functional unit</t>
  </si>
  <si>
    <t>Reference [3]</t>
  </si>
  <si>
    <t>[3] Exhibit 5-30</t>
  </si>
  <si>
    <t>Industrial Boiler Replacement with CHP</t>
  </si>
  <si>
    <t>Molycorp</t>
  </si>
  <si>
    <t xml:space="preserve">Molycorp. (2011). Industrial Boiler Replacement with CHP. Paper presented at the CHPP National Meeting: Panel on CHP and Industrial Efficiency. Retrieved December 17, 2013 from http://www.epa.gov/chp/documents/meeting_100511_coleman.pdf
</t>
  </si>
  <si>
    <t>http://www.epa.gov/chp/documents/meeting_100511_coleman.pdf</t>
  </si>
  <si>
    <t>December 17, 2013</t>
  </si>
  <si>
    <t>Paper presented at the CHPP National Meeting: Panel on CHP and Industrial Efficiency</t>
  </si>
  <si>
    <t>Thermophysical Properties of Fluid Systems</t>
  </si>
  <si>
    <t>E. W. Lemmon</t>
  </si>
  <si>
    <t>M. O. Linden, D. G. Friend</t>
  </si>
  <si>
    <t>NIST Chemistry WebBook, NIST Standard Reference Database 69</t>
  </si>
  <si>
    <t>http://webbook.nist.gov</t>
  </si>
  <si>
    <t>September 17, 2012</t>
  </si>
  <si>
    <t xml:space="preserve">McCollum, D. L., &amp; Ogden, J. M. (2006). Techno-economic models for carbon dioxide compression, transport, and storage &amp; correlations for estimating carbon dioxide density and viscosity. Institute of Transportation Studies, University of California, Davis.   </t>
  </si>
  <si>
    <t>Water properties used in calculations</t>
  </si>
  <si>
    <t>Cost and Performance Baseline for Fossil Energy Plants Volume 1: Bituminous Coal and Natural Gas to Electricity</t>
  </si>
  <si>
    <t>NETL</t>
  </si>
  <si>
    <t>2010</t>
  </si>
  <si>
    <t>National Energy Technology Laboratory</t>
  </si>
  <si>
    <t>NETL. (2010). Cost and Performance Baseline for Fossil Energy Plants, Volume 1:  Bituminous Coal and Natural Gas to Electricity Report. (DOE/NETL-2010/1397). Pittsburgh, PA: National Energy Technology Laboratory  Retrieved June 5, 2012, from http://www.netl.doe.gov/energy-analyses/pubs/BitBase_FinRep_Rev2.pdf</t>
  </si>
  <si>
    <t>Water usage</t>
  </si>
  <si>
    <t xml:space="preserve">WRI, &amp; WBSCD. (2006). Allocation of GHG Emissions from a Combined Heat and Power (CHP) Plant. Retrieved December 17, 2013 from http://www.ghgprotocol.org/files/ghgp/tools/CHP_guidance_v1.0.pdf
</t>
  </si>
  <si>
    <t>Allocation of GHG Emissions from a Combined Heat and Power (CHP) Plant</t>
  </si>
  <si>
    <t>WRI</t>
  </si>
  <si>
    <t>WBSCD</t>
  </si>
  <si>
    <t>2006</t>
  </si>
  <si>
    <t>Greenhouse Gas Protocol</t>
  </si>
  <si>
    <t>http://www.ghgprotocol.org/files/ghgp/tools/CHP_guidance_v1.0.pdf</t>
  </si>
  <si>
    <t>Natural gas inputs and water use are allocated according to efficiency. The Ref [4] method applies this allocation to emissions, but is used to allocate NG inputs in this unit process.</t>
  </si>
  <si>
    <t>1,2,3,4</t>
  </si>
  <si>
    <t>Water discharged</t>
  </si>
  <si>
    <t>This unit process provides natural gas and water usage to operate the combined heat and power plant at the Mountain Pass rare earths mine and processing facility. Natural gas that is used in both the turbines and heat recovery steam generators (HRSGs) is allocated according to calculation efficiencies. The process also includes natural gas input for duct burners that increase the heat available to the HRSGs.</t>
  </si>
  <si>
    <t>Natural gas</t>
  </si>
  <si>
    <t>combined_heat_power</t>
  </si>
  <si>
    <t>Calculations for natural gas and water usage for the plant</t>
  </si>
  <si>
    <t>baseline_NGCC</t>
  </si>
  <si>
    <t>Calculations for the Bituminous Baseline NGCC Plant</t>
  </si>
  <si>
    <r>
      <t>Note: All inputs and outputs are normalized per the reference flow (e.g., per MJ</t>
    </r>
    <r>
      <rPr>
        <b/>
        <sz val="10"/>
        <color indexed="8"/>
        <rFont val="Arial"/>
        <family val="2"/>
      </rPr>
      <t xml:space="preserve"> </t>
    </r>
    <r>
      <rPr>
        <sz val="10"/>
        <color indexed="8"/>
        <rFont val="Arial"/>
        <family val="2"/>
      </rPr>
      <t>of electricity or heat)</t>
    </r>
  </si>
  <si>
    <t>(1-func_unit)*elec_water_in+func_unit*heat_water_in</t>
  </si>
  <si>
    <t>(1-func_unit)*elec_water_out+func_unit*heat_water_out</t>
  </si>
  <si>
    <t>(1-func_unit)*elec_NG+func_unit*heat_NG</t>
  </si>
  <si>
    <t>func_unit*heat_duct_NG</t>
  </si>
  <si>
    <t>1-func_unit</t>
  </si>
  <si>
    <t>lbm</t>
  </si>
  <si>
    <t>sec</t>
  </si>
  <si>
    <t>hr</t>
  </si>
  <si>
    <t>This unit process is composed of this document and the file, DF_Stage1_O_Mountain_Pass_CHP_2014.01.docx, which provides additional details regarding calculations, data quality, and references as relevant.</t>
  </si>
  <si>
    <t>[MJ] Amount of electricity output</t>
  </si>
  <si>
    <t>[MJ] Amount of heat output</t>
  </si>
</sst>
</file>

<file path=xl/styles.xml><?xml version="1.0" encoding="utf-8"?>
<styleSheet xmlns="http://schemas.openxmlformats.org/spreadsheetml/2006/main" xmlns:mc="http://schemas.openxmlformats.org/markup-compatibility/2006" xmlns:x14ac="http://schemas.microsoft.com/office/spreadsheetml/2009/9/ac" mc:Ignorable="x14ac">
  <numFmts count="15">
    <numFmt numFmtId="8" formatCode="&quot;$&quot;#,##0.00_);[Red]\(&quot;$&quot;#,##0.00\)"/>
    <numFmt numFmtId="43" formatCode="_(* #,##0.00_);_(* \(#,##0.00\);_(* &quot;-&quot;??_);_(@_)"/>
    <numFmt numFmtId="164" formatCode="0.0000"/>
    <numFmt numFmtId="165" formatCode="0.000"/>
    <numFmt numFmtId="166" formatCode="0.000000"/>
    <numFmt numFmtId="167" formatCode="m/d/yy\ h:mm"/>
    <numFmt numFmtId="168" formatCode="_ [$€-2]\ * #,##0.00_ ;_ [$€-2]\ * \-#,##0.00_ ;_ [$€-2]\ * &quot;-&quot;??_ "/>
    <numFmt numFmtId="169" formatCode="mmm\ dd\,\ yyyy"/>
    <numFmt numFmtId="170" formatCode="mmm\-yyyy"/>
    <numFmt numFmtId="171" formatCode="yyyy"/>
    <numFmt numFmtId="172" formatCode="[=0]&quot;&quot;;General"/>
    <numFmt numFmtId="173" formatCode="0.00E+0;[=0]&quot;-&quot;;0.00E+0"/>
    <numFmt numFmtId="174" formatCode="_(* #,##0_);_(* \(#,##0\);_(* &quot;-&quot;??_);_(@_)"/>
    <numFmt numFmtId="175" formatCode="_(* #,##0.000_);_(* \(#,##0.000\);_(* &quot;-&quot;??_);_(@_)"/>
    <numFmt numFmtId="176" formatCode="_(* #,##0.0000_);_(* \(#,##0.0000\);_(* &quot;-&quot;??_);_(@_)"/>
  </numFmts>
  <fonts count="52" x14ac:knownFonts="1">
    <font>
      <sz val="11"/>
      <color theme="1"/>
      <name val="Calibri"/>
      <family val="2"/>
      <scheme val="minor"/>
    </font>
    <font>
      <sz val="11"/>
      <color theme="1"/>
      <name val="Calibri"/>
      <family val="2"/>
      <scheme val="minor"/>
    </font>
    <font>
      <b/>
      <sz val="11"/>
      <color theme="3"/>
      <name val="Calibri"/>
      <family val="2"/>
      <scheme val="minor"/>
    </font>
    <font>
      <b/>
      <sz val="11"/>
      <color theme="1"/>
      <name val="Calibri"/>
      <family val="2"/>
      <scheme val="minor"/>
    </font>
    <font>
      <sz val="10"/>
      <name val="Arial"/>
      <family val="2"/>
    </font>
    <font>
      <b/>
      <sz val="16"/>
      <color indexed="18"/>
      <name val="Arial"/>
      <family val="2"/>
    </font>
    <font>
      <b/>
      <sz val="10"/>
      <name val="Arial"/>
      <family val="2"/>
    </font>
    <font>
      <b/>
      <i/>
      <sz val="10"/>
      <name val="Arial"/>
      <family val="2"/>
    </font>
    <font>
      <i/>
      <sz val="10"/>
      <name val="Arial"/>
      <family val="2"/>
    </font>
    <font>
      <sz val="10"/>
      <color indexed="12"/>
      <name val="Arial"/>
      <family val="2"/>
    </font>
    <font>
      <b/>
      <sz val="10"/>
      <color indexed="12"/>
      <name val="Arial"/>
      <family val="2"/>
    </font>
    <font>
      <b/>
      <u/>
      <sz val="10"/>
      <name val="Arial"/>
      <family val="2"/>
    </font>
    <font>
      <sz val="10"/>
      <color rgb="FF000000"/>
      <name val="Arial"/>
      <family val="2"/>
    </font>
    <font>
      <b/>
      <sz val="10"/>
      <color indexed="8"/>
      <name val="Arial"/>
      <family val="2"/>
    </font>
    <font>
      <sz val="10"/>
      <color indexed="8"/>
      <name val="Arial"/>
      <family val="2"/>
    </font>
    <font>
      <sz val="10"/>
      <color theme="1"/>
      <name val="Arial"/>
      <family val="2"/>
    </font>
    <font>
      <sz val="10"/>
      <color indexed="10"/>
      <name val="Arial"/>
      <family val="2"/>
    </font>
    <font>
      <b/>
      <sz val="16"/>
      <color theme="3"/>
      <name val="Arial"/>
      <family val="2"/>
    </font>
    <font>
      <b/>
      <i/>
      <sz val="11"/>
      <color theme="1"/>
      <name val="Calibri"/>
      <family val="2"/>
      <scheme val="minor"/>
    </font>
    <font>
      <b/>
      <i/>
      <sz val="10"/>
      <color indexed="12"/>
      <name val="Arial"/>
      <family val="2"/>
    </font>
    <font>
      <u/>
      <sz val="10"/>
      <color indexed="12"/>
      <name val="Arial"/>
      <family val="2"/>
    </font>
    <font>
      <b/>
      <u/>
      <sz val="14"/>
      <name val="Arial"/>
      <family val="2"/>
    </font>
    <font>
      <b/>
      <i/>
      <u/>
      <sz val="10"/>
      <name val="Arial"/>
      <family val="2"/>
    </font>
    <font>
      <sz val="9"/>
      <name val="Arial"/>
      <family val="2"/>
    </font>
    <font>
      <i/>
      <sz val="9"/>
      <name val="Arial"/>
      <family val="2"/>
    </font>
    <font>
      <b/>
      <sz val="12"/>
      <name val="Times New Roman"/>
      <family val="1"/>
    </font>
    <font>
      <sz val="12"/>
      <name val="Times New Roman"/>
      <family val="1"/>
    </font>
    <font>
      <b/>
      <sz val="14"/>
      <color theme="1"/>
      <name val="Arial"/>
      <family val="2"/>
    </font>
    <font>
      <b/>
      <sz val="10"/>
      <color theme="1"/>
      <name val="Arial"/>
      <family val="2"/>
    </font>
    <font>
      <b/>
      <i/>
      <sz val="12"/>
      <color theme="1"/>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9.35"/>
      <color theme="10"/>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2"/>
      <name val="Arial"/>
      <family val="2"/>
    </font>
    <font>
      <sz val="9"/>
      <name val="Helv"/>
      <family val="2"/>
    </font>
    <font>
      <b/>
      <sz val="18"/>
      <color indexed="56"/>
      <name val="Cambria"/>
      <family val="2"/>
    </font>
    <font>
      <b/>
      <sz val="11"/>
      <color indexed="8"/>
      <name val="Calibri"/>
      <family val="2"/>
    </font>
    <font>
      <sz val="11"/>
      <color indexed="10"/>
      <name val="Calibri"/>
      <family val="2"/>
    </font>
    <font>
      <sz val="11"/>
      <name val="Calibri"/>
      <family val="2"/>
      <scheme val="minor"/>
    </font>
    <font>
      <b/>
      <sz val="11"/>
      <name val="Calibri"/>
      <family val="2"/>
      <scheme val="minor"/>
    </font>
  </fonts>
  <fills count="40">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theme="0" tint="-0.14999847407452621"/>
        <bgColor indexed="64"/>
      </patternFill>
    </fill>
    <fill>
      <patternFill patternType="solid">
        <fgColor theme="0"/>
        <bgColor indexed="64"/>
      </patternFill>
    </fill>
    <fill>
      <patternFill patternType="solid">
        <fgColor rgb="FFFFFF00"/>
        <bgColor indexed="64"/>
      </patternFill>
    </fill>
    <fill>
      <patternFill patternType="solid">
        <fgColor indexed="9"/>
        <bgColor indexed="64"/>
      </patternFill>
    </fill>
    <fill>
      <patternFill patternType="solid">
        <fgColor rgb="FFCCFFCC"/>
        <bgColor indexed="64"/>
      </patternFill>
    </fill>
    <fill>
      <patternFill patternType="solid">
        <fgColor indexed="41"/>
        <bgColor indexed="64"/>
      </patternFill>
    </fill>
    <fill>
      <patternFill patternType="solid">
        <fgColor indexed="44"/>
        <bgColor indexed="64"/>
      </patternFill>
    </fill>
    <fill>
      <patternFill patternType="solid">
        <fgColor indexed="47"/>
        <bgColor indexed="64"/>
      </patternFill>
    </fill>
    <fill>
      <patternFill patternType="solid">
        <fgColor theme="2"/>
        <bgColor indexed="64"/>
      </patternFill>
    </fill>
    <fill>
      <patternFill patternType="solid">
        <fgColor indexed="55"/>
        <bgColor indexed="64"/>
      </patternFill>
    </fill>
    <fill>
      <patternFill patternType="solid">
        <fgColor theme="6" tint="0.39997558519241921"/>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8"/>
      </patternFill>
    </fill>
    <fill>
      <patternFill patternType="solid">
        <fgColor indexed="43"/>
        <bgColor indexed="8"/>
      </patternFill>
    </fill>
    <fill>
      <patternFill patternType="solid">
        <fgColor indexed="63"/>
        <bgColor indexed="8"/>
      </patternFill>
    </fill>
  </fills>
  <borders count="42">
    <border>
      <left/>
      <right/>
      <top/>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medium">
        <color indexed="39"/>
      </top>
      <bottom/>
      <diagonal/>
    </border>
    <border>
      <left style="medium">
        <color indexed="39"/>
      </left>
      <right/>
      <top style="medium">
        <color indexed="39"/>
      </top>
      <bottom/>
      <diagonal/>
    </border>
    <border>
      <left/>
      <right/>
      <top/>
      <bottom style="medium">
        <color indexed="39"/>
      </bottom>
      <diagonal/>
    </border>
    <border>
      <left/>
      <right/>
      <top style="thin">
        <color indexed="62"/>
      </top>
      <bottom style="double">
        <color indexed="62"/>
      </bottom>
      <diagonal/>
    </border>
  </borders>
  <cellStyleXfs count="99">
    <xf numFmtId="0" fontId="0" fillId="0" borderId="0"/>
    <xf numFmtId="43" fontId="1" fillId="0" borderId="0" applyFont="0" applyFill="0" applyBorder="0" applyAlignment="0" applyProtection="0"/>
    <xf numFmtId="0" fontId="4" fillId="0" borderId="0"/>
    <xf numFmtId="0" fontId="20" fillId="0" borderId="0" applyNumberFormat="0" applyFill="0" applyBorder="0" applyAlignment="0" applyProtection="0">
      <alignment vertical="top"/>
      <protection locked="0"/>
    </xf>
    <xf numFmtId="0" fontId="30" fillId="15" borderId="0" applyNumberFormat="0" applyBorder="0" applyAlignment="0" applyProtection="0"/>
    <xf numFmtId="0" fontId="30" fillId="15"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0" fillId="19"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2" borderId="0" applyNumberFormat="0" applyBorder="0" applyAlignment="0" applyProtection="0"/>
    <xf numFmtId="0" fontId="30" fillId="22" borderId="0" applyNumberFormat="0" applyBorder="0" applyAlignment="0" applyProtection="0"/>
    <xf numFmtId="0" fontId="30" fillId="23" borderId="0" applyNumberFormat="0" applyBorder="0" applyAlignment="0" applyProtection="0"/>
    <xf numFmtId="0" fontId="30" fillId="23" borderId="0" applyNumberFormat="0" applyBorder="0" applyAlignment="0" applyProtection="0"/>
    <xf numFmtId="0" fontId="30" fillId="18" borderId="0" applyNumberFormat="0" applyBorder="0" applyAlignment="0" applyProtection="0"/>
    <xf numFmtId="0" fontId="30" fillId="18"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5"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1" fillId="30" borderId="0" applyNumberFormat="0" applyBorder="0" applyAlignment="0" applyProtection="0"/>
    <xf numFmtId="0" fontId="31" fillId="31"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32" borderId="0" applyNumberFormat="0" applyBorder="0" applyAlignment="0" applyProtection="0"/>
    <xf numFmtId="0" fontId="32" fillId="16" borderId="0" applyNumberFormat="0" applyBorder="0" applyAlignment="0" applyProtection="0"/>
    <xf numFmtId="0" fontId="33" fillId="33" borderId="30" applyNumberFormat="0" applyAlignment="0" applyProtection="0"/>
    <xf numFmtId="0" fontId="34" fillId="34" borderId="31" applyNumberFormat="0" applyAlignment="0" applyProtection="0"/>
    <xf numFmtId="43" fontId="4" fillId="0" borderId="0" applyFont="0" applyFill="0" applyBorder="0" applyAlignment="0" applyProtection="0"/>
    <xf numFmtId="167" fontId="4" fillId="0" borderId="0" applyFont="0" applyFill="0" applyBorder="0" applyAlignment="0" applyProtection="0">
      <alignment wrapText="1"/>
    </xf>
    <xf numFmtId="167" fontId="4" fillId="0" borderId="0" applyFont="0" applyFill="0" applyBorder="0" applyAlignment="0" applyProtection="0">
      <alignment wrapText="1"/>
    </xf>
    <xf numFmtId="168" fontId="23" fillId="0" borderId="0" applyFont="0" applyFill="0" applyBorder="0" applyAlignment="0" applyProtection="0">
      <alignment vertical="center"/>
    </xf>
    <xf numFmtId="0" fontId="35" fillId="0" borderId="0" applyNumberFormat="0" applyFill="0" applyBorder="0" applyAlignment="0" applyProtection="0"/>
    <xf numFmtId="0" fontId="36" fillId="17" borderId="0" applyNumberFormat="0" applyBorder="0" applyAlignment="0" applyProtection="0"/>
    <xf numFmtId="0" fontId="37" fillId="0" borderId="32" applyNumberFormat="0" applyFill="0" applyAlignment="0" applyProtection="0"/>
    <xf numFmtId="0" fontId="38" fillId="0" borderId="33" applyNumberFormat="0" applyFill="0" applyAlignment="0" applyProtection="0"/>
    <xf numFmtId="0" fontId="39" fillId="0" borderId="34"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alignment vertical="top"/>
      <protection locked="0"/>
    </xf>
    <xf numFmtId="0" fontId="41" fillId="20" borderId="30" applyNumberFormat="0" applyAlignment="0" applyProtection="0"/>
    <xf numFmtId="0" fontId="42" fillId="0" borderId="35" applyNumberFormat="0" applyFill="0" applyAlignment="0" applyProtection="0"/>
    <xf numFmtId="0" fontId="43" fillId="35" borderId="0" applyNumberFormat="0" applyBorder="0" applyAlignment="0" applyProtection="0"/>
    <xf numFmtId="0" fontId="4" fillId="0" borderId="0"/>
    <xf numFmtId="0" fontId="4" fillId="36" borderId="36" applyNumberFormat="0" applyFont="0" applyAlignment="0" applyProtection="0"/>
    <xf numFmtId="0" fontId="4" fillId="36" borderId="36" applyNumberFormat="0" applyFont="0" applyAlignment="0" applyProtection="0"/>
    <xf numFmtId="0" fontId="44" fillId="33" borderId="37"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0" fontId="6" fillId="37" borderId="38" applyNumberFormat="0" applyProtection="0">
      <alignment horizontal="center" wrapText="1"/>
    </xf>
    <xf numFmtId="0" fontId="6" fillId="37" borderId="39" applyNumberFormat="0" applyAlignment="0" applyProtection="0">
      <alignment wrapText="1"/>
    </xf>
    <xf numFmtId="0" fontId="4" fillId="38" borderId="0" applyNumberFormat="0" applyBorder="0">
      <alignment horizontal="center" wrapText="1"/>
    </xf>
    <xf numFmtId="0" fontId="4" fillId="38" borderId="0" applyNumberFormat="0" applyBorder="0">
      <alignment horizontal="center" wrapText="1"/>
    </xf>
    <xf numFmtId="0" fontId="4" fillId="39" borderId="40" applyNumberFormat="0">
      <alignment wrapText="1"/>
    </xf>
    <xf numFmtId="0" fontId="4" fillId="39" borderId="40" applyNumberFormat="0">
      <alignment wrapText="1"/>
    </xf>
    <xf numFmtId="0" fontId="4" fillId="39" borderId="0" applyNumberFormat="0" applyBorder="0">
      <alignment wrapText="1"/>
    </xf>
    <xf numFmtId="0" fontId="4" fillId="39" borderId="0" applyNumberFormat="0" applyBorder="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169" fontId="4" fillId="0" borderId="0" applyFill="0" applyBorder="0" applyAlignment="0" applyProtection="0">
      <alignment wrapText="1"/>
    </xf>
    <xf numFmtId="169" fontId="4" fillId="0" borderId="0" applyFill="0" applyBorder="0" applyAlignment="0" applyProtection="0">
      <alignment wrapText="1"/>
    </xf>
    <xf numFmtId="170" fontId="4" fillId="0" borderId="0" applyFill="0" applyBorder="0" applyAlignment="0" applyProtection="0">
      <alignment wrapText="1"/>
    </xf>
    <xf numFmtId="170" fontId="4" fillId="0" borderId="0" applyFill="0" applyBorder="0" applyAlignment="0" applyProtection="0">
      <alignment wrapText="1"/>
    </xf>
    <xf numFmtId="171" fontId="4" fillId="0" borderId="0" applyFill="0" applyBorder="0" applyAlignment="0" applyProtection="0">
      <alignment wrapText="1"/>
    </xf>
    <xf numFmtId="171"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0" fontId="4" fillId="0" borderId="0" applyNumberFormat="0" applyFill="0" applyBorder="0">
      <alignment horizontal="right" wrapText="1"/>
    </xf>
    <xf numFmtId="17" fontId="4" fillId="0" borderId="0" applyFill="0" applyBorder="0">
      <alignment horizontal="right" wrapText="1"/>
    </xf>
    <xf numFmtId="17" fontId="4" fillId="0" borderId="0" applyFill="0" applyBorder="0">
      <alignment horizontal="right" wrapText="1"/>
    </xf>
    <xf numFmtId="8" fontId="4" fillId="0" borderId="0" applyFill="0" applyBorder="0" applyAlignment="0" applyProtection="0">
      <alignment wrapText="1"/>
    </xf>
    <xf numFmtId="8" fontId="4" fillId="0" borderId="0" applyFill="0" applyBorder="0" applyAlignment="0" applyProtection="0">
      <alignment wrapText="1"/>
    </xf>
    <xf numFmtId="0" fontId="45" fillId="0" borderId="0" applyNumberFormat="0" applyFill="0" applyBorder="0">
      <alignment horizontal="left" wrapText="1"/>
    </xf>
    <xf numFmtId="0" fontId="6" fillId="0" borderId="0" applyNumberFormat="0" applyFill="0" applyBorder="0">
      <alignment horizontal="center" wrapText="1"/>
    </xf>
    <xf numFmtId="0" fontId="6" fillId="0" borderId="0" applyNumberFormat="0" applyFill="0" applyBorder="0">
      <alignment horizontal="center" wrapText="1"/>
    </xf>
    <xf numFmtId="172" fontId="46" fillId="0" borderId="0">
      <alignment horizontal="center" vertical="center"/>
    </xf>
    <xf numFmtId="0" fontId="47" fillId="0" borderId="0" applyNumberFormat="0" applyFill="0" applyBorder="0" applyAlignment="0" applyProtection="0"/>
    <xf numFmtId="0" fontId="48" fillId="0" borderId="41" applyNumberFormat="0" applyFill="0" applyAlignment="0" applyProtection="0"/>
    <xf numFmtId="0" fontId="49" fillId="0" borderId="0" applyNumberFormat="0" applyFill="0" applyBorder="0" applyAlignment="0" applyProtection="0"/>
    <xf numFmtId="173" fontId="4" fillId="0" borderId="0">
      <alignment horizontal="center" vertical="center"/>
    </xf>
    <xf numFmtId="173" fontId="4" fillId="0" borderId="0">
      <alignment horizontal="center" vertical="center"/>
    </xf>
    <xf numFmtId="0" fontId="1" fillId="0" borderId="0"/>
  </cellStyleXfs>
  <cellXfs count="367">
    <xf numFmtId="0" fontId="0" fillId="0" borderId="0" xfId="0"/>
    <xf numFmtId="0" fontId="5" fillId="2" borderId="0" xfId="2" applyFont="1" applyFill="1" applyAlignment="1"/>
    <xf numFmtId="0" fontId="4" fillId="2" borderId="0" xfId="2" applyFill="1"/>
    <xf numFmtId="0" fontId="4" fillId="0" borderId="0" xfId="2"/>
    <xf numFmtId="0" fontId="6" fillId="3" borderId="1" xfId="2" applyFont="1" applyFill="1" applyBorder="1" applyAlignment="1">
      <alignment horizontal="left" vertical="center"/>
    </xf>
    <xf numFmtId="0" fontId="6" fillId="3" borderId="1" xfId="2" applyFont="1" applyFill="1" applyBorder="1" applyAlignment="1">
      <alignment horizontal="left" vertical="center" wrapText="1"/>
    </xf>
    <xf numFmtId="0" fontId="6" fillId="2" borderId="0" xfId="2" applyFont="1" applyFill="1"/>
    <xf numFmtId="0" fontId="4" fillId="4" borderId="6" xfId="2" applyFont="1" applyFill="1" applyBorder="1" applyAlignment="1">
      <alignment horizontal="left" vertical="center"/>
    </xf>
    <xf numFmtId="0" fontId="4" fillId="0" borderId="0" xfId="2" applyFill="1"/>
    <xf numFmtId="0" fontId="4" fillId="4" borderId="9" xfId="2" applyFont="1" applyFill="1" applyBorder="1" applyAlignment="1">
      <alignment horizontal="left" vertical="center"/>
    </xf>
    <xf numFmtId="0" fontId="4" fillId="5" borderId="9" xfId="2" applyFont="1" applyFill="1" applyBorder="1" applyAlignment="1">
      <alignment horizontal="left" vertical="center"/>
    </xf>
    <xf numFmtId="0" fontId="4" fillId="5" borderId="10" xfId="2" applyFont="1" applyFill="1" applyBorder="1" applyAlignment="1">
      <alignment horizontal="left" vertical="center"/>
    </xf>
    <xf numFmtId="0" fontId="4" fillId="5" borderId="13" xfId="2" applyFont="1" applyFill="1" applyBorder="1" applyAlignment="1">
      <alignment horizontal="left" vertical="center"/>
    </xf>
    <xf numFmtId="14" fontId="4" fillId="2" borderId="0" xfId="2" applyNumberFormat="1" applyFont="1" applyFill="1" applyAlignment="1">
      <alignment horizontal="left"/>
    </xf>
    <xf numFmtId="0" fontId="4" fillId="2" borderId="0" xfId="2" applyFont="1" applyFill="1"/>
    <xf numFmtId="0" fontId="4" fillId="6" borderId="0" xfId="2" applyFont="1" applyFill="1"/>
    <xf numFmtId="0" fontId="4" fillId="6" borderId="0" xfId="2" applyFill="1"/>
    <xf numFmtId="49" fontId="4" fillId="2" borderId="0" xfId="2" applyNumberFormat="1" applyFont="1" applyFill="1"/>
    <xf numFmtId="0" fontId="4" fillId="0" borderId="17" xfId="2" applyBorder="1" applyAlignment="1" applyProtection="1">
      <protection locked="0"/>
    </xf>
    <xf numFmtId="0" fontId="4" fillId="0" borderId="18" xfId="2" applyBorder="1" applyProtection="1">
      <protection locked="0"/>
    </xf>
    <xf numFmtId="0" fontId="4" fillId="2" borderId="0" xfId="2" applyFill="1" applyAlignment="1">
      <alignment horizontal="center"/>
    </xf>
    <xf numFmtId="0" fontId="4" fillId="2" borderId="0" xfId="2" applyFill="1" applyAlignment="1">
      <alignment horizontal="right"/>
    </xf>
    <xf numFmtId="0" fontId="4" fillId="0" borderId="2" xfId="2" applyFill="1" applyBorder="1"/>
    <xf numFmtId="0" fontId="4" fillId="0" borderId="4" xfId="2" applyFill="1" applyBorder="1"/>
    <xf numFmtId="0" fontId="4" fillId="2" borderId="0" xfId="2" applyFill="1" applyBorder="1" applyAlignment="1">
      <alignment vertical="top" wrapText="1"/>
    </xf>
    <xf numFmtId="0" fontId="9" fillId="2" borderId="0" xfId="2" applyFont="1" applyFill="1"/>
    <xf numFmtId="0" fontId="11" fillId="8" borderId="19" xfId="2" applyFont="1" applyFill="1" applyBorder="1"/>
    <xf numFmtId="0" fontId="4" fillId="8" borderId="20" xfId="2" applyFill="1" applyBorder="1"/>
    <xf numFmtId="0" fontId="4" fillId="8" borderId="21" xfId="2" applyFill="1" applyBorder="1"/>
    <xf numFmtId="0" fontId="4" fillId="8" borderId="22" xfId="2" applyFill="1" applyBorder="1"/>
    <xf numFmtId="0" fontId="4" fillId="8" borderId="0" xfId="2" applyFill="1" applyBorder="1"/>
    <xf numFmtId="0" fontId="4" fillId="8" borderId="23" xfId="2" applyFill="1" applyBorder="1"/>
    <xf numFmtId="0" fontId="12" fillId="8" borderId="24" xfId="0" applyFont="1" applyFill="1" applyBorder="1"/>
    <xf numFmtId="0" fontId="4" fillId="8" borderId="9" xfId="2" applyFill="1" applyBorder="1"/>
    <xf numFmtId="0" fontId="4" fillId="8" borderId="25" xfId="2" applyFill="1" applyBorder="1"/>
    <xf numFmtId="0" fontId="8" fillId="2" borderId="0" xfId="2" applyFont="1" applyFill="1" applyAlignment="1">
      <alignment horizontal="center"/>
    </xf>
    <xf numFmtId="0" fontId="6" fillId="3" borderId="16" xfId="2" applyFont="1" applyFill="1" applyBorder="1" applyAlignment="1">
      <alignment horizontal="center"/>
    </xf>
    <xf numFmtId="0" fontId="4" fillId="0" borderId="16" xfId="2" applyFont="1" applyBorder="1" applyProtection="1">
      <protection locked="0"/>
    </xf>
    <xf numFmtId="0" fontId="15" fillId="0" borderId="16" xfId="0" applyFont="1" applyFill="1" applyBorder="1" applyAlignment="1">
      <alignment wrapText="1"/>
    </xf>
    <xf numFmtId="1" fontId="15" fillId="0" borderId="16" xfId="0" applyNumberFormat="1" applyFont="1" applyFill="1" applyBorder="1"/>
    <xf numFmtId="0" fontId="15" fillId="0" borderId="16" xfId="0" applyFont="1" applyBorder="1" applyProtection="1">
      <protection locked="0"/>
    </xf>
    <xf numFmtId="0" fontId="15" fillId="0" borderId="16" xfId="0" applyFont="1" applyFill="1" applyBorder="1" applyProtection="1">
      <protection locked="0"/>
    </xf>
    <xf numFmtId="0" fontId="15" fillId="0" borderId="16" xfId="0" applyFont="1" applyBorder="1" applyAlignment="1" applyProtection="1">
      <alignment horizontal="center"/>
      <protection locked="0"/>
    </xf>
    <xf numFmtId="0" fontId="6" fillId="9" borderId="16" xfId="2" applyFont="1" applyFill="1" applyBorder="1"/>
    <xf numFmtId="0" fontId="4" fillId="9" borderId="16" xfId="2" applyFill="1" applyBorder="1" applyAlignment="1">
      <alignment vertical="top"/>
    </xf>
    <xf numFmtId="0" fontId="4" fillId="9" borderId="16" xfId="2" applyFill="1" applyBorder="1"/>
    <xf numFmtId="0" fontId="4" fillId="9" borderId="16" xfId="2" applyFill="1" applyBorder="1" applyAlignment="1">
      <alignment horizontal="left"/>
    </xf>
    <xf numFmtId="0" fontId="4" fillId="9" borderId="16" xfId="2" applyFill="1" applyBorder="1" applyAlignment="1"/>
    <xf numFmtId="0" fontId="4" fillId="9" borderId="10" xfId="2" applyFill="1" applyBorder="1" applyAlignment="1"/>
    <xf numFmtId="0" fontId="4" fillId="9" borderId="17" xfId="2" applyFill="1" applyBorder="1" applyAlignment="1"/>
    <xf numFmtId="0" fontId="15" fillId="0" borderId="16" xfId="0" applyFont="1" applyFill="1" applyBorder="1" applyAlignment="1">
      <alignment horizontal="left" vertical="top" wrapText="1"/>
    </xf>
    <xf numFmtId="0" fontId="15" fillId="0" borderId="16" xfId="0" applyFont="1" applyBorder="1" applyAlignment="1">
      <alignment horizontal="left" vertical="top"/>
    </xf>
    <xf numFmtId="0" fontId="4" fillId="0" borderId="16" xfId="2" applyBorder="1" applyAlignment="1" applyProtection="1">
      <alignment vertical="top"/>
      <protection locked="0"/>
    </xf>
    <xf numFmtId="11" fontId="15" fillId="10" borderId="16" xfId="1" applyNumberFormat="1" applyFont="1" applyFill="1" applyBorder="1" applyAlignment="1" applyProtection="1">
      <alignment vertical="top"/>
      <protection hidden="1"/>
    </xf>
    <xf numFmtId="0" fontId="15" fillId="10" borderId="16" xfId="0" applyFont="1" applyFill="1" applyBorder="1" applyAlignment="1" applyProtection="1">
      <alignment vertical="top"/>
      <protection hidden="1"/>
    </xf>
    <xf numFmtId="2" fontId="15" fillId="10" borderId="16" xfId="0" applyNumberFormat="1" applyFont="1" applyFill="1" applyBorder="1" applyAlignment="1" applyProtection="1">
      <alignment vertical="top"/>
      <protection hidden="1"/>
    </xf>
    <xf numFmtId="0" fontId="4" fillId="0" borderId="16" xfId="2" applyBorder="1" applyAlignment="1" applyProtection="1">
      <alignment horizontal="center" vertical="top"/>
      <protection locked="0"/>
    </xf>
    <xf numFmtId="0" fontId="4" fillId="0" borderId="16" xfId="2" applyBorder="1" applyAlignment="1" applyProtection="1">
      <alignment vertical="top" wrapText="1"/>
      <protection locked="0"/>
    </xf>
    <xf numFmtId="0" fontId="15" fillId="0" borderId="16" xfId="0" applyFont="1" applyFill="1" applyBorder="1"/>
    <xf numFmtId="0" fontId="4" fillId="0" borderId="16" xfId="2" applyFont="1" applyBorder="1" applyAlignment="1" applyProtection="1">
      <alignment vertical="top"/>
      <protection locked="0"/>
    </xf>
    <xf numFmtId="0" fontId="15" fillId="0" borderId="16" xfId="0" applyFont="1" applyBorder="1"/>
    <xf numFmtId="0" fontId="6" fillId="9" borderId="16" xfId="2" applyFont="1" applyFill="1" applyBorder="1" applyAlignment="1">
      <alignment vertical="top"/>
    </xf>
    <xf numFmtId="0" fontId="4" fillId="9" borderId="16" xfId="2" applyFill="1" applyBorder="1" applyAlignment="1">
      <alignment horizontal="center" vertical="top"/>
    </xf>
    <xf numFmtId="0" fontId="4" fillId="9" borderId="16" xfId="2" applyFill="1" applyBorder="1" applyAlignment="1">
      <alignment vertical="top" wrapText="1"/>
    </xf>
    <xf numFmtId="0" fontId="4" fillId="0" borderId="16" xfId="2" applyFont="1" applyFill="1" applyBorder="1" applyAlignment="1" applyProtection="1">
      <alignment vertical="top"/>
      <protection locked="0"/>
    </xf>
    <xf numFmtId="0" fontId="4" fillId="0" borderId="16" xfId="2" applyFont="1" applyFill="1" applyBorder="1"/>
    <xf numFmtId="0" fontId="15" fillId="0" borderId="16" xfId="0" applyFont="1" applyBorder="1" applyAlignment="1" applyProtection="1">
      <alignment vertical="top"/>
      <protection locked="0"/>
    </xf>
    <xf numFmtId="0" fontId="15" fillId="0" borderId="16" xfId="0" applyFont="1" applyBorder="1" applyAlignment="1">
      <alignment vertical="top"/>
    </xf>
    <xf numFmtId="0" fontId="4" fillId="0" borderId="16" xfId="0" applyFont="1" applyBorder="1"/>
    <xf numFmtId="0" fontId="4" fillId="9" borderId="16" xfId="2" applyFont="1" applyFill="1" applyBorder="1" applyAlignment="1">
      <alignment vertical="top"/>
    </xf>
    <xf numFmtId="11" fontId="4" fillId="9" borderId="16" xfId="1" applyNumberFormat="1" applyFont="1" applyFill="1" applyBorder="1" applyAlignment="1" applyProtection="1">
      <alignment vertical="top"/>
      <protection hidden="1"/>
    </xf>
    <xf numFmtId="0" fontId="4" fillId="9" borderId="16" xfId="2" applyFill="1" applyBorder="1" applyAlignment="1" applyProtection="1">
      <alignment vertical="top"/>
      <protection hidden="1"/>
    </xf>
    <xf numFmtId="0" fontId="10" fillId="2" borderId="0" xfId="2" applyFont="1" applyFill="1"/>
    <xf numFmtId="0" fontId="16" fillId="2" borderId="0" xfId="2" applyFont="1" applyFill="1"/>
    <xf numFmtId="0" fontId="17" fillId="0" borderId="0" xfId="2" applyFont="1" applyFill="1" applyAlignment="1">
      <alignment horizontal="center"/>
    </xf>
    <xf numFmtId="164" fontId="15" fillId="0" borderId="16" xfId="0" applyNumberFormat="1" applyFont="1" applyFill="1" applyBorder="1"/>
    <xf numFmtId="0" fontId="6" fillId="3" borderId="0" xfId="2" applyFont="1" applyFill="1" applyAlignment="1">
      <alignment vertical="top" wrapText="1"/>
    </xf>
    <xf numFmtId="0" fontId="19" fillId="3" borderId="0" xfId="2" applyFont="1" applyFill="1" applyAlignment="1">
      <alignment horizontal="left" vertical="top" wrapText="1"/>
    </xf>
    <xf numFmtId="0" fontId="4" fillId="3" borderId="0" xfId="2" applyFont="1" applyFill="1" applyAlignment="1">
      <alignment horizontal="left" vertical="top" wrapText="1"/>
    </xf>
    <xf numFmtId="0" fontId="4" fillId="3" borderId="0" xfId="2" applyFill="1" applyAlignment="1">
      <alignment horizontal="left" vertical="top" wrapText="1"/>
    </xf>
    <xf numFmtId="0" fontId="4" fillId="3" borderId="0" xfId="2" applyFill="1" applyAlignment="1">
      <alignment vertical="top" wrapText="1"/>
    </xf>
    <xf numFmtId="0" fontId="4" fillId="11" borderId="0" xfId="2" applyFont="1" applyFill="1" applyAlignment="1" applyProtection="1">
      <alignment vertical="top" wrapText="1"/>
      <protection hidden="1"/>
    </xf>
    <xf numFmtId="0" fontId="6" fillId="11" borderId="0" xfId="2" applyFont="1" applyFill="1" applyAlignment="1" applyProtection="1">
      <alignment horizontal="left" vertical="top" wrapText="1"/>
      <protection hidden="1"/>
    </xf>
    <xf numFmtId="0" fontId="6" fillId="11" borderId="0" xfId="2" applyFont="1" applyFill="1" applyAlignment="1" applyProtection="1">
      <alignment horizontal="center" vertical="top" wrapText="1"/>
      <protection hidden="1"/>
    </xf>
    <xf numFmtId="0" fontId="6" fillId="11" borderId="0" xfId="2" applyFont="1" applyFill="1" applyAlignment="1" applyProtection="1">
      <alignment vertical="top" wrapText="1"/>
      <protection hidden="1"/>
    </xf>
    <xf numFmtId="0" fontId="4" fillId="0" borderId="0" xfId="2" applyFont="1" applyFill="1" applyAlignment="1">
      <alignment vertical="top" wrapText="1"/>
    </xf>
    <xf numFmtId="0" fontId="4" fillId="0" borderId="0" xfId="2" applyFont="1" applyFill="1" applyAlignment="1" applyProtection="1">
      <alignment horizontal="left" vertical="top" wrapText="1"/>
      <protection locked="0"/>
    </xf>
    <xf numFmtId="0" fontId="4" fillId="0" borderId="0" xfId="2" applyFill="1" applyAlignment="1" applyProtection="1">
      <alignment horizontal="left" vertical="top" wrapText="1"/>
      <protection locked="0"/>
    </xf>
    <xf numFmtId="0" fontId="15" fillId="0" borderId="0" xfId="0" applyFont="1" applyFill="1" applyAlignment="1" applyProtection="1">
      <alignment horizontal="left" vertical="top" wrapText="1"/>
      <protection locked="0"/>
    </xf>
    <xf numFmtId="0" fontId="4" fillId="0" borderId="0" xfId="2" applyFill="1" applyAlignment="1" applyProtection="1">
      <alignment vertical="top" wrapText="1"/>
      <protection locked="0"/>
    </xf>
    <xf numFmtId="0" fontId="4" fillId="0" borderId="0" xfId="2" applyFill="1" applyProtection="1">
      <protection locked="0"/>
    </xf>
    <xf numFmtId="0" fontId="14" fillId="0" borderId="0" xfId="2" applyFont="1" applyFill="1" applyAlignment="1" applyProtection="1">
      <alignment horizontal="left" vertical="top" wrapText="1"/>
      <protection locked="0"/>
    </xf>
    <xf numFmtId="0" fontId="4" fillId="0" borderId="0" xfId="2" applyFont="1" applyFill="1" applyAlignment="1" applyProtection="1">
      <alignment vertical="top" wrapText="1"/>
      <protection locked="0"/>
    </xf>
    <xf numFmtId="0" fontId="4" fillId="12" borderId="0" xfId="2" applyFont="1" applyFill="1" applyAlignment="1">
      <alignment vertical="top" wrapText="1"/>
    </xf>
    <xf numFmtId="0" fontId="4" fillId="12" borderId="0" xfId="2" applyFont="1" applyFill="1" applyAlignment="1" applyProtection="1">
      <alignment horizontal="left" vertical="top" wrapText="1"/>
      <protection locked="0"/>
    </xf>
    <xf numFmtId="0" fontId="4" fillId="12" borderId="0" xfId="2" applyFill="1" applyAlignment="1" applyProtection="1">
      <alignment horizontal="left" vertical="top" wrapText="1"/>
      <protection locked="0"/>
    </xf>
    <xf numFmtId="0" fontId="15" fillId="12" borderId="0" xfId="0" applyFont="1" applyFill="1" applyAlignment="1" applyProtection="1">
      <alignment horizontal="left" vertical="top" wrapText="1"/>
      <protection locked="0"/>
    </xf>
    <xf numFmtId="0" fontId="4" fillId="12" borderId="0" xfId="2" applyFill="1" applyAlignment="1" applyProtection="1">
      <alignment vertical="top" wrapText="1"/>
      <protection locked="0"/>
    </xf>
    <xf numFmtId="0" fontId="4" fillId="12" borderId="0" xfId="2" applyFont="1" applyFill="1" applyAlignment="1" applyProtection="1">
      <alignment vertical="top" wrapText="1"/>
      <protection locked="0"/>
    </xf>
    <xf numFmtId="0" fontId="4" fillId="12" borderId="0" xfId="2" applyFill="1" applyProtection="1">
      <protection locked="0"/>
    </xf>
    <xf numFmtId="0" fontId="8" fillId="12" borderId="0" xfId="2" applyFont="1" applyFill="1" applyProtection="1">
      <protection locked="0"/>
    </xf>
    <xf numFmtId="49" fontId="4" fillId="0" borderId="0" xfId="2" applyNumberFormat="1" applyFont="1" applyFill="1" applyAlignment="1" applyProtection="1">
      <alignment horizontal="left" vertical="top" wrapText="1"/>
      <protection locked="0"/>
    </xf>
    <xf numFmtId="49" fontId="4" fillId="0" borderId="0" xfId="2" applyNumberFormat="1" applyFill="1" applyAlignment="1" applyProtection="1">
      <alignment horizontal="left" vertical="top" wrapText="1"/>
      <protection locked="0"/>
    </xf>
    <xf numFmtId="49" fontId="15" fillId="0" borderId="0" xfId="0" applyNumberFormat="1" applyFont="1" applyFill="1" applyAlignment="1" applyProtection="1">
      <alignment horizontal="left" vertical="top" wrapText="1"/>
      <protection locked="0"/>
    </xf>
    <xf numFmtId="49" fontId="4" fillId="0" borderId="0" xfId="2" applyNumberFormat="1" applyFill="1" applyAlignment="1" applyProtection="1">
      <alignment vertical="top" wrapText="1"/>
      <protection locked="0"/>
    </xf>
    <xf numFmtId="49" fontId="4" fillId="0" borderId="0" xfId="2" applyNumberFormat="1" applyFill="1" applyProtection="1">
      <protection locked="0"/>
    </xf>
    <xf numFmtId="0" fontId="4" fillId="12" borderId="0" xfId="3" applyFont="1" applyFill="1" applyAlignment="1" applyProtection="1">
      <alignment horizontal="left" vertical="top" wrapText="1"/>
      <protection locked="0"/>
    </xf>
    <xf numFmtId="49" fontId="4" fillId="12" borderId="0" xfId="2" applyNumberFormat="1" applyFont="1" applyFill="1" applyAlignment="1" applyProtection="1">
      <alignment horizontal="left" vertical="top" wrapText="1"/>
      <protection locked="0"/>
    </xf>
    <xf numFmtId="49" fontId="4" fillId="12" borderId="0" xfId="2" applyNumberFormat="1" applyFill="1" applyAlignment="1" applyProtection="1">
      <alignment horizontal="left" vertical="top" wrapText="1"/>
      <protection locked="0"/>
    </xf>
    <xf numFmtId="49" fontId="15" fillId="12" borderId="0" xfId="0" applyNumberFormat="1" applyFont="1" applyFill="1" applyAlignment="1" applyProtection="1">
      <alignment horizontal="left" vertical="top" wrapText="1"/>
      <protection locked="0"/>
    </xf>
    <xf numFmtId="49" fontId="4" fillId="12" borderId="0" xfId="2" applyNumberFormat="1" applyFill="1" applyAlignment="1" applyProtection="1">
      <alignment vertical="top" wrapText="1"/>
      <protection locked="0"/>
    </xf>
    <xf numFmtId="49" fontId="4" fillId="12" borderId="0" xfId="2" applyNumberFormat="1" applyFill="1" applyProtection="1">
      <protection locked="0"/>
    </xf>
    <xf numFmtId="0" fontId="14" fillId="12" borderId="0" xfId="2" applyFont="1" applyFill="1" applyAlignment="1" applyProtection="1">
      <alignment horizontal="left"/>
      <protection locked="0"/>
    </xf>
    <xf numFmtId="0" fontId="4" fillId="0" borderId="0" xfId="2" applyFont="1" applyFill="1" applyAlignment="1">
      <alignment horizontal="left" vertical="top"/>
    </xf>
    <xf numFmtId="0" fontId="15" fillId="0" borderId="0" xfId="0" applyFont="1" applyAlignment="1">
      <alignment horizontal="left" vertical="top"/>
    </xf>
    <xf numFmtId="0" fontId="4" fillId="0" borderId="0" xfId="2" applyFont="1" applyAlignment="1">
      <alignment horizontal="left" vertical="top"/>
    </xf>
    <xf numFmtId="0" fontId="4" fillId="0" borderId="0" xfId="0" applyFont="1" applyFill="1" applyAlignment="1" applyProtection="1">
      <alignment horizontal="left" vertical="top"/>
      <protection locked="0"/>
    </xf>
    <xf numFmtId="0" fontId="20" fillId="0" borderId="0" xfId="3" applyFont="1" applyFill="1" applyAlignment="1" applyProtection="1">
      <alignment horizontal="left" vertical="top"/>
      <protection locked="0"/>
    </xf>
    <xf numFmtId="0" fontId="4" fillId="0" borderId="0" xfId="2" applyFont="1" applyFill="1" applyAlignment="1" applyProtection="1">
      <alignment horizontal="left" vertical="top"/>
      <protection locked="0"/>
    </xf>
    <xf numFmtId="0" fontId="4" fillId="0" borderId="0" xfId="3" applyFont="1" applyFill="1" applyAlignment="1" applyProtection="1">
      <alignment horizontal="left" vertical="top"/>
      <protection locked="0"/>
    </xf>
    <xf numFmtId="49" fontId="4" fillId="0" borderId="0" xfId="2" applyNumberFormat="1" applyFont="1" applyFill="1" applyAlignment="1">
      <alignment horizontal="left" vertical="top" wrapText="1"/>
    </xf>
    <xf numFmtId="49" fontId="15" fillId="0" borderId="0" xfId="0" applyNumberFormat="1" applyFont="1" applyAlignment="1">
      <alignment horizontal="left" vertical="top" wrapText="1"/>
    </xf>
    <xf numFmtId="49" fontId="4" fillId="0" borderId="0" xfId="2" applyNumberFormat="1" applyFont="1" applyAlignment="1">
      <alignment horizontal="left" vertical="top" wrapText="1"/>
    </xf>
    <xf numFmtId="49" fontId="4" fillId="0" borderId="0" xfId="0" applyNumberFormat="1" applyFont="1" applyFill="1" applyAlignment="1" applyProtection="1">
      <alignment horizontal="left" vertical="top" wrapText="1"/>
      <protection locked="0"/>
    </xf>
    <xf numFmtId="49" fontId="20" fillId="0" borderId="0" xfId="3" applyNumberFormat="1" applyFont="1" applyFill="1" applyAlignment="1" applyProtection="1">
      <alignment horizontal="left" vertical="top" wrapText="1"/>
      <protection locked="0"/>
    </xf>
    <xf numFmtId="49" fontId="4" fillId="0" borderId="0" xfId="3" applyNumberFormat="1" applyFont="1" applyFill="1" applyAlignment="1" applyProtection="1">
      <alignment horizontal="left" vertical="top" wrapText="1"/>
      <protection locked="0"/>
    </xf>
    <xf numFmtId="0" fontId="4" fillId="12" borderId="0" xfId="0" applyFont="1" applyFill="1" applyAlignment="1" applyProtection="1">
      <alignment horizontal="left" vertical="top" wrapText="1"/>
      <protection locked="0"/>
    </xf>
    <xf numFmtId="0" fontId="4" fillId="12" borderId="0" xfId="2" applyNumberFormat="1" applyFont="1" applyFill="1" applyAlignment="1" applyProtection="1">
      <alignment horizontal="left" vertical="top" wrapText="1"/>
      <protection locked="0"/>
    </xf>
    <xf numFmtId="0" fontId="8" fillId="12" borderId="0" xfId="2" applyFont="1" applyFill="1" applyAlignment="1" applyProtection="1">
      <alignment horizontal="left" vertical="top" wrapText="1"/>
      <protection locked="0"/>
    </xf>
    <xf numFmtId="0" fontId="8" fillId="12" borderId="0" xfId="2" applyFont="1" applyFill="1" applyAlignment="1" applyProtection="1">
      <alignment vertical="top" wrapText="1"/>
      <protection locked="0"/>
    </xf>
    <xf numFmtId="0" fontId="4" fillId="12" borderId="0" xfId="2" applyFont="1" applyFill="1" applyProtection="1">
      <protection locked="0"/>
    </xf>
    <xf numFmtId="0" fontId="4" fillId="13" borderId="0" xfId="2" applyFill="1" applyAlignment="1">
      <alignment vertical="top" wrapText="1"/>
    </xf>
    <xf numFmtId="0" fontId="4" fillId="13" borderId="0" xfId="2" applyFill="1" applyAlignment="1">
      <alignment horizontal="left" vertical="top" wrapText="1"/>
    </xf>
    <xf numFmtId="0" fontId="10" fillId="0" borderId="0" xfId="2" applyFont="1" applyFill="1" applyAlignment="1">
      <alignment wrapText="1"/>
    </xf>
    <xf numFmtId="0" fontId="4" fillId="0" borderId="0" xfId="2" applyAlignment="1">
      <alignment horizontal="left" vertical="top" wrapText="1"/>
    </xf>
    <xf numFmtId="0" fontId="4" fillId="0" borderId="0" xfId="2" applyAlignment="1">
      <alignment vertical="top" wrapText="1"/>
    </xf>
    <xf numFmtId="0" fontId="6" fillId="0" borderId="0" xfId="2" applyFont="1" applyAlignment="1">
      <alignment vertical="top" wrapText="1"/>
    </xf>
    <xf numFmtId="0" fontId="6" fillId="0" borderId="0" xfId="2" applyFont="1" applyAlignment="1">
      <alignment horizontal="left" vertical="top" wrapText="1"/>
    </xf>
    <xf numFmtId="0" fontId="16" fillId="0" borderId="0" xfId="2" applyFont="1" applyAlignment="1">
      <alignment horizontal="left"/>
    </xf>
    <xf numFmtId="0" fontId="4" fillId="0" borderId="0" xfId="2" applyAlignment="1">
      <alignment horizontal="left"/>
    </xf>
    <xf numFmtId="0" fontId="21" fillId="0" borderId="0" xfId="2" applyFont="1" applyFill="1"/>
    <xf numFmtId="0" fontId="4" fillId="0" borderId="0" xfId="2" applyFont="1" applyAlignment="1">
      <alignment horizontal="left" wrapText="1"/>
    </xf>
    <xf numFmtId="0" fontId="6" fillId="0" borderId="16" xfId="2" applyFont="1" applyBorder="1" applyAlignment="1">
      <alignment horizontal="left"/>
    </xf>
    <xf numFmtId="0" fontId="4" fillId="0" borderId="16" xfId="2" applyFont="1" applyBorder="1" applyAlignment="1">
      <alignment horizontal="left" wrapText="1"/>
    </xf>
    <xf numFmtId="0" fontId="4" fillId="0" borderId="16" xfId="2" applyFont="1" applyBorder="1" applyAlignment="1">
      <alignment horizontal="left"/>
    </xf>
    <xf numFmtId="0" fontId="4" fillId="0" borderId="16" xfId="2" applyFont="1" applyBorder="1"/>
    <xf numFmtId="0" fontId="4" fillId="0" borderId="16" xfId="2" applyBorder="1"/>
    <xf numFmtId="0" fontId="4" fillId="5" borderId="16" xfId="2" applyFont="1" applyFill="1" applyBorder="1" applyAlignment="1">
      <alignment horizontal="left" wrapText="1"/>
    </xf>
    <xf numFmtId="0" fontId="8" fillId="5" borderId="16" xfId="2" applyFont="1" applyFill="1" applyBorder="1" applyAlignment="1">
      <alignment horizontal="left" wrapText="1"/>
    </xf>
    <xf numFmtId="0" fontId="8" fillId="5" borderId="16" xfId="2" applyFont="1" applyFill="1" applyBorder="1" applyAlignment="1">
      <alignment horizontal="left"/>
    </xf>
    <xf numFmtId="0" fontId="6" fillId="0" borderId="16" xfId="2" applyFont="1" applyFill="1" applyBorder="1" applyAlignment="1">
      <alignment horizontal="left"/>
    </xf>
    <xf numFmtId="0" fontId="4" fillId="0" borderId="16" xfId="2" applyBorder="1" applyAlignment="1">
      <alignment horizontal="left"/>
    </xf>
    <xf numFmtId="0" fontId="6" fillId="14" borderId="16" xfId="2" applyFont="1" applyFill="1" applyBorder="1" applyAlignment="1">
      <alignment horizontal="left" wrapText="1"/>
    </xf>
    <xf numFmtId="0" fontId="22" fillId="7" borderId="0" xfId="2" applyFont="1" applyFill="1"/>
    <xf numFmtId="0" fontId="4" fillId="7" borderId="0" xfId="2" applyFill="1"/>
    <xf numFmtId="0" fontId="6" fillId="10" borderId="28" xfId="2" applyFont="1" applyFill="1" applyBorder="1" applyAlignment="1">
      <alignment horizontal="center"/>
    </xf>
    <xf numFmtId="0" fontId="23" fillId="0" borderId="28" xfId="2" applyFont="1" applyBorder="1" applyAlignment="1">
      <alignment wrapText="1"/>
    </xf>
    <xf numFmtId="0" fontId="24" fillId="0" borderId="28" xfId="2" applyFont="1" applyBorder="1" applyAlignment="1">
      <alignment wrapText="1"/>
    </xf>
    <xf numFmtId="0" fontId="6" fillId="0" borderId="27" xfId="2" applyFont="1" applyBorder="1" applyAlignment="1">
      <alignment wrapText="1"/>
    </xf>
    <xf numFmtId="0" fontId="6" fillId="0" borderId="0" xfId="2" applyFont="1" applyFill="1" applyBorder="1" applyAlignment="1">
      <alignment wrapText="1"/>
    </xf>
    <xf numFmtId="0" fontId="23" fillId="0" borderId="0" xfId="2" applyFont="1" applyBorder="1" applyAlignment="1">
      <alignment wrapText="1"/>
    </xf>
    <xf numFmtId="0" fontId="22" fillId="0" borderId="0" xfId="0" applyFont="1" applyFill="1"/>
    <xf numFmtId="0" fontId="4" fillId="0" borderId="0" xfId="0" applyFont="1"/>
    <xf numFmtId="0" fontId="6" fillId="0" borderId="19" xfId="0" applyFont="1" applyBorder="1" applyAlignment="1">
      <alignment horizontal="left" vertical="center"/>
    </xf>
    <xf numFmtId="0" fontId="4" fillId="0" borderId="20" xfId="0" applyFont="1" applyBorder="1"/>
    <xf numFmtId="0" fontId="4" fillId="0" borderId="21" xfId="0" applyFont="1" applyBorder="1"/>
    <xf numFmtId="0" fontId="0" fillId="0" borderId="22" xfId="0" applyBorder="1"/>
    <xf numFmtId="0" fontId="6" fillId="0" borderId="0" xfId="0" applyFont="1" applyAlignment="1">
      <alignment wrapText="1"/>
    </xf>
    <xf numFmtId="0" fontId="6" fillId="0" borderId="16"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22" xfId="0" applyFont="1" applyBorder="1" applyAlignment="1">
      <alignment horizontal="left" vertical="center"/>
    </xf>
    <xf numFmtId="0" fontId="4" fillId="0" borderId="0" xfId="0" applyFont="1" applyBorder="1" applyAlignment="1">
      <alignment vertical="center"/>
    </xf>
    <xf numFmtId="0" fontId="4" fillId="0" borderId="23" xfId="0" applyFont="1" applyBorder="1" applyAlignment="1">
      <alignment vertical="center"/>
    </xf>
    <xf numFmtId="0" fontId="4" fillId="0" borderId="0" xfId="0" applyFont="1" applyAlignment="1">
      <alignment wrapText="1"/>
    </xf>
    <xf numFmtId="0" fontId="0" fillId="0" borderId="24" xfId="0" applyBorder="1"/>
    <xf numFmtId="0" fontId="25" fillId="0" borderId="0" xfId="0" applyFont="1"/>
    <xf numFmtId="0" fontId="22" fillId="0" borderId="0" xfId="0" applyFont="1" applyFill="1" applyBorder="1" applyAlignment="1">
      <alignment horizontal="left"/>
    </xf>
    <xf numFmtId="0" fontId="26" fillId="0" borderId="0" xfId="0" applyFont="1"/>
    <xf numFmtId="0" fontId="0" fillId="0" borderId="9" xfId="0" applyBorder="1"/>
    <xf numFmtId="0" fontId="0" fillId="0" borderId="25" xfId="0" applyBorder="1"/>
    <xf numFmtId="0" fontId="4" fillId="0" borderId="24" xfId="0" applyFont="1" applyBorder="1"/>
    <xf numFmtId="0" fontId="4" fillId="0" borderId="0" xfId="2" applyFill="1" applyBorder="1"/>
    <xf numFmtId="0" fontId="27" fillId="0" borderId="0" xfId="2" applyFont="1" applyFill="1" applyBorder="1"/>
    <xf numFmtId="0" fontId="15" fillId="6" borderId="0" xfId="2" applyFont="1" applyFill="1" applyBorder="1"/>
    <xf numFmtId="0" fontId="28" fillId="0" borderId="0" xfId="2" applyFont="1" applyFill="1" applyBorder="1" applyAlignment="1">
      <alignment horizontal="left"/>
    </xf>
    <xf numFmtId="0" fontId="28" fillId="0" borderId="0" xfId="2" applyFont="1" applyFill="1" applyBorder="1"/>
    <xf numFmtId="0" fontId="27" fillId="0" borderId="22" xfId="2" applyFont="1" applyFill="1" applyBorder="1"/>
    <xf numFmtId="0" fontId="15" fillId="0" borderId="0" xfId="2" applyFont="1" applyFill="1"/>
    <xf numFmtId="0" fontId="29" fillId="0" borderId="0" xfId="2" applyFont="1" applyFill="1"/>
    <xf numFmtId="0" fontId="15" fillId="0" borderId="0" xfId="2" applyFont="1" applyFill="1" applyAlignment="1">
      <alignment horizontal="left"/>
    </xf>
    <xf numFmtId="0" fontId="15" fillId="0" borderId="22" xfId="2" applyFont="1" applyFill="1" applyBorder="1"/>
    <xf numFmtId="0" fontId="28" fillId="0" borderId="9" xfId="2" applyFont="1" applyFill="1" applyBorder="1" applyAlignment="1">
      <alignment horizontal="left"/>
    </xf>
    <xf numFmtId="0" fontId="6" fillId="0" borderId="9" xfId="2" applyFont="1" applyFill="1" applyBorder="1"/>
    <xf numFmtId="0" fontId="15" fillId="0" borderId="9" xfId="2" applyFont="1" applyFill="1" applyBorder="1"/>
    <xf numFmtId="0" fontId="15" fillId="0" borderId="24" xfId="2" applyFont="1" applyFill="1" applyBorder="1"/>
    <xf numFmtId="0" fontId="15" fillId="0" borderId="22" xfId="0" applyFont="1" applyBorder="1"/>
    <xf numFmtId="0" fontId="28" fillId="0" borderId="0" xfId="0" applyFont="1"/>
    <xf numFmtId="0" fontId="15" fillId="0" borderId="0" xfId="0" applyFont="1"/>
    <xf numFmtId="0" fontId="4" fillId="0" borderId="0" xfId="2" applyFont="1" applyFill="1"/>
    <xf numFmtId="0" fontId="4" fillId="0" borderId="0" xfId="2" applyFont="1" applyFill="1" applyAlignment="1">
      <alignment horizontal="right"/>
    </xf>
    <xf numFmtId="0" fontId="4" fillId="0" borderId="0" xfId="2" applyFont="1"/>
    <xf numFmtId="0" fontId="11" fillId="0" borderId="0" xfId="2" applyFont="1"/>
    <xf numFmtId="0" fontId="6" fillId="0" borderId="9" xfId="2" applyFont="1" applyBorder="1"/>
    <xf numFmtId="2" fontId="15" fillId="0" borderId="0" xfId="0" applyNumberFormat="1" applyFont="1"/>
    <xf numFmtId="2" fontId="15" fillId="0" borderId="0" xfId="0" applyNumberFormat="1" applyFont="1" applyFill="1" applyBorder="1"/>
    <xf numFmtId="0" fontId="4" fillId="0" borderId="0" xfId="2" applyNumberFormat="1" applyFont="1"/>
    <xf numFmtId="166" fontId="4" fillId="0" borderId="0" xfId="2" applyNumberFormat="1" applyFont="1"/>
    <xf numFmtId="165" fontId="14" fillId="0" borderId="0" xfId="0" applyNumberFormat="1" applyFont="1" applyFill="1" applyBorder="1" applyAlignment="1">
      <alignment horizontal="right" vertical="center"/>
    </xf>
    <xf numFmtId="0" fontId="4" fillId="0" borderId="0" xfId="0" applyFont="1" applyBorder="1"/>
    <xf numFmtId="165" fontId="4" fillId="0" borderId="0" xfId="0" applyNumberFormat="1" applyFont="1"/>
    <xf numFmtId="0" fontId="4" fillId="0" borderId="0" xfId="0" applyFont="1" applyFill="1" applyBorder="1"/>
    <xf numFmtId="0" fontId="20" fillId="0" borderId="0" xfId="3" applyFont="1" applyAlignment="1" applyProtection="1"/>
    <xf numFmtId="0" fontId="4" fillId="0" borderId="10" xfId="2" applyFont="1" applyFill="1" applyBorder="1" applyAlignment="1">
      <alignment horizontal="center" vertical="center" wrapText="1"/>
    </xf>
    <xf numFmtId="0" fontId="50" fillId="0" borderId="0" xfId="2" applyFont="1" applyFill="1"/>
    <xf numFmtId="0" fontId="2" fillId="0" borderId="0" xfId="2" applyFont="1" applyFill="1" applyAlignment="1">
      <alignment horizontal="center"/>
    </xf>
    <xf numFmtId="0" fontId="50" fillId="0" borderId="0" xfId="2" applyFont="1" applyFill="1" applyBorder="1"/>
    <xf numFmtId="0" fontId="3" fillId="0" borderId="0" xfId="2" applyFont="1" applyFill="1" applyBorder="1"/>
    <xf numFmtId="0" fontId="1" fillId="6" borderId="0" xfId="2" applyFont="1" applyFill="1" applyBorder="1"/>
    <xf numFmtId="0" fontId="3" fillId="0" borderId="0" xfId="2" applyFont="1" applyFill="1" applyBorder="1" applyAlignment="1">
      <alignment horizontal="left"/>
    </xf>
    <xf numFmtId="0" fontId="3" fillId="0" borderId="22" xfId="2" applyFont="1" applyFill="1" applyBorder="1"/>
    <xf numFmtId="0" fontId="1" fillId="0" borderId="0" xfId="2" applyFont="1" applyFill="1"/>
    <xf numFmtId="0" fontId="18" fillId="0" borderId="0" xfId="2" applyFont="1" applyFill="1"/>
    <xf numFmtId="0" fontId="1" fillId="0" borderId="0" xfId="2" applyFont="1" applyFill="1" applyAlignment="1">
      <alignment horizontal="left"/>
    </xf>
    <xf numFmtId="0" fontId="1" fillId="0" borderId="22" xfId="2" applyFont="1" applyFill="1" applyBorder="1"/>
    <xf numFmtId="0" fontId="3" fillId="0" borderId="9" xfId="2" applyFont="1" applyFill="1" applyBorder="1" applyAlignment="1">
      <alignment horizontal="left"/>
    </xf>
    <xf numFmtId="0" fontId="51" fillId="0" borderId="9" xfId="2" applyFont="1" applyFill="1" applyBorder="1"/>
    <xf numFmtId="0" fontId="1" fillId="0" borderId="9" xfId="2" applyFont="1" applyFill="1" applyBorder="1"/>
    <xf numFmtId="0" fontId="1" fillId="0" borderId="24" xfId="2" applyFont="1" applyFill="1" applyBorder="1"/>
    <xf numFmtId="0" fontId="3" fillId="0" borderId="0" xfId="0" applyFont="1"/>
    <xf numFmtId="0" fontId="1" fillId="0" borderId="0" xfId="0" applyFont="1"/>
    <xf numFmtId="0" fontId="1" fillId="0" borderId="22" xfId="0" applyFont="1" applyBorder="1"/>
    <xf numFmtId="0" fontId="0" fillId="0" borderId="22" xfId="0" applyFont="1" applyBorder="1"/>
    <xf numFmtId="0" fontId="0" fillId="0" borderId="0" xfId="0" applyFont="1"/>
    <xf numFmtId="174" fontId="1" fillId="0" borderId="0" xfId="1" applyNumberFormat="1" applyFont="1"/>
    <xf numFmtId="43" fontId="1" fillId="0" borderId="0" xfId="0" applyNumberFormat="1" applyFont="1"/>
    <xf numFmtId="0" fontId="0" fillId="0" borderId="0" xfId="0" applyFont="1" applyAlignment="1">
      <alignment horizontal="right"/>
    </xf>
    <xf numFmtId="174" fontId="1" fillId="0" borderId="0" xfId="0" applyNumberFormat="1" applyFont="1"/>
    <xf numFmtId="175" fontId="1" fillId="0" borderId="0" xfId="0" applyNumberFormat="1" applyFont="1"/>
    <xf numFmtId="176" fontId="1" fillId="0" borderId="0" xfId="0" applyNumberFormat="1" applyFont="1"/>
    <xf numFmtId="0" fontId="1" fillId="0" borderId="19" xfId="0" applyFont="1" applyBorder="1"/>
    <xf numFmtId="0" fontId="1" fillId="0" borderId="20" xfId="0" applyFont="1" applyBorder="1"/>
    <xf numFmtId="0" fontId="1" fillId="0" borderId="21" xfId="0" applyFont="1" applyBorder="1"/>
    <xf numFmtId="0" fontId="1" fillId="0" borderId="0" xfId="0" applyFont="1" applyBorder="1"/>
    <xf numFmtId="0" fontId="1" fillId="0" borderId="23" xfId="0" applyFont="1" applyBorder="1"/>
    <xf numFmtId="0" fontId="1" fillId="0" borderId="0" xfId="98" applyFont="1"/>
    <xf numFmtId="0" fontId="1" fillId="0" borderId="22" xfId="98" applyFont="1" applyBorder="1"/>
    <xf numFmtId="0" fontId="1" fillId="0" borderId="0" xfId="98" applyFont="1" applyFill="1"/>
    <xf numFmtId="2" fontId="1" fillId="0" borderId="0" xfId="0" applyNumberFormat="1" applyFont="1" applyBorder="1"/>
    <xf numFmtId="0" fontId="1" fillId="0" borderId="24" xfId="0" applyFont="1" applyBorder="1" applyAlignment="1">
      <alignment horizontal="right"/>
    </xf>
    <xf numFmtId="2" fontId="1" fillId="0" borderId="9" xfId="0" applyNumberFormat="1" applyFont="1" applyBorder="1"/>
    <xf numFmtId="0" fontId="1" fillId="0" borderId="25" xfId="0" applyFont="1" applyBorder="1"/>
    <xf numFmtId="9" fontId="1" fillId="0" borderId="0" xfId="0" applyNumberFormat="1" applyFont="1"/>
    <xf numFmtId="0" fontId="0" fillId="0" borderId="0" xfId="0" applyFont="1" applyFill="1" applyBorder="1"/>
    <xf numFmtId="0" fontId="0" fillId="0" borderId="0" xfId="0" applyFont="1" applyAlignment="1">
      <alignment horizontal="left"/>
    </xf>
    <xf numFmtId="164" fontId="1" fillId="0" borderId="0" xfId="0" applyNumberFormat="1" applyFont="1"/>
    <xf numFmtId="43" fontId="0" fillId="0" borderId="0" xfId="0" applyNumberFormat="1" applyFont="1"/>
    <xf numFmtId="174" fontId="15" fillId="0" borderId="0" xfId="1" applyNumberFormat="1" applyFont="1"/>
    <xf numFmtId="174" fontId="15" fillId="0" borderId="0" xfId="0" applyNumberFormat="1" applyFont="1"/>
    <xf numFmtId="3" fontId="15" fillId="0" borderId="0" xfId="0" applyNumberFormat="1" applyFont="1"/>
    <xf numFmtId="43" fontId="15" fillId="0" borderId="0" xfId="0" applyNumberFormat="1" applyFont="1"/>
    <xf numFmtId="176" fontId="15" fillId="0" borderId="0" xfId="0" applyNumberFormat="1" applyFont="1"/>
    <xf numFmtId="43" fontId="0" fillId="0" borderId="0" xfId="0" applyNumberFormat="1" applyFont="1" applyAlignment="1">
      <alignment horizontal="right"/>
    </xf>
    <xf numFmtId="2" fontId="0" fillId="0" borderId="0" xfId="0" applyNumberFormat="1" applyFont="1"/>
    <xf numFmtId="176" fontId="1" fillId="6" borderId="0" xfId="0" applyNumberFormat="1" applyFont="1" applyFill="1"/>
    <xf numFmtId="1" fontId="1" fillId="0" borderId="0" xfId="0" applyNumberFormat="1" applyFont="1"/>
    <xf numFmtId="1" fontId="1" fillId="0" borderId="0" xfId="1" applyNumberFormat="1" applyFont="1"/>
    <xf numFmtId="176" fontId="1" fillId="0" borderId="0" xfId="0" applyNumberFormat="1" applyFont="1" applyFill="1"/>
    <xf numFmtId="0" fontId="20" fillId="0" borderId="0" xfId="3" applyAlignment="1" applyProtection="1">
      <alignment horizontal="left" vertical="top"/>
    </xf>
    <xf numFmtId="11" fontId="15" fillId="10" borderId="16" xfId="0" applyNumberFormat="1" applyFont="1" applyFill="1" applyBorder="1" applyAlignment="1" applyProtection="1">
      <alignment vertical="top"/>
      <protection hidden="1"/>
    </xf>
    <xf numFmtId="0" fontId="4" fillId="0" borderId="1" xfId="2" applyFont="1" applyBorder="1" applyAlignment="1" applyProtection="1">
      <protection locked="0"/>
    </xf>
    <xf numFmtId="0" fontId="4" fillId="0" borderId="18" xfId="2" applyFont="1" applyBorder="1" applyProtection="1">
      <protection locked="0"/>
    </xf>
    <xf numFmtId="0" fontId="4" fillId="3" borderId="2" xfId="2" applyFont="1" applyFill="1" applyBorder="1" applyAlignment="1">
      <alignment horizontal="left" vertical="center"/>
    </xf>
    <xf numFmtId="0" fontId="4" fillId="3" borderId="3" xfId="2" applyFont="1" applyFill="1" applyBorder="1" applyAlignment="1">
      <alignment horizontal="left" vertical="center"/>
    </xf>
    <xf numFmtId="0" fontId="4" fillId="3" borderId="4" xfId="2" applyFont="1" applyFill="1" applyBorder="1" applyAlignment="1">
      <alignment horizontal="left" vertical="center"/>
    </xf>
    <xf numFmtId="0" fontId="4" fillId="2" borderId="0" xfId="2" applyFont="1" applyFill="1" applyAlignment="1">
      <alignment horizontal="left" wrapText="1"/>
    </xf>
    <xf numFmtId="0" fontId="4" fillId="2" borderId="0" xfId="2" applyFont="1" applyFill="1" applyAlignment="1">
      <alignment horizontal="left" vertical="center" wrapText="1"/>
    </xf>
    <xf numFmtId="0" fontId="6" fillId="5" borderId="8" xfId="2" applyFont="1" applyFill="1" applyBorder="1" applyAlignment="1">
      <alignment horizontal="center" vertical="center" textRotation="90"/>
    </xf>
    <xf numFmtId="0" fontId="6" fillId="5" borderId="12" xfId="2" applyFont="1" applyFill="1" applyBorder="1" applyAlignment="1">
      <alignment horizontal="center" vertical="center" textRotation="90"/>
    </xf>
    <xf numFmtId="0" fontId="4" fillId="5" borderId="10" xfId="2" applyFont="1" applyFill="1" applyBorder="1" applyAlignment="1">
      <alignment horizontal="left" vertical="center" wrapText="1"/>
    </xf>
    <xf numFmtId="0" fontId="4" fillId="5" borderId="11" xfId="2" applyFont="1" applyFill="1" applyBorder="1" applyAlignment="1">
      <alignment horizontal="left" vertical="center" wrapText="1"/>
    </xf>
    <xf numFmtId="0" fontId="4" fillId="5" borderId="14" xfId="2" applyFont="1" applyFill="1" applyBorder="1" applyAlignment="1">
      <alignment horizontal="left" vertical="center" wrapText="1"/>
    </xf>
    <xf numFmtId="0" fontId="4" fillId="5" borderId="15" xfId="2" applyFont="1" applyFill="1" applyBorder="1" applyAlignment="1">
      <alignment horizontal="left" vertical="center" wrapText="1"/>
    </xf>
    <xf numFmtId="0" fontId="5" fillId="2" borderId="0" xfId="2" applyFont="1" applyFill="1" applyAlignment="1">
      <alignment horizontal="center"/>
    </xf>
    <xf numFmtId="0" fontId="4" fillId="3" borderId="2" xfId="2" applyFont="1" applyFill="1" applyBorder="1" applyAlignment="1">
      <alignment horizontal="left" vertical="center" wrapText="1"/>
    </xf>
    <xf numFmtId="0" fontId="4" fillId="3" borderId="3" xfId="2" applyFont="1" applyFill="1" applyBorder="1" applyAlignment="1">
      <alignment horizontal="left" vertical="center" wrapText="1"/>
    </xf>
    <xf numFmtId="0" fontId="4" fillId="3" borderId="4" xfId="2" applyFont="1" applyFill="1" applyBorder="1" applyAlignment="1">
      <alignment horizontal="left" vertical="center" wrapText="1"/>
    </xf>
    <xf numFmtId="0" fontId="6" fillId="4" borderId="5" xfId="2" applyFont="1" applyFill="1" applyBorder="1" applyAlignment="1">
      <alignment horizontal="center" vertical="center" textRotation="90"/>
    </xf>
    <xf numFmtId="0" fontId="6" fillId="4" borderId="8" xfId="2" applyFont="1" applyFill="1" applyBorder="1" applyAlignment="1">
      <alignment horizontal="center" vertical="center" textRotation="90"/>
    </xf>
    <xf numFmtId="0" fontId="4" fillId="4" borderId="6" xfId="2" applyFont="1" applyFill="1" applyBorder="1" applyAlignment="1">
      <alignment horizontal="left" vertical="center" wrapText="1"/>
    </xf>
    <xf numFmtId="0" fontId="4" fillId="4" borderId="7" xfId="2" applyFont="1" applyFill="1" applyBorder="1" applyAlignment="1">
      <alignment horizontal="left" vertical="center" wrapText="1"/>
    </xf>
    <xf numFmtId="0" fontId="4" fillId="4" borderId="10" xfId="2" applyFont="1" applyFill="1" applyBorder="1" applyAlignment="1">
      <alignment horizontal="left" vertical="center" wrapText="1"/>
    </xf>
    <xf numFmtId="0" fontId="4" fillId="4" borderId="11" xfId="2" applyFont="1" applyFill="1" applyBorder="1" applyAlignment="1">
      <alignment horizontal="left" vertical="center" wrapText="1"/>
    </xf>
    <xf numFmtId="0" fontId="4" fillId="0" borderId="16" xfId="2" applyFont="1" applyFill="1" applyBorder="1" applyAlignment="1" applyProtection="1">
      <alignment horizontal="left" vertical="top" wrapText="1"/>
      <protection locked="0"/>
    </xf>
    <xf numFmtId="0" fontId="4" fillId="9" borderId="16" xfId="2" applyFill="1" applyBorder="1" applyAlignment="1">
      <alignment horizontal="center" vertical="top" wrapText="1"/>
    </xf>
    <xf numFmtId="0" fontId="4" fillId="0" borderId="1" xfId="2" applyFont="1" applyBorder="1" applyAlignment="1" applyProtection="1">
      <alignment horizontal="left"/>
      <protection locked="0"/>
    </xf>
    <xf numFmtId="0" fontId="4" fillId="0" borderId="10" xfId="2" applyFont="1" applyBorder="1" applyAlignment="1" applyProtection="1">
      <alignment horizontal="left"/>
      <protection locked="0"/>
    </xf>
    <xf numFmtId="0" fontId="4" fillId="0" borderId="17" xfId="2" applyFont="1" applyBorder="1" applyAlignment="1" applyProtection="1">
      <alignment horizontal="left"/>
      <protection locked="0"/>
    </xf>
    <xf numFmtId="0" fontId="4" fillId="0" borderId="16" xfId="0" applyFont="1" applyBorder="1" applyAlignment="1" applyProtection="1">
      <alignment horizontal="left" vertical="top" wrapText="1"/>
      <protection locked="0"/>
    </xf>
    <xf numFmtId="0" fontId="7" fillId="0" borderId="16" xfId="0" applyFont="1" applyBorder="1" applyAlignment="1" applyProtection="1">
      <alignment horizontal="left" vertical="top" wrapText="1"/>
      <protection locked="0"/>
    </xf>
    <xf numFmtId="0" fontId="10" fillId="0" borderId="2" xfId="2" applyFont="1" applyBorder="1" applyAlignment="1">
      <alignment horizontal="center"/>
    </xf>
    <xf numFmtId="0" fontId="10" fillId="0" borderId="3" xfId="2" applyFont="1" applyBorder="1" applyAlignment="1">
      <alignment horizontal="center"/>
    </xf>
    <xf numFmtId="0" fontId="10" fillId="0" borderId="4" xfId="2" applyFont="1" applyBorder="1" applyAlignment="1">
      <alignment horizontal="center"/>
    </xf>
    <xf numFmtId="0" fontId="6" fillId="3" borderId="16" xfId="2" applyFont="1" applyFill="1" applyBorder="1" applyAlignment="1">
      <alignment horizontal="center"/>
    </xf>
    <xf numFmtId="0" fontId="6" fillId="3" borderId="1" xfId="2" applyFont="1" applyFill="1" applyBorder="1" applyAlignment="1">
      <alignment horizontal="left" vertical="center"/>
    </xf>
    <xf numFmtId="0" fontId="6" fillId="3" borderId="17" xfId="2" applyFont="1" applyFill="1" applyBorder="1" applyAlignment="1">
      <alignment horizontal="left" vertical="center"/>
    </xf>
    <xf numFmtId="0" fontId="4" fillId="0" borderId="16" xfId="2" applyBorder="1" applyAlignment="1" applyProtection="1">
      <alignment horizontal="center"/>
      <protection locked="0"/>
    </xf>
    <xf numFmtId="0" fontId="6" fillId="3" borderId="1" xfId="2" applyFont="1" applyFill="1" applyBorder="1" applyAlignment="1">
      <alignment horizontal="center"/>
    </xf>
    <xf numFmtId="0" fontId="6" fillId="3" borderId="10" xfId="2" applyFont="1" applyFill="1" applyBorder="1" applyAlignment="1">
      <alignment horizontal="center"/>
    </xf>
    <xf numFmtId="0" fontId="6" fillId="3" borderId="17" xfId="2" applyFont="1" applyFill="1" applyBorder="1" applyAlignment="1">
      <alignment horizontal="center"/>
    </xf>
    <xf numFmtId="0" fontId="6" fillId="3" borderId="16" xfId="2" applyFont="1" applyFill="1" applyBorder="1" applyAlignment="1">
      <alignment horizontal="left"/>
    </xf>
    <xf numFmtId="0" fontId="4" fillId="0" borderId="16" xfId="2" applyBorder="1" applyAlignment="1" applyProtection="1">
      <alignment horizontal="left"/>
      <protection locked="0"/>
    </xf>
    <xf numFmtId="0" fontId="12" fillId="8" borderId="22" xfId="0" applyFont="1" applyFill="1" applyBorder="1" applyAlignment="1">
      <alignment horizontal="left" vertical="top" wrapText="1" readingOrder="1"/>
    </xf>
    <xf numFmtId="0" fontId="12" fillId="8" borderId="0" xfId="0" applyFont="1" applyFill="1" applyBorder="1" applyAlignment="1">
      <alignment horizontal="left" vertical="top" wrapText="1" readingOrder="1"/>
    </xf>
    <xf numFmtId="0" fontId="12" fillId="8" borderId="23" xfId="0" applyFont="1" applyFill="1" applyBorder="1" applyAlignment="1">
      <alignment horizontal="left" vertical="top" wrapText="1" readingOrder="1"/>
    </xf>
    <xf numFmtId="0" fontId="4" fillId="7" borderId="16" xfId="2" applyFont="1" applyFill="1" applyBorder="1" applyAlignment="1" applyProtection="1">
      <alignment horizontal="left"/>
      <protection locked="0"/>
    </xf>
    <xf numFmtId="0" fontId="6" fillId="3" borderId="1" xfId="2" applyFont="1" applyFill="1" applyBorder="1" applyAlignment="1">
      <alignment horizontal="left"/>
    </xf>
    <xf numFmtId="0" fontId="6" fillId="3" borderId="17" xfId="2" applyFont="1" applyFill="1" applyBorder="1" applyAlignment="1">
      <alignment horizontal="left"/>
    </xf>
    <xf numFmtId="0" fontId="4" fillId="0" borderId="17" xfId="2" applyBorder="1" applyAlignment="1" applyProtection="1">
      <alignment horizontal="left"/>
      <protection locked="0"/>
    </xf>
    <xf numFmtId="0" fontId="6" fillId="3" borderId="1" xfId="2" applyFont="1" applyFill="1" applyBorder="1" applyAlignment="1">
      <alignment horizontal="left" vertical="top"/>
    </xf>
    <xf numFmtId="0" fontId="6" fillId="3" borderId="17" xfId="2" applyFont="1" applyFill="1" applyBorder="1" applyAlignment="1">
      <alignment horizontal="left" vertical="top"/>
    </xf>
    <xf numFmtId="0" fontId="4" fillId="0" borderId="1" xfId="2" applyFont="1" applyBorder="1" applyAlignment="1" applyProtection="1">
      <alignment horizontal="left" vertical="top" wrapText="1"/>
      <protection locked="0"/>
    </xf>
    <xf numFmtId="0" fontId="4" fillId="0" borderId="10" xfId="2" applyFont="1" applyBorder="1" applyAlignment="1" applyProtection="1">
      <alignment horizontal="left" vertical="top" wrapText="1"/>
      <protection locked="0"/>
    </xf>
    <xf numFmtId="0" fontId="4" fillId="0" borderId="17" xfId="2" applyFont="1" applyBorder="1" applyAlignment="1" applyProtection="1">
      <alignment horizontal="left" vertical="top" wrapText="1"/>
      <protection locked="0"/>
    </xf>
    <xf numFmtId="0" fontId="4" fillId="0" borderId="1" xfId="2" applyBorder="1" applyAlignment="1" applyProtection="1">
      <alignment horizontal="left"/>
      <protection locked="0"/>
    </xf>
    <xf numFmtId="0" fontId="0" fillId="0" borderId="20" xfId="0" applyNumberFormat="1" applyBorder="1" applyAlignment="1" applyProtection="1">
      <alignment wrapText="1"/>
      <protection locked="0"/>
    </xf>
    <xf numFmtId="0" fontId="6" fillId="0" borderId="1" xfId="0" applyFont="1" applyBorder="1" applyAlignment="1">
      <alignment horizontal="left" vertical="center" wrapText="1"/>
    </xf>
    <xf numFmtId="0" fontId="6" fillId="0" borderId="10"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6" fillId="0" borderId="21" xfId="0" applyFont="1" applyFill="1" applyBorder="1" applyAlignment="1">
      <alignment horizontal="left" vertical="center" wrapText="1"/>
    </xf>
    <xf numFmtId="0" fontId="4" fillId="0" borderId="24" xfId="0" applyFont="1" applyFill="1" applyBorder="1" applyAlignment="1">
      <alignment horizontal="left" vertical="center" wrapText="1"/>
    </xf>
    <xf numFmtId="0" fontId="4" fillId="0" borderId="9" xfId="0" applyFont="1" applyFill="1" applyBorder="1" applyAlignment="1">
      <alignment horizontal="left" vertical="center" wrapText="1"/>
    </xf>
    <xf numFmtId="0" fontId="6" fillId="0" borderId="19" xfId="0" applyFont="1" applyBorder="1" applyAlignment="1">
      <alignment horizontal="left" vertical="center" wrapText="1"/>
    </xf>
    <xf numFmtId="0" fontId="6" fillId="0" borderId="20" xfId="0" applyFont="1" applyBorder="1" applyAlignment="1">
      <alignment horizontal="left" vertical="center" wrapText="1"/>
    </xf>
    <xf numFmtId="0" fontId="6" fillId="0" borderId="21" xfId="0" applyFont="1" applyBorder="1" applyAlignment="1">
      <alignment horizontal="left" vertical="center" wrapText="1"/>
    </xf>
    <xf numFmtId="0" fontId="4" fillId="0" borderId="24" xfId="0" applyFont="1" applyBorder="1" applyAlignment="1">
      <alignment horizontal="left" wrapText="1"/>
    </xf>
    <xf numFmtId="0" fontId="4" fillId="0" borderId="9" xfId="0" applyFont="1" applyBorder="1" applyAlignment="1">
      <alignment horizontal="left" wrapText="1"/>
    </xf>
    <xf numFmtId="0" fontId="4" fillId="0" borderId="22" xfId="0" applyFont="1" applyBorder="1" applyAlignment="1">
      <alignment horizontal="left" vertical="center" wrapText="1"/>
    </xf>
    <xf numFmtId="0" fontId="4" fillId="0" borderId="0"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9" xfId="0" applyFont="1" applyBorder="1" applyAlignment="1">
      <alignment horizontal="left" vertical="center" wrapText="1"/>
    </xf>
    <xf numFmtId="0" fontId="4" fillId="0" borderId="25" xfId="0" applyFont="1" applyBorder="1" applyAlignment="1">
      <alignment horizontal="left" vertical="center" wrapText="1"/>
    </xf>
    <xf numFmtId="0" fontId="17" fillId="0" borderId="0" xfId="2" applyFont="1" applyFill="1" applyAlignment="1">
      <alignment horizontal="center"/>
    </xf>
    <xf numFmtId="0" fontId="6" fillId="0" borderId="16" xfId="2" applyFont="1" applyFill="1" applyBorder="1" applyAlignment="1">
      <alignment horizontal="left" wrapText="1"/>
    </xf>
    <xf numFmtId="0" fontId="6" fillId="10" borderId="26" xfId="2" applyFont="1" applyFill="1" applyBorder="1" applyAlignment="1">
      <alignment horizontal="center" wrapText="1"/>
    </xf>
    <xf numFmtId="0" fontId="6" fillId="10" borderId="27" xfId="2" applyFont="1" applyFill="1" applyBorder="1" applyAlignment="1">
      <alignment horizontal="center" wrapText="1"/>
    </xf>
    <xf numFmtId="0" fontId="6" fillId="10" borderId="2" xfId="2" applyFont="1" applyFill="1" applyBorder="1" applyAlignment="1">
      <alignment horizontal="center"/>
    </xf>
    <xf numFmtId="0" fontId="6" fillId="10" borderId="3" xfId="2" applyFont="1" applyFill="1" applyBorder="1" applyAlignment="1">
      <alignment horizontal="center"/>
    </xf>
    <xf numFmtId="0" fontId="6" fillId="10" borderId="4" xfId="2" applyFont="1" applyFill="1" applyBorder="1" applyAlignment="1">
      <alignment horizontal="center"/>
    </xf>
    <xf numFmtId="0" fontId="6" fillId="0" borderId="26" xfId="2" applyFont="1" applyBorder="1" applyAlignment="1">
      <alignment horizontal="center" wrapText="1"/>
    </xf>
    <xf numFmtId="0" fontId="6" fillId="0" borderId="29" xfId="2" applyFont="1" applyBorder="1" applyAlignment="1">
      <alignment horizontal="center" wrapText="1"/>
    </xf>
    <xf numFmtId="0" fontId="6" fillId="0" borderId="27" xfId="2" applyFont="1" applyBorder="1" applyAlignment="1">
      <alignment horizontal="center" wrapText="1"/>
    </xf>
    <xf numFmtId="0" fontId="23" fillId="0" borderId="2" xfId="2" applyFont="1" applyBorder="1" applyAlignment="1">
      <alignment wrapText="1"/>
    </xf>
    <xf numFmtId="0" fontId="23" fillId="0" borderId="4" xfId="2" applyFont="1" applyBorder="1" applyAlignment="1">
      <alignment wrapText="1"/>
    </xf>
    <xf numFmtId="0" fontId="23" fillId="0" borderId="3" xfId="2" applyFont="1" applyBorder="1" applyAlignment="1">
      <alignment wrapText="1"/>
    </xf>
    <xf numFmtId="0" fontId="24" fillId="0" borderId="2" xfId="2" applyFont="1" applyBorder="1" applyAlignment="1">
      <alignment wrapText="1"/>
    </xf>
    <xf numFmtId="0" fontId="24" fillId="0" borderId="4" xfId="2" applyFont="1" applyBorder="1" applyAlignment="1">
      <alignment wrapText="1"/>
    </xf>
    <xf numFmtId="0" fontId="24" fillId="0" borderId="2" xfId="2" applyFont="1" applyBorder="1"/>
    <xf numFmtId="0" fontId="24" fillId="0" borderId="4" xfId="2" applyFont="1" applyBorder="1"/>
    <xf numFmtId="0" fontId="0" fillId="0" borderId="0" xfId="0" applyAlignment="1">
      <alignment wrapText="1"/>
    </xf>
    <xf numFmtId="0" fontId="11" fillId="0" borderId="0" xfId="2" applyFont="1" applyAlignment="1">
      <alignment horizontal="center"/>
    </xf>
    <xf numFmtId="0" fontId="6" fillId="0" borderId="9" xfId="2" applyFont="1" applyBorder="1" applyAlignment="1">
      <alignment horizontal="center"/>
    </xf>
    <xf numFmtId="0" fontId="0" fillId="0" borderId="10" xfId="0" applyBorder="1" applyAlignment="1">
      <alignment horizontal="left" vertical="center" wrapText="1"/>
    </xf>
    <xf numFmtId="0" fontId="0" fillId="0" borderId="10" xfId="0" applyFont="1" applyBorder="1" applyAlignment="1">
      <alignment horizontal="left" vertical="center" wrapText="1"/>
    </xf>
  </cellXfs>
  <cellStyles count="99">
    <cellStyle name="20% - Accent1 2" xfId="4"/>
    <cellStyle name="20% - Accent1 2 2" xfId="5"/>
    <cellStyle name="20% - Accent2 2" xfId="6"/>
    <cellStyle name="20% - Accent2 2 2" xfId="7"/>
    <cellStyle name="20% - Accent3 2" xfId="8"/>
    <cellStyle name="20% - Accent3 2 2" xfId="9"/>
    <cellStyle name="20% - Accent4 2" xfId="10"/>
    <cellStyle name="20% - Accent4 2 2" xfId="11"/>
    <cellStyle name="20% - Accent5 2" xfId="12"/>
    <cellStyle name="20% - Accent5 2 2" xfId="13"/>
    <cellStyle name="20% - Accent6 2" xfId="14"/>
    <cellStyle name="20% - Accent6 2 2" xfId="15"/>
    <cellStyle name="40% - Accent1 2" xfId="16"/>
    <cellStyle name="40% - Accent1 2 2" xfId="17"/>
    <cellStyle name="40% - Accent2 2" xfId="18"/>
    <cellStyle name="40% - Accent2 2 2" xfId="19"/>
    <cellStyle name="40% - Accent3 2" xfId="20"/>
    <cellStyle name="40% - Accent3 2 2" xfId="21"/>
    <cellStyle name="40% - Accent4 2" xfId="22"/>
    <cellStyle name="40% - Accent4 2 2" xfId="23"/>
    <cellStyle name="40% - Accent5 2" xfId="24"/>
    <cellStyle name="40% - Accent5 2 2" xfId="25"/>
    <cellStyle name="40% - Accent6 2" xfId="26"/>
    <cellStyle name="40% - Accent6 2 2" xfId="27"/>
    <cellStyle name="60% - Accent1 2" xfId="28"/>
    <cellStyle name="60% - Accent2 2" xfId="29"/>
    <cellStyle name="60% - Accent3 2" xfId="30"/>
    <cellStyle name="60% - Accent4 2" xfId="31"/>
    <cellStyle name="60% - Accent5 2" xfId="32"/>
    <cellStyle name="60% - Accent6 2" xfId="33"/>
    <cellStyle name="Accent1 2" xfId="34"/>
    <cellStyle name="Accent2 2" xfId="35"/>
    <cellStyle name="Accent3 2" xfId="36"/>
    <cellStyle name="Accent4 2" xfId="37"/>
    <cellStyle name="Accent5 2" xfId="38"/>
    <cellStyle name="Accent6 2" xfId="39"/>
    <cellStyle name="Bad 2" xfId="40"/>
    <cellStyle name="Calculation 2" xfId="41"/>
    <cellStyle name="Check Cell 2" xfId="42"/>
    <cellStyle name="Comma" xfId="1" builtinId="3"/>
    <cellStyle name="Comma 2" xfId="43"/>
    <cellStyle name="DateTime" xfId="44"/>
    <cellStyle name="DateTime 2" xfId="45"/>
    <cellStyle name="Euro" xfId="46"/>
    <cellStyle name="Explanatory Text 2" xfId="47"/>
    <cellStyle name="Good 2" xfId="48"/>
    <cellStyle name="Heading 1 2" xfId="49"/>
    <cellStyle name="Heading 2 2" xfId="50"/>
    <cellStyle name="Heading 3 2" xfId="51"/>
    <cellStyle name="Heading 4 2" xfId="52"/>
    <cellStyle name="Hyperlink" xfId="3" builtinId="8"/>
    <cellStyle name="Hyperlink 2" xfId="53"/>
    <cellStyle name="Input 2" xfId="54"/>
    <cellStyle name="Linked Cell 2" xfId="55"/>
    <cellStyle name="Neutral 2" xfId="56"/>
    <cellStyle name="Normal" xfId="0" builtinId="0"/>
    <cellStyle name="Normal 2" xfId="2"/>
    <cellStyle name="Normal 3" xfId="57"/>
    <cellStyle name="Normal 5" xfId="98"/>
    <cellStyle name="Note 2" xfId="58"/>
    <cellStyle name="Note 2 2" xfId="59"/>
    <cellStyle name="Output 2" xfId="60"/>
    <cellStyle name="Percent 2" xfId="61"/>
    <cellStyle name="Percent 2 2" xfId="62"/>
    <cellStyle name="Percent 2 3" xfId="63"/>
    <cellStyle name="Standard_Bsp-Datenaustausch_S&amp;U" xfId="64"/>
    <cellStyle name="Style 21" xfId="65"/>
    <cellStyle name="Style 22" xfId="66"/>
    <cellStyle name="Style 23" xfId="67"/>
    <cellStyle name="Style 23 2" xfId="68"/>
    <cellStyle name="Style 24" xfId="69"/>
    <cellStyle name="Style 24 2" xfId="70"/>
    <cellStyle name="Style 25" xfId="71"/>
    <cellStyle name="Style 25 2" xfId="72"/>
    <cellStyle name="Style 26" xfId="73"/>
    <cellStyle name="Style 26 2" xfId="74"/>
    <cellStyle name="Style 27" xfId="75"/>
    <cellStyle name="Style 27 2" xfId="76"/>
    <cellStyle name="Style 28" xfId="77"/>
    <cellStyle name="Style 28 2" xfId="78"/>
    <cellStyle name="Style 29" xfId="79"/>
    <cellStyle name="Style 29 2" xfId="80"/>
    <cellStyle name="Style 30" xfId="81"/>
    <cellStyle name="Style 30 2" xfId="82"/>
    <cellStyle name="Style 31" xfId="83"/>
    <cellStyle name="Style 31 2" xfId="84"/>
    <cellStyle name="Style 32" xfId="85"/>
    <cellStyle name="Style 32 2" xfId="86"/>
    <cellStyle name="Style 33" xfId="87"/>
    <cellStyle name="Style 33 2" xfId="88"/>
    <cellStyle name="Style 34" xfId="89"/>
    <cellStyle name="Style 35" xfId="90"/>
    <cellStyle name="Style 36" xfId="91"/>
    <cellStyle name="text" xfId="92"/>
    <cellStyle name="Title 2" xfId="93"/>
    <cellStyle name="Total 2" xfId="94"/>
    <cellStyle name="Warning Text 2" xfId="95"/>
    <cellStyle name="wissenschaft-Eingabe" xfId="96"/>
    <cellStyle name="wissenschaft-Eingabe 2" xfId="97"/>
  </cellStyles>
  <dxfs count="5">
    <dxf>
      <fill>
        <patternFill>
          <bgColor rgb="FFFFC000"/>
        </patternFill>
      </fill>
    </dxf>
    <dxf>
      <fill>
        <patternFill>
          <bgColor rgb="FFFFC000"/>
        </patternFill>
      </fill>
    </dxf>
    <dxf>
      <fill>
        <patternFill>
          <bgColor rgb="FFFFC000"/>
        </patternFill>
      </fill>
    </dxf>
    <dxf>
      <font>
        <condense val="0"/>
        <extend val="0"/>
        <color indexed="44"/>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9525</xdr:colOff>
      <xdr:row>33</xdr:row>
      <xdr:rowOff>38100</xdr:rowOff>
    </xdr:from>
    <xdr:to>
      <xdr:col>13</xdr:col>
      <xdr:colOff>0</xdr:colOff>
      <xdr:row>47</xdr:row>
      <xdr:rowOff>28575</xdr:rowOff>
    </xdr:to>
    <xdr:sp macro="" textlink="">
      <xdr:nvSpPr>
        <xdr:cNvPr id="2" name="TextBox 1"/>
        <xdr:cNvSpPr txBox="1"/>
      </xdr:nvSpPr>
      <xdr:spPr>
        <a:xfrm>
          <a:off x="752475" y="7829550"/>
          <a:ext cx="7648575" cy="2257425"/>
        </a:xfrm>
        <a:prstGeom prst="rect">
          <a:avLst/>
        </a:prstGeom>
        <a:solidFill>
          <a:schemeClr val="bg1">
            <a:lumMod val="65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Neither the U.S. Department of Energy (DOE) National Energy Technology Laboratory (NETL) nor any person acting on behalf of these organizations:</a:t>
          </a:r>
        </a:p>
        <a:p>
          <a:endParaRPr lang="en-US" sz="1100">
            <a:solidFill>
              <a:schemeClr val="dk1"/>
            </a:solidFill>
            <a:latin typeface="+mn-lt"/>
            <a:ea typeface="+mn-ea"/>
            <a:cs typeface="+mn-cs"/>
          </a:endParaRPr>
        </a:p>
        <a:p>
          <a:pPr lvl="0"/>
          <a:r>
            <a:rPr lang="en-US" sz="1100">
              <a:solidFill>
                <a:schemeClr val="dk1"/>
              </a:solidFill>
              <a:latin typeface="+mn-lt"/>
              <a:ea typeface="+mn-ea"/>
              <a:cs typeface="+mn-cs"/>
            </a:rPr>
            <a:t>	A.  Makes any warranty or representation, express or implied, with respect to the accuracy, completeness, or 	 	      usefulness of the information contained in this document, or that the use of any information, apparatus, 		     </a:t>
          </a:r>
          <a:r>
            <a:rPr lang="en-US" sz="1100" baseline="0">
              <a:solidFill>
                <a:schemeClr val="dk1"/>
              </a:solidFill>
              <a:latin typeface="+mn-lt"/>
              <a:ea typeface="+mn-ea"/>
              <a:cs typeface="+mn-cs"/>
            </a:rPr>
            <a:t> </a:t>
          </a:r>
          <a:r>
            <a:rPr lang="en-US" sz="1100">
              <a:solidFill>
                <a:schemeClr val="dk1"/>
              </a:solidFill>
              <a:latin typeface="+mn-lt"/>
              <a:ea typeface="+mn-ea"/>
              <a:cs typeface="+mn-cs"/>
            </a:rPr>
            <a:t>method, or process disclosed in this document may not infringe on privately owned rights; or</a:t>
          </a:r>
        </a:p>
        <a:p>
          <a:pPr lvl="0"/>
          <a:r>
            <a:rPr lang="en-US" sz="1100">
              <a:solidFill>
                <a:schemeClr val="dk1"/>
              </a:solidFill>
              <a:latin typeface="+mn-lt"/>
              <a:ea typeface="+mn-ea"/>
              <a:cs typeface="+mn-cs"/>
            </a:rPr>
            <a:t>	B.  Assumes any liability with this report as to its use, or damages resulting from the use of any information,</a:t>
          </a:r>
          <a:r>
            <a:rPr lang="en-US" sz="1100" baseline="0">
              <a:solidFill>
                <a:schemeClr val="dk1"/>
              </a:solidFill>
              <a:latin typeface="+mn-lt"/>
              <a:ea typeface="+mn-ea"/>
              <a:cs typeface="+mn-cs"/>
            </a:rPr>
            <a:t> 		      a</a:t>
          </a:r>
          <a:r>
            <a:rPr lang="en-US" sz="1100">
              <a:solidFill>
                <a:schemeClr val="dk1"/>
              </a:solidFill>
              <a:latin typeface="+mn-lt"/>
              <a:ea typeface="+mn-ea"/>
              <a:cs typeface="+mn-cs"/>
            </a:rPr>
            <a:t>pparatus, method, or process disclosed in this document.</a:t>
          </a:r>
        </a:p>
        <a:p>
          <a:pPr lvl="0">
            <a:lnSpc>
              <a:spcPts val="1200"/>
            </a:lnSpc>
          </a:pPr>
          <a:endParaRPr lang="en-US" sz="1100">
            <a:solidFill>
              <a:schemeClr val="dk1"/>
            </a:solidFill>
            <a:latin typeface="+mn-lt"/>
            <a:ea typeface="+mn-ea"/>
            <a:cs typeface="+mn-cs"/>
          </a:endParaRPr>
        </a:p>
        <a:p>
          <a:pPr>
            <a:lnSpc>
              <a:spcPts val="1200"/>
            </a:lnSpc>
          </a:pPr>
          <a:r>
            <a:rPr lang="en-US" sz="1100">
              <a:solidFill>
                <a:schemeClr val="dk1"/>
              </a:solidFill>
              <a:latin typeface="+mn-lt"/>
              <a:ea typeface="+mn-ea"/>
              <a:cs typeface="+mn-cs"/>
            </a:rPr>
            <a:t>Reference herein to any specific commercial product, process, or service by trade name, trademark, manufacturer, or otherwise, does not necessarily constitute or imply its endorsement, recommendation, or favoring by NETL.  The views and opinions of the authors expressed herein do not necessarily state or reflect those of NETL.</a:t>
          </a:r>
        </a:p>
        <a:p>
          <a:r>
            <a:rPr lang="en-US" sz="1100">
              <a:solidFill>
                <a:schemeClr val="dk1"/>
              </a:solidFill>
              <a:latin typeface="+mn-lt"/>
              <a:ea typeface="+mn-ea"/>
              <a:cs typeface="+mn-cs"/>
            </a:rPr>
            <a:t> </a:t>
          </a:r>
        </a:p>
        <a:p>
          <a:pPr>
            <a:lnSpc>
              <a:spcPts val="1200"/>
            </a:lnSpc>
          </a:pPr>
          <a:endParaRPr 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xdr:colOff>
          <xdr:row>16</xdr:row>
          <xdr:rowOff>47625</xdr:rowOff>
        </xdr:from>
        <xdr:to>
          <xdr:col>3</xdr:col>
          <xdr:colOff>781050</xdr:colOff>
          <xdr:row>16</xdr:row>
          <xdr:rowOff>257175</xdr:rowOff>
        </xdr:to>
        <xdr:sp macro="" textlink="">
          <xdr:nvSpPr>
            <xdr:cNvPr id="2049" name="Process" hidden="1">
              <a:extLst>
                <a:ext uri="{63B3BB69-23CF-44E3-9099-C40C66FF867C}">
                  <a14:compatExt spid="_x0000_s20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942975</xdr:colOff>
          <xdr:row>16</xdr:row>
          <xdr:rowOff>47625</xdr:rowOff>
        </xdr:from>
        <xdr:to>
          <xdr:col>3</xdr:col>
          <xdr:colOff>1819275</xdr:colOff>
          <xdr:row>16</xdr:row>
          <xdr:rowOff>257175</xdr:rowOff>
        </xdr:to>
        <xdr:sp macro="" textlink="">
          <xdr:nvSpPr>
            <xdr:cNvPr id="2050" name="CheckBox1" hidden="1">
              <a:extLst>
                <a:ext uri="{63B3BB69-23CF-44E3-9099-C40C66FF867C}">
                  <a14:compatExt spid="_x0000_s20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1981200</xdr:colOff>
          <xdr:row>16</xdr:row>
          <xdr:rowOff>47625</xdr:rowOff>
        </xdr:from>
        <xdr:to>
          <xdr:col>3</xdr:col>
          <xdr:colOff>2933700</xdr:colOff>
          <xdr:row>16</xdr:row>
          <xdr:rowOff>257175</xdr:rowOff>
        </xdr:to>
        <xdr:sp macro="" textlink="">
          <xdr:nvSpPr>
            <xdr:cNvPr id="2051" name="CheckBox2" hidden="1">
              <a:extLst>
                <a:ext uri="{63B3BB69-23CF-44E3-9099-C40C66FF867C}">
                  <a14:compatExt spid="_x0000_s20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3095625</xdr:colOff>
          <xdr:row>16</xdr:row>
          <xdr:rowOff>47625</xdr:rowOff>
        </xdr:from>
        <xdr:to>
          <xdr:col>4</xdr:col>
          <xdr:colOff>381000</xdr:colOff>
          <xdr:row>16</xdr:row>
          <xdr:rowOff>247650</xdr:rowOff>
        </xdr:to>
        <xdr:sp macro="" textlink="">
          <xdr:nvSpPr>
            <xdr:cNvPr id="2052" name="CheckBox3" hidden="1">
              <a:extLst>
                <a:ext uri="{63B3BB69-23CF-44E3-9099-C40C66FF867C}">
                  <a14:compatExt spid="_x0000_s2052"/>
                </a:ext>
              </a:extLst>
            </xdr:cNvPr>
            <xdr:cNvSpPr/>
          </xdr:nvSpPr>
          <xdr:spPr>
            <a:xfrm>
              <a:off x="0" y="0"/>
              <a:ext cx="0" cy="0"/>
            </a:xfrm>
            <a:prstGeom prst="rect">
              <a:avLst/>
            </a:prstGeom>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xdr:col>
      <xdr:colOff>584200</xdr:colOff>
      <xdr:row>1</xdr:row>
      <xdr:rowOff>114300</xdr:rowOff>
    </xdr:from>
    <xdr:to>
      <xdr:col>15</xdr:col>
      <xdr:colOff>0</xdr:colOff>
      <xdr:row>21</xdr:row>
      <xdr:rowOff>137887</xdr:rowOff>
    </xdr:to>
    <xdr:grpSp>
      <xdr:nvGrpSpPr>
        <xdr:cNvPr id="23" name="Group 22"/>
        <xdr:cNvGrpSpPr/>
      </xdr:nvGrpSpPr>
      <xdr:grpSpPr>
        <a:xfrm>
          <a:off x="1808843" y="304800"/>
          <a:ext cx="7375978" cy="3833587"/>
          <a:chOff x="1808843" y="304800"/>
          <a:chExt cx="7375978" cy="3833587"/>
        </a:xfrm>
      </xdr:grpSpPr>
      <xdr:grpSp>
        <xdr:nvGrpSpPr>
          <xdr:cNvPr id="2" name="Legend"/>
          <xdr:cNvGrpSpPr/>
        </xdr:nvGrpSpPr>
        <xdr:grpSpPr>
          <a:xfrm>
            <a:off x="2109108" y="3352800"/>
            <a:ext cx="1953912" cy="785587"/>
            <a:chOff x="7457181" y="3134295"/>
            <a:chExt cx="1953912" cy="753022"/>
          </a:xfrm>
        </xdr:grpSpPr>
        <xdr:sp macro="" textlink="">
          <xdr:nvSpPr>
            <xdr:cNvPr id="3" name="LegendBox"/>
            <xdr:cNvSpPr/>
          </xdr:nvSpPr>
          <xdr:spPr>
            <a:xfrm>
              <a:off x="7534215" y="3386802"/>
              <a:ext cx="274320" cy="18288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baseline="0">
                <a:solidFill>
                  <a:schemeClr val="tx1"/>
                </a:solidFill>
                <a:latin typeface="Arial" pitchFamily="34" charset="0"/>
                <a:cs typeface="Arial" pitchFamily="34" charset="0"/>
              </a:endParaRPr>
            </a:p>
          </xdr:txBody>
        </xdr:sp>
        <xdr:sp macro="" textlink="">
          <xdr:nvSpPr>
            <xdr:cNvPr id="4" name="Upstream Emssion Data"/>
            <xdr:cNvSpPr/>
          </xdr:nvSpPr>
          <xdr:spPr>
            <a:xfrm>
              <a:off x="7534215" y="3663597"/>
              <a:ext cx="274320" cy="182880"/>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US" sz="800">
                <a:solidFill>
                  <a:schemeClr val="tx1"/>
                </a:solidFill>
                <a:latin typeface="Arial" pitchFamily="34" charset="0"/>
                <a:cs typeface="Arial" pitchFamily="34" charset="0"/>
              </a:endParaRPr>
            </a:p>
          </xdr:txBody>
        </xdr:sp>
        <xdr:sp macro="" textlink="">
          <xdr:nvSpPr>
            <xdr:cNvPr id="5" name="TextBox 4"/>
            <xdr:cNvSpPr txBox="1"/>
          </xdr:nvSpPr>
          <xdr:spPr>
            <a:xfrm>
              <a:off x="7766540" y="3345962"/>
              <a:ext cx="621260"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Process</a:t>
              </a:r>
            </a:p>
          </xdr:txBody>
        </xdr:sp>
        <xdr:sp macro="" textlink="">
          <xdr:nvSpPr>
            <xdr:cNvPr id="6" name="TextBox 5"/>
            <xdr:cNvSpPr txBox="1"/>
          </xdr:nvSpPr>
          <xdr:spPr>
            <a:xfrm>
              <a:off x="7766540" y="3622757"/>
              <a:ext cx="164455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a:t>Upstream Emissions</a:t>
              </a:r>
              <a:r>
                <a:rPr lang="en-US" sz="1100" baseline="0"/>
                <a:t> Data</a:t>
              </a:r>
              <a:endParaRPr lang="en-US" sz="1100"/>
            </a:p>
          </xdr:txBody>
        </xdr:sp>
        <xdr:sp macro="" textlink="">
          <xdr:nvSpPr>
            <xdr:cNvPr id="7" name="TextBox 6"/>
            <xdr:cNvSpPr txBox="1"/>
          </xdr:nvSpPr>
          <xdr:spPr>
            <a:xfrm>
              <a:off x="7457181" y="3134295"/>
              <a:ext cx="39966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100" b="1"/>
                <a:t>Key</a:t>
              </a:r>
            </a:p>
          </xdr:txBody>
        </xdr:sp>
      </xdr:grpSp>
      <xdr:sp macro="" textlink="">
        <xdr:nvSpPr>
          <xdr:cNvPr id="10" name="Reference Flow"/>
          <xdr:cNvSpPr/>
        </xdr:nvSpPr>
        <xdr:spPr>
          <a:xfrm>
            <a:off x="4337050" y="3352800"/>
            <a:ext cx="2304288" cy="781539"/>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Electricity</a:t>
            </a:r>
            <a:endParaRPr lang="en-US" sz="1000" baseline="0">
              <a:solidFill>
                <a:schemeClr val="tx1"/>
              </a:solidFill>
              <a:latin typeface="Arial" pitchFamily="34" charset="0"/>
              <a:cs typeface="Arial" pitchFamily="34" charset="0"/>
            </a:endParaRPr>
          </a:p>
        </xdr:txBody>
      </xdr:sp>
      <xdr:cxnSp macro="">
        <xdr:nvCxnSpPr>
          <xdr:cNvPr id="11" name="Straight Arrow Connector Process"/>
          <xdr:cNvCxnSpPr>
            <a:stCxn id="9" idx="2"/>
            <a:endCxn id="10" idx="0"/>
          </xdr:cNvCxnSpPr>
        </xdr:nvCxnSpPr>
        <xdr:spPr>
          <a:xfrm>
            <a:off x="5484372" y="2748094"/>
            <a:ext cx="3461" cy="604706"/>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3" name="Reference Flow 1"/>
          <xdr:cNvSpPr/>
        </xdr:nvSpPr>
        <xdr:spPr>
          <a:xfrm>
            <a:off x="7652657" y="1427226"/>
            <a:ext cx="1532164" cy="571500"/>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Heat, from Mountain Pass CHP</a:t>
            </a:r>
            <a:endParaRPr lang="en-US" sz="1000" baseline="0">
              <a:solidFill>
                <a:schemeClr val="tx1"/>
              </a:solidFill>
              <a:latin typeface="Arial" pitchFamily="34" charset="0"/>
              <a:cs typeface="Arial" pitchFamily="34" charset="0"/>
            </a:endParaRPr>
          </a:p>
        </xdr:txBody>
      </xdr:sp>
      <xdr:cxnSp macro="">
        <xdr:nvCxnSpPr>
          <xdr:cNvPr id="14" name="Connector Ref 1"/>
          <xdr:cNvCxnSpPr>
            <a:stCxn id="12" idx="3"/>
            <a:endCxn id="13" idx="1"/>
          </xdr:cNvCxnSpPr>
        </xdr:nvCxnSpPr>
        <xdr:spPr>
          <a:xfrm>
            <a:off x="7268029" y="1712976"/>
            <a:ext cx="384628"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16" name="Upstream Emssion Data 1"/>
          <xdr:cNvSpPr/>
        </xdr:nvSpPr>
        <xdr:spPr>
          <a:xfrm>
            <a:off x="1810204" y="660319"/>
            <a:ext cx="1583567"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natural gas, combusted in turbine</a:t>
            </a:r>
          </a:p>
        </xdr:txBody>
      </xdr:sp>
      <xdr:cxnSp macro="">
        <xdr:nvCxnSpPr>
          <xdr:cNvPr id="17" name="Straight Arrow Connector 1"/>
          <xdr:cNvCxnSpPr>
            <a:stCxn id="16" idx="2"/>
            <a:endCxn id="15" idx="1"/>
          </xdr:cNvCxnSpPr>
        </xdr:nvCxnSpPr>
        <xdr:spPr>
          <a:xfrm>
            <a:off x="3213348" y="1008888"/>
            <a:ext cx="35625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sp macro="" textlink="">
        <xdr:nvSpPr>
          <xdr:cNvPr id="8" name="Boundary Box"/>
          <xdr:cNvSpPr/>
        </xdr:nvSpPr>
        <xdr:spPr>
          <a:xfrm>
            <a:off x="3569607" y="304800"/>
            <a:ext cx="3676558" cy="2940708"/>
          </a:xfrm>
          <a:prstGeom prst="rect">
            <a:avLst/>
          </a:prstGeom>
          <a:solidFill>
            <a:srgbClr val="FFFFCC"/>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t" anchorCtr="0"/>
          <a:lstStyle/>
          <a:p>
            <a:pPr marL="0" marR="0" indent="0" algn="ctr" defTabSz="914400" eaLnBrk="1" fontAlgn="auto" latinLnBrk="0" hangingPunct="1">
              <a:lnSpc>
                <a:spcPct val="100000"/>
              </a:lnSpc>
              <a:spcBef>
                <a:spcPts val="0"/>
              </a:spcBef>
              <a:spcAft>
                <a:spcPts val="0"/>
              </a:spcAft>
              <a:buClrTx/>
              <a:buSzTx/>
              <a:buFontTx/>
              <a:buNone/>
              <a:tabLst/>
              <a:defRPr/>
            </a:pPr>
            <a:r>
              <a:rPr lang="en-US" sz="1200" baseline="0">
                <a:solidFill>
                  <a:sysClr val="windowText" lastClr="000000"/>
                </a:solidFill>
                <a:effectLst/>
                <a:latin typeface="Arial" pitchFamily="34" charset="0"/>
                <a:ea typeface="+mn-ea"/>
                <a:cs typeface="Arial" pitchFamily="34" charset="0"/>
              </a:rPr>
              <a:t>Mountain Pass CHP: System Boundary</a:t>
            </a:r>
          </a:p>
        </xdr:txBody>
      </xdr:sp>
      <xdr:sp macro="" textlink="">
        <xdr:nvSpPr>
          <xdr:cNvPr id="9" name="Process"/>
          <xdr:cNvSpPr/>
        </xdr:nvSpPr>
        <xdr:spPr>
          <a:xfrm>
            <a:off x="4334974" y="1066800"/>
            <a:ext cx="2299317" cy="1681294"/>
          </a:xfrm>
          <a:prstGeom prst="rect">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ysClr val="windowText" lastClr="000000"/>
                </a:solidFill>
                <a:latin typeface="Arial" pitchFamily="34" charset="0"/>
                <a:cs typeface="Arial" pitchFamily="34" charset="0"/>
              </a:rPr>
              <a:t>This unit process provides the natural gas usage for 1 MJ of electricity or heat</a:t>
            </a:r>
          </a:p>
        </xdr:txBody>
      </xdr:sp>
      <xdr:sp macro="" textlink="">
        <xdr:nvSpPr>
          <xdr:cNvPr id="12" name="LinkRef 1"/>
          <xdr:cNvSpPr/>
        </xdr:nvSpPr>
        <xdr:spPr>
          <a:xfrm>
            <a:off x="7255273" y="304800"/>
            <a:ext cx="12756" cy="2816352"/>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5" name="Link 1"/>
          <xdr:cNvSpPr/>
        </xdr:nvSpPr>
        <xdr:spPr>
          <a:xfrm>
            <a:off x="3569607" y="304800"/>
            <a:ext cx="12756"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8" name="Link 2"/>
          <xdr:cNvSpPr/>
        </xdr:nvSpPr>
        <xdr:spPr>
          <a:xfrm>
            <a:off x="3569607" y="1712976"/>
            <a:ext cx="12756" cy="1408176"/>
          </a:xfrm>
          <a:prstGeom prst="rect">
            <a:avLst/>
          </a:prstGeom>
          <a:noFill/>
          <a:ln w="25400" cap="flat" cmpd="sng" algn="ctr">
            <a:noFill/>
            <a:prstDash val="solid"/>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25400" cap="flat" cmpd="sng" algn="ctr">
                <a:solidFill>
                  <a:schemeClr val="accent1">
                    <a:shade val="50000"/>
                  </a:schemeClr>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sp macro="" textlink="">
        <xdr:nvSpPr>
          <xdr:cNvPr id="19" name="Upstream Emssion Data 2"/>
          <xdr:cNvSpPr/>
        </xdr:nvSpPr>
        <xdr:spPr>
          <a:xfrm>
            <a:off x="1808843" y="2068495"/>
            <a:ext cx="1586288" cy="697138"/>
          </a:xfrm>
          <a:prstGeom prst="parallelogram">
            <a:avLst>
              <a:gd name="adj" fmla="val 51761"/>
            </a:avLst>
          </a:prstGeom>
          <a:solidFill>
            <a:schemeClr val="bg1"/>
          </a:solidFill>
          <a:ln w="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0" tIns="0" rIns="0" bIns="0" rtlCol="0" anchor="ctr"/>
          <a:lstStyle/>
          <a:p>
            <a:pPr algn="ctr"/>
            <a:r>
              <a:rPr lang="en-US" sz="1000">
                <a:solidFill>
                  <a:schemeClr val="tx1"/>
                </a:solidFill>
                <a:latin typeface="Arial" pitchFamily="34" charset="0"/>
                <a:cs typeface="Arial" pitchFamily="34" charset="0"/>
              </a:rPr>
              <a:t>natural gas, combusted in duct burners</a:t>
            </a:r>
          </a:p>
        </xdr:txBody>
      </xdr:sp>
      <xdr:cxnSp macro="">
        <xdr:nvCxnSpPr>
          <xdr:cNvPr id="20" name="Straight Arrow Connector 2"/>
          <xdr:cNvCxnSpPr>
            <a:stCxn id="19" idx="2"/>
            <a:endCxn id="18" idx="1"/>
          </xdr:cNvCxnSpPr>
        </xdr:nvCxnSpPr>
        <xdr:spPr>
          <a:xfrm>
            <a:off x="3214708" y="2417064"/>
            <a:ext cx="354899" cy="0"/>
          </a:xfrm>
          <a:prstGeom prst="straightConnector1">
            <a:avLst/>
          </a:prstGeom>
          <a:ln w="19050">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miesom\AppData\Roaming\Microsoft\AddIns\NIST_Lookup.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NIST_Fluid_Props"/>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pa.gov/chp/documents/meeting_100511_coleman.pdf" TargetMode="External"/><Relationship Id="rId1" Type="http://schemas.openxmlformats.org/officeDocument/2006/relationships/hyperlink" Target="http://webbook.nist.gov/"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506"/>
  <sheetViews>
    <sheetView zoomScaleNormal="100" workbookViewId="0">
      <selection activeCell="T6" sqref="T6"/>
    </sheetView>
  </sheetViews>
  <sheetFormatPr defaultColWidth="9.140625" defaultRowHeight="12.75" x14ac:dyDescent="0.2"/>
  <cols>
    <col min="1" max="1" width="2" style="2" customWidth="1"/>
    <col min="2" max="2" width="9.140625" style="3"/>
    <col min="3" max="3" width="21.42578125" style="3" customWidth="1"/>
    <col min="4" max="4" width="8.42578125" style="3" customWidth="1"/>
    <col min="5" max="5" width="9.140625" style="3"/>
    <col min="6" max="6" width="8" style="3" customWidth="1"/>
    <col min="7" max="12" width="9.140625" style="3"/>
    <col min="13" max="13" width="13" style="3" customWidth="1"/>
    <col min="14" max="14" width="2" style="3" customWidth="1"/>
    <col min="15" max="15" width="9.140625" style="3" customWidth="1"/>
    <col min="16" max="27" width="9.140625" style="2"/>
    <col min="28" max="256" width="9.140625" style="3"/>
    <col min="257" max="257" width="2" style="3" customWidth="1"/>
    <col min="258" max="258" width="9.140625" style="3"/>
    <col min="259" max="259" width="21.42578125" style="3" customWidth="1"/>
    <col min="260" max="260" width="8.42578125" style="3" customWidth="1"/>
    <col min="261" max="261" width="9.140625" style="3"/>
    <col min="262" max="262" width="8" style="3" customWidth="1"/>
    <col min="263" max="268" width="9.140625" style="3"/>
    <col min="269" max="269" width="13" style="3" customWidth="1"/>
    <col min="270" max="270" width="2" style="3" customWidth="1"/>
    <col min="271" max="271" width="9.140625" style="3" customWidth="1"/>
    <col min="272" max="512" width="9.140625" style="3"/>
    <col min="513" max="513" width="2" style="3" customWidth="1"/>
    <col min="514" max="514" width="9.140625" style="3"/>
    <col min="515" max="515" width="21.42578125" style="3" customWidth="1"/>
    <col min="516" max="516" width="8.42578125" style="3" customWidth="1"/>
    <col min="517" max="517" width="9.140625" style="3"/>
    <col min="518" max="518" width="8" style="3" customWidth="1"/>
    <col min="519" max="524" width="9.140625" style="3"/>
    <col min="525" max="525" width="13" style="3" customWidth="1"/>
    <col min="526" max="526" width="2" style="3" customWidth="1"/>
    <col min="527" max="527" width="9.140625" style="3" customWidth="1"/>
    <col min="528" max="768" width="9.140625" style="3"/>
    <col min="769" max="769" width="2" style="3" customWidth="1"/>
    <col min="770" max="770" width="9.140625" style="3"/>
    <col min="771" max="771" width="21.42578125" style="3" customWidth="1"/>
    <col min="772" max="772" width="8.42578125" style="3" customWidth="1"/>
    <col min="773" max="773" width="9.140625" style="3"/>
    <col min="774" max="774" width="8" style="3" customWidth="1"/>
    <col min="775" max="780" width="9.140625" style="3"/>
    <col min="781" max="781" width="13" style="3" customWidth="1"/>
    <col min="782" max="782" width="2" style="3" customWidth="1"/>
    <col min="783" max="783" width="9.140625" style="3" customWidth="1"/>
    <col min="784" max="1024" width="9.140625" style="3"/>
    <col min="1025" max="1025" width="2" style="3" customWidth="1"/>
    <col min="1026" max="1026" width="9.140625" style="3"/>
    <col min="1027" max="1027" width="21.42578125" style="3" customWidth="1"/>
    <col min="1028" max="1028" width="8.42578125" style="3" customWidth="1"/>
    <col min="1029" max="1029" width="9.140625" style="3"/>
    <col min="1030" max="1030" width="8" style="3" customWidth="1"/>
    <col min="1031" max="1036" width="9.140625" style="3"/>
    <col min="1037" max="1037" width="13" style="3" customWidth="1"/>
    <col min="1038" max="1038" width="2" style="3" customWidth="1"/>
    <col min="1039" max="1039" width="9.140625" style="3" customWidth="1"/>
    <col min="1040" max="1280" width="9.140625" style="3"/>
    <col min="1281" max="1281" width="2" style="3" customWidth="1"/>
    <col min="1282" max="1282" width="9.140625" style="3"/>
    <col min="1283" max="1283" width="21.42578125" style="3" customWidth="1"/>
    <col min="1284" max="1284" width="8.42578125" style="3" customWidth="1"/>
    <col min="1285" max="1285" width="9.140625" style="3"/>
    <col min="1286" max="1286" width="8" style="3" customWidth="1"/>
    <col min="1287" max="1292" width="9.140625" style="3"/>
    <col min="1293" max="1293" width="13" style="3" customWidth="1"/>
    <col min="1294" max="1294" width="2" style="3" customWidth="1"/>
    <col min="1295" max="1295" width="9.140625" style="3" customWidth="1"/>
    <col min="1296" max="1536" width="9.140625" style="3"/>
    <col min="1537" max="1537" width="2" style="3" customWidth="1"/>
    <col min="1538" max="1538" width="9.140625" style="3"/>
    <col min="1539" max="1539" width="21.42578125" style="3" customWidth="1"/>
    <col min="1540" max="1540" width="8.42578125" style="3" customWidth="1"/>
    <col min="1541" max="1541" width="9.140625" style="3"/>
    <col min="1542" max="1542" width="8" style="3" customWidth="1"/>
    <col min="1543" max="1548" width="9.140625" style="3"/>
    <col min="1549" max="1549" width="13" style="3" customWidth="1"/>
    <col min="1550" max="1550" width="2" style="3" customWidth="1"/>
    <col min="1551" max="1551" width="9.140625" style="3" customWidth="1"/>
    <col min="1552" max="1792" width="9.140625" style="3"/>
    <col min="1793" max="1793" width="2" style="3" customWidth="1"/>
    <col min="1794" max="1794" width="9.140625" style="3"/>
    <col min="1795" max="1795" width="21.42578125" style="3" customWidth="1"/>
    <col min="1796" max="1796" width="8.42578125" style="3" customWidth="1"/>
    <col min="1797" max="1797" width="9.140625" style="3"/>
    <col min="1798" max="1798" width="8" style="3" customWidth="1"/>
    <col min="1799" max="1804" width="9.140625" style="3"/>
    <col min="1805" max="1805" width="13" style="3" customWidth="1"/>
    <col min="1806" max="1806" width="2" style="3" customWidth="1"/>
    <col min="1807" max="1807" width="9.140625" style="3" customWidth="1"/>
    <col min="1808" max="2048" width="9.140625" style="3"/>
    <col min="2049" max="2049" width="2" style="3" customWidth="1"/>
    <col min="2050" max="2050" width="9.140625" style="3"/>
    <col min="2051" max="2051" width="21.42578125" style="3" customWidth="1"/>
    <col min="2052" max="2052" width="8.42578125" style="3" customWidth="1"/>
    <col min="2053" max="2053" width="9.140625" style="3"/>
    <col min="2054" max="2054" width="8" style="3" customWidth="1"/>
    <col min="2055" max="2060" width="9.140625" style="3"/>
    <col min="2061" max="2061" width="13" style="3" customWidth="1"/>
    <col min="2062" max="2062" width="2" style="3" customWidth="1"/>
    <col min="2063" max="2063" width="9.140625" style="3" customWidth="1"/>
    <col min="2064" max="2304" width="9.140625" style="3"/>
    <col min="2305" max="2305" width="2" style="3" customWidth="1"/>
    <col min="2306" max="2306" width="9.140625" style="3"/>
    <col min="2307" max="2307" width="21.42578125" style="3" customWidth="1"/>
    <col min="2308" max="2308" width="8.42578125" style="3" customWidth="1"/>
    <col min="2309" max="2309" width="9.140625" style="3"/>
    <col min="2310" max="2310" width="8" style="3" customWidth="1"/>
    <col min="2311" max="2316" width="9.140625" style="3"/>
    <col min="2317" max="2317" width="13" style="3" customWidth="1"/>
    <col min="2318" max="2318" width="2" style="3" customWidth="1"/>
    <col min="2319" max="2319" width="9.140625" style="3" customWidth="1"/>
    <col min="2320" max="2560" width="9.140625" style="3"/>
    <col min="2561" max="2561" width="2" style="3" customWidth="1"/>
    <col min="2562" max="2562" width="9.140625" style="3"/>
    <col min="2563" max="2563" width="21.42578125" style="3" customWidth="1"/>
    <col min="2564" max="2564" width="8.42578125" style="3" customWidth="1"/>
    <col min="2565" max="2565" width="9.140625" style="3"/>
    <col min="2566" max="2566" width="8" style="3" customWidth="1"/>
    <col min="2567" max="2572" width="9.140625" style="3"/>
    <col min="2573" max="2573" width="13" style="3" customWidth="1"/>
    <col min="2574" max="2574" width="2" style="3" customWidth="1"/>
    <col min="2575" max="2575" width="9.140625" style="3" customWidth="1"/>
    <col min="2576" max="2816" width="9.140625" style="3"/>
    <col min="2817" max="2817" width="2" style="3" customWidth="1"/>
    <col min="2818" max="2818" width="9.140625" style="3"/>
    <col min="2819" max="2819" width="21.42578125" style="3" customWidth="1"/>
    <col min="2820" max="2820" width="8.42578125" style="3" customWidth="1"/>
    <col min="2821" max="2821" width="9.140625" style="3"/>
    <col min="2822" max="2822" width="8" style="3" customWidth="1"/>
    <col min="2823" max="2828" width="9.140625" style="3"/>
    <col min="2829" max="2829" width="13" style="3" customWidth="1"/>
    <col min="2830" max="2830" width="2" style="3" customWidth="1"/>
    <col min="2831" max="2831" width="9.140625" style="3" customWidth="1"/>
    <col min="2832" max="3072" width="9.140625" style="3"/>
    <col min="3073" max="3073" width="2" style="3" customWidth="1"/>
    <col min="3074" max="3074" width="9.140625" style="3"/>
    <col min="3075" max="3075" width="21.42578125" style="3" customWidth="1"/>
    <col min="3076" max="3076" width="8.42578125" style="3" customWidth="1"/>
    <col min="3077" max="3077" width="9.140625" style="3"/>
    <col min="3078" max="3078" width="8" style="3" customWidth="1"/>
    <col min="3079" max="3084" width="9.140625" style="3"/>
    <col min="3085" max="3085" width="13" style="3" customWidth="1"/>
    <col min="3086" max="3086" width="2" style="3" customWidth="1"/>
    <col min="3087" max="3087" width="9.140625" style="3" customWidth="1"/>
    <col min="3088" max="3328" width="9.140625" style="3"/>
    <col min="3329" max="3329" width="2" style="3" customWidth="1"/>
    <col min="3330" max="3330" width="9.140625" style="3"/>
    <col min="3331" max="3331" width="21.42578125" style="3" customWidth="1"/>
    <col min="3332" max="3332" width="8.42578125" style="3" customWidth="1"/>
    <col min="3333" max="3333" width="9.140625" style="3"/>
    <col min="3334" max="3334" width="8" style="3" customWidth="1"/>
    <col min="3335" max="3340" width="9.140625" style="3"/>
    <col min="3341" max="3341" width="13" style="3" customWidth="1"/>
    <col min="3342" max="3342" width="2" style="3" customWidth="1"/>
    <col min="3343" max="3343" width="9.140625" style="3" customWidth="1"/>
    <col min="3344" max="3584" width="9.140625" style="3"/>
    <col min="3585" max="3585" width="2" style="3" customWidth="1"/>
    <col min="3586" max="3586" width="9.140625" style="3"/>
    <col min="3587" max="3587" width="21.42578125" style="3" customWidth="1"/>
    <col min="3588" max="3588" width="8.42578125" style="3" customWidth="1"/>
    <col min="3589" max="3589" width="9.140625" style="3"/>
    <col min="3590" max="3590" width="8" style="3" customWidth="1"/>
    <col min="3591" max="3596" width="9.140625" style="3"/>
    <col min="3597" max="3597" width="13" style="3" customWidth="1"/>
    <col min="3598" max="3598" width="2" style="3" customWidth="1"/>
    <col min="3599" max="3599" width="9.140625" style="3" customWidth="1"/>
    <col min="3600" max="3840" width="9.140625" style="3"/>
    <col min="3841" max="3841" width="2" style="3" customWidth="1"/>
    <col min="3842" max="3842" width="9.140625" style="3"/>
    <col min="3843" max="3843" width="21.42578125" style="3" customWidth="1"/>
    <col min="3844" max="3844" width="8.42578125" style="3" customWidth="1"/>
    <col min="3845" max="3845" width="9.140625" style="3"/>
    <col min="3846" max="3846" width="8" style="3" customWidth="1"/>
    <col min="3847" max="3852" width="9.140625" style="3"/>
    <col min="3853" max="3853" width="13" style="3" customWidth="1"/>
    <col min="3854" max="3854" width="2" style="3" customWidth="1"/>
    <col min="3855" max="3855" width="9.140625" style="3" customWidth="1"/>
    <col min="3856" max="4096" width="9.140625" style="3"/>
    <col min="4097" max="4097" width="2" style="3" customWidth="1"/>
    <col min="4098" max="4098" width="9.140625" style="3"/>
    <col min="4099" max="4099" width="21.42578125" style="3" customWidth="1"/>
    <col min="4100" max="4100" width="8.42578125" style="3" customWidth="1"/>
    <col min="4101" max="4101" width="9.140625" style="3"/>
    <col min="4102" max="4102" width="8" style="3" customWidth="1"/>
    <col min="4103" max="4108" width="9.140625" style="3"/>
    <col min="4109" max="4109" width="13" style="3" customWidth="1"/>
    <col min="4110" max="4110" width="2" style="3" customWidth="1"/>
    <col min="4111" max="4111" width="9.140625" style="3" customWidth="1"/>
    <col min="4112" max="4352" width="9.140625" style="3"/>
    <col min="4353" max="4353" width="2" style="3" customWidth="1"/>
    <col min="4354" max="4354" width="9.140625" style="3"/>
    <col min="4355" max="4355" width="21.42578125" style="3" customWidth="1"/>
    <col min="4356" max="4356" width="8.42578125" style="3" customWidth="1"/>
    <col min="4357" max="4357" width="9.140625" style="3"/>
    <col min="4358" max="4358" width="8" style="3" customWidth="1"/>
    <col min="4359" max="4364" width="9.140625" style="3"/>
    <col min="4365" max="4365" width="13" style="3" customWidth="1"/>
    <col min="4366" max="4366" width="2" style="3" customWidth="1"/>
    <col min="4367" max="4367" width="9.140625" style="3" customWidth="1"/>
    <col min="4368" max="4608" width="9.140625" style="3"/>
    <col min="4609" max="4609" width="2" style="3" customWidth="1"/>
    <col min="4610" max="4610" width="9.140625" style="3"/>
    <col min="4611" max="4611" width="21.42578125" style="3" customWidth="1"/>
    <col min="4612" max="4612" width="8.42578125" style="3" customWidth="1"/>
    <col min="4613" max="4613" width="9.140625" style="3"/>
    <col min="4614" max="4614" width="8" style="3" customWidth="1"/>
    <col min="4615" max="4620" width="9.140625" style="3"/>
    <col min="4621" max="4621" width="13" style="3" customWidth="1"/>
    <col min="4622" max="4622" width="2" style="3" customWidth="1"/>
    <col min="4623" max="4623" width="9.140625" style="3" customWidth="1"/>
    <col min="4624" max="4864" width="9.140625" style="3"/>
    <col min="4865" max="4865" width="2" style="3" customWidth="1"/>
    <col min="4866" max="4866" width="9.140625" style="3"/>
    <col min="4867" max="4867" width="21.42578125" style="3" customWidth="1"/>
    <col min="4868" max="4868" width="8.42578125" style="3" customWidth="1"/>
    <col min="4869" max="4869" width="9.140625" style="3"/>
    <col min="4870" max="4870" width="8" style="3" customWidth="1"/>
    <col min="4871" max="4876" width="9.140625" style="3"/>
    <col min="4877" max="4877" width="13" style="3" customWidth="1"/>
    <col min="4878" max="4878" width="2" style="3" customWidth="1"/>
    <col min="4879" max="4879" width="9.140625" style="3" customWidth="1"/>
    <col min="4880" max="5120" width="9.140625" style="3"/>
    <col min="5121" max="5121" width="2" style="3" customWidth="1"/>
    <col min="5122" max="5122" width="9.140625" style="3"/>
    <col min="5123" max="5123" width="21.42578125" style="3" customWidth="1"/>
    <col min="5124" max="5124" width="8.42578125" style="3" customWidth="1"/>
    <col min="5125" max="5125" width="9.140625" style="3"/>
    <col min="5126" max="5126" width="8" style="3" customWidth="1"/>
    <col min="5127" max="5132" width="9.140625" style="3"/>
    <col min="5133" max="5133" width="13" style="3" customWidth="1"/>
    <col min="5134" max="5134" width="2" style="3" customWidth="1"/>
    <col min="5135" max="5135" width="9.140625" style="3" customWidth="1"/>
    <col min="5136" max="5376" width="9.140625" style="3"/>
    <col min="5377" max="5377" width="2" style="3" customWidth="1"/>
    <col min="5378" max="5378" width="9.140625" style="3"/>
    <col min="5379" max="5379" width="21.42578125" style="3" customWidth="1"/>
    <col min="5380" max="5380" width="8.42578125" style="3" customWidth="1"/>
    <col min="5381" max="5381" width="9.140625" style="3"/>
    <col min="5382" max="5382" width="8" style="3" customWidth="1"/>
    <col min="5383" max="5388" width="9.140625" style="3"/>
    <col min="5389" max="5389" width="13" style="3" customWidth="1"/>
    <col min="5390" max="5390" width="2" style="3" customWidth="1"/>
    <col min="5391" max="5391" width="9.140625" style="3" customWidth="1"/>
    <col min="5392" max="5632" width="9.140625" style="3"/>
    <col min="5633" max="5633" width="2" style="3" customWidth="1"/>
    <col min="5634" max="5634" width="9.140625" style="3"/>
    <col min="5635" max="5635" width="21.42578125" style="3" customWidth="1"/>
    <col min="5636" max="5636" width="8.42578125" style="3" customWidth="1"/>
    <col min="5637" max="5637" width="9.140625" style="3"/>
    <col min="5638" max="5638" width="8" style="3" customWidth="1"/>
    <col min="5639" max="5644" width="9.140625" style="3"/>
    <col min="5645" max="5645" width="13" style="3" customWidth="1"/>
    <col min="5646" max="5646" width="2" style="3" customWidth="1"/>
    <col min="5647" max="5647" width="9.140625" style="3" customWidth="1"/>
    <col min="5648" max="5888" width="9.140625" style="3"/>
    <col min="5889" max="5889" width="2" style="3" customWidth="1"/>
    <col min="5890" max="5890" width="9.140625" style="3"/>
    <col min="5891" max="5891" width="21.42578125" style="3" customWidth="1"/>
    <col min="5892" max="5892" width="8.42578125" style="3" customWidth="1"/>
    <col min="5893" max="5893" width="9.140625" style="3"/>
    <col min="5894" max="5894" width="8" style="3" customWidth="1"/>
    <col min="5895" max="5900" width="9.140625" style="3"/>
    <col min="5901" max="5901" width="13" style="3" customWidth="1"/>
    <col min="5902" max="5902" width="2" style="3" customWidth="1"/>
    <col min="5903" max="5903" width="9.140625" style="3" customWidth="1"/>
    <col min="5904" max="6144" width="9.140625" style="3"/>
    <col min="6145" max="6145" width="2" style="3" customWidth="1"/>
    <col min="6146" max="6146" width="9.140625" style="3"/>
    <col min="6147" max="6147" width="21.42578125" style="3" customWidth="1"/>
    <col min="6148" max="6148" width="8.42578125" style="3" customWidth="1"/>
    <col min="6149" max="6149" width="9.140625" style="3"/>
    <col min="6150" max="6150" width="8" style="3" customWidth="1"/>
    <col min="6151" max="6156" width="9.140625" style="3"/>
    <col min="6157" max="6157" width="13" style="3" customWidth="1"/>
    <col min="6158" max="6158" width="2" style="3" customWidth="1"/>
    <col min="6159" max="6159" width="9.140625" style="3" customWidth="1"/>
    <col min="6160" max="6400" width="9.140625" style="3"/>
    <col min="6401" max="6401" width="2" style="3" customWidth="1"/>
    <col min="6402" max="6402" width="9.140625" style="3"/>
    <col min="6403" max="6403" width="21.42578125" style="3" customWidth="1"/>
    <col min="6404" max="6404" width="8.42578125" style="3" customWidth="1"/>
    <col min="6405" max="6405" width="9.140625" style="3"/>
    <col min="6406" max="6406" width="8" style="3" customWidth="1"/>
    <col min="6407" max="6412" width="9.140625" style="3"/>
    <col min="6413" max="6413" width="13" style="3" customWidth="1"/>
    <col min="6414" max="6414" width="2" style="3" customWidth="1"/>
    <col min="6415" max="6415" width="9.140625" style="3" customWidth="1"/>
    <col min="6416" max="6656" width="9.140625" style="3"/>
    <col min="6657" max="6657" width="2" style="3" customWidth="1"/>
    <col min="6658" max="6658" width="9.140625" style="3"/>
    <col min="6659" max="6659" width="21.42578125" style="3" customWidth="1"/>
    <col min="6660" max="6660" width="8.42578125" style="3" customWidth="1"/>
    <col min="6661" max="6661" width="9.140625" style="3"/>
    <col min="6662" max="6662" width="8" style="3" customWidth="1"/>
    <col min="6663" max="6668" width="9.140625" style="3"/>
    <col min="6669" max="6669" width="13" style="3" customWidth="1"/>
    <col min="6670" max="6670" width="2" style="3" customWidth="1"/>
    <col min="6671" max="6671" width="9.140625" style="3" customWidth="1"/>
    <col min="6672" max="6912" width="9.140625" style="3"/>
    <col min="6913" max="6913" width="2" style="3" customWidth="1"/>
    <col min="6914" max="6914" width="9.140625" style="3"/>
    <col min="6915" max="6915" width="21.42578125" style="3" customWidth="1"/>
    <col min="6916" max="6916" width="8.42578125" style="3" customWidth="1"/>
    <col min="6917" max="6917" width="9.140625" style="3"/>
    <col min="6918" max="6918" width="8" style="3" customWidth="1"/>
    <col min="6919" max="6924" width="9.140625" style="3"/>
    <col min="6925" max="6925" width="13" style="3" customWidth="1"/>
    <col min="6926" max="6926" width="2" style="3" customWidth="1"/>
    <col min="6927" max="6927" width="9.140625" style="3" customWidth="1"/>
    <col min="6928" max="7168" width="9.140625" style="3"/>
    <col min="7169" max="7169" width="2" style="3" customWidth="1"/>
    <col min="7170" max="7170" width="9.140625" style="3"/>
    <col min="7171" max="7171" width="21.42578125" style="3" customWidth="1"/>
    <col min="7172" max="7172" width="8.42578125" style="3" customWidth="1"/>
    <col min="7173" max="7173" width="9.140625" style="3"/>
    <col min="7174" max="7174" width="8" style="3" customWidth="1"/>
    <col min="7175" max="7180" width="9.140625" style="3"/>
    <col min="7181" max="7181" width="13" style="3" customWidth="1"/>
    <col min="7182" max="7182" width="2" style="3" customWidth="1"/>
    <col min="7183" max="7183" width="9.140625" style="3" customWidth="1"/>
    <col min="7184" max="7424" width="9.140625" style="3"/>
    <col min="7425" max="7425" width="2" style="3" customWidth="1"/>
    <col min="7426" max="7426" width="9.140625" style="3"/>
    <col min="7427" max="7427" width="21.42578125" style="3" customWidth="1"/>
    <col min="7428" max="7428" width="8.42578125" style="3" customWidth="1"/>
    <col min="7429" max="7429" width="9.140625" style="3"/>
    <col min="7430" max="7430" width="8" style="3" customWidth="1"/>
    <col min="7431" max="7436" width="9.140625" style="3"/>
    <col min="7437" max="7437" width="13" style="3" customWidth="1"/>
    <col min="7438" max="7438" width="2" style="3" customWidth="1"/>
    <col min="7439" max="7439" width="9.140625" style="3" customWidth="1"/>
    <col min="7440" max="7680" width="9.140625" style="3"/>
    <col min="7681" max="7681" width="2" style="3" customWidth="1"/>
    <col min="7682" max="7682" width="9.140625" style="3"/>
    <col min="7683" max="7683" width="21.42578125" style="3" customWidth="1"/>
    <col min="7684" max="7684" width="8.42578125" style="3" customWidth="1"/>
    <col min="7685" max="7685" width="9.140625" style="3"/>
    <col min="7686" max="7686" width="8" style="3" customWidth="1"/>
    <col min="7687" max="7692" width="9.140625" style="3"/>
    <col min="7693" max="7693" width="13" style="3" customWidth="1"/>
    <col min="7694" max="7694" width="2" style="3" customWidth="1"/>
    <col min="7695" max="7695" width="9.140625" style="3" customWidth="1"/>
    <col min="7696" max="7936" width="9.140625" style="3"/>
    <col min="7937" max="7937" width="2" style="3" customWidth="1"/>
    <col min="7938" max="7938" width="9.140625" style="3"/>
    <col min="7939" max="7939" width="21.42578125" style="3" customWidth="1"/>
    <col min="7940" max="7940" width="8.42578125" style="3" customWidth="1"/>
    <col min="7941" max="7941" width="9.140625" style="3"/>
    <col min="7942" max="7942" width="8" style="3" customWidth="1"/>
    <col min="7943" max="7948" width="9.140625" style="3"/>
    <col min="7949" max="7949" width="13" style="3" customWidth="1"/>
    <col min="7950" max="7950" width="2" style="3" customWidth="1"/>
    <col min="7951" max="7951" width="9.140625" style="3" customWidth="1"/>
    <col min="7952" max="8192" width="9.140625" style="3"/>
    <col min="8193" max="8193" width="2" style="3" customWidth="1"/>
    <col min="8194" max="8194" width="9.140625" style="3"/>
    <col min="8195" max="8195" width="21.42578125" style="3" customWidth="1"/>
    <col min="8196" max="8196" width="8.42578125" style="3" customWidth="1"/>
    <col min="8197" max="8197" width="9.140625" style="3"/>
    <col min="8198" max="8198" width="8" style="3" customWidth="1"/>
    <col min="8199" max="8204" width="9.140625" style="3"/>
    <col min="8205" max="8205" width="13" style="3" customWidth="1"/>
    <col min="8206" max="8206" width="2" style="3" customWidth="1"/>
    <col min="8207" max="8207" width="9.140625" style="3" customWidth="1"/>
    <col min="8208" max="8448" width="9.140625" style="3"/>
    <col min="8449" max="8449" width="2" style="3" customWidth="1"/>
    <col min="8450" max="8450" width="9.140625" style="3"/>
    <col min="8451" max="8451" width="21.42578125" style="3" customWidth="1"/>
    <col min="8452" max="8452" width="8.42578125" style="3" customWidth="1"/>
    <col min="8453" max="8453" width="9.140625" style="3"/>
    <col min="8454" max="8454" width="8" style="3" customWidth="1"/>
    <col min="8455" max="8460" width="9.140625" style="3"/>
    <col min="8461" max="8461" width="13" style="3" customWidth="1"/>
    <col min="8462" max="8462" width="2" style="3" customWidth="1"/>
    <col min="8463" max="8463" width="9.140625" style="3" customWidth="1"/>
    <col min="8464" max="8704" width="9.140625" style="3"/>
    <col min="8705" max="8705" width="2" style="3" customWidth="1"/>
    <col min="8706" max="8706" width="9.140625" style="3"/>
    <col min="8707" max="8707" width="21.42578125" style="3" customWidth="1"/>
    <col min="8708" max="8708" width="8.42578125" style="3" customWidth="1"/>
    <col min="8709" max="8709" width="9.140625" style="3"/>
    <col min="8710" max="8710" width="8" style="3" customWidth="1"/>
    <col min="8711" max="8716" width="9.140625" style="3"/>
    <col min="8717" max="8717" width="13" style="3" customWidth="1"/>
    <col min="8718" max="8718" width="2" style="3" customWidth="1"/>
    <col min="8719" max="8719" width="9.140625" style="3" customWidth="1"/>
    <col min="8720" max="8960" width="9.140625" style="3"/>
    <col min="8961" max="8961" width="2" style="3" customWidth="1"/>
    <col min="8962" max="8962" width="9.140625" style="3"/>
    <col min="8963" max="8963" width="21.42578125" style="3" customWidth="1"/>
    <col min="8964" max="8964" width="8.42578125" style="3" customWidth="1"/>
    <col min="8965" max="8965" width="9.140625" style="3"/>
    <col min="8966" max="8966" width="8" style="3" customWidth="1"/>
    <col min="8967" max="8972" width="9.140625" style="3"/>
    <col min="8973" max="8973" width="13" style="3" customWidth="1"/>
    <col min="8974" max="8974" width="2" style="3" customWidth="1"/>
    <col min="8975" max="8975" width="9.140625" style="3" customWidth="1"/>
    <col min="8976" max="9216" width="9.140625" style="3"/>
    <col min="9217" max="9217" width="2" style="3" customWidth="1"/>
    <col min="9218" max="9218" width="9.140625" style="3"/>
    <col min="9219" max="9219" width="21.42578125" style="3" customWidth="1"/>
    <col min="9220" max="9220" width="8.42578125" style="3" customWidth="1"/>
    <col min="9221" max="9221" width="9.140625" style="3"/>
    <col min="9222" max="9222" width="8" style="3" customWidth="1"/>
    <col min="9223" max="9228" width="9.140625" style="3"/>
    <col min="9229" max="9229" width="13" style="3" customWidth="1"/>
    <col min="9230" max="9230" width="2" style="3" customWidth="1"/>
    <col min="9231" max="9231" width="9.140625" style="3" customWidth="1"/>
    <col min="9232" max="9472" width="9.140625" style="3"/>
    <col min="9473" max="9473" width="2" style="3" customWidth="1"/>
    <col min="9474" max="9474" width="9.140625" style="3"/>
    <col min="9475" max="9475" width="21.42578125" style="3" customWidth="1"/>
    <col min="9476" max="9476" width="8.42578125" style="3" customWidth="1"/>
    <col min="9477" max="9477" width="9.140625" style="3"/>
    <col min="9478" max="9478" width="8" style="3" customWidth="1"/>
    <col min="9479" max="9484" width="9.140625" style="3"/>
    <col min="9485" max="9485" width="13" style="3" customWidth="1"/>
    <col min="9486" max="9486" width="2" style="3" customWidth="1"/>
    <col min="9487" max="9487" width="9.140625" style="3" customWidth="1"/>
    <col min="9488" max="9728" width="9.140625" style="3"/>
    <col min="9729" max="9729" width="2" style="3" customWidth="1"/>
    <col min="9730" max="9730" width="9.140625" style="3"/>
    <col min="9731" max="9731" width="21.42578125" style="3" customWidth="1"/>
    <col min="9732" max="9732" width="8.42578125" style="3" customWidth="1"/>
    <col min="9733" max="9733" width="9.140625" style="3"/>
    <col min="9734" max="9734" width="8" style="3" customWidth="1"/>
    <col min="9735" max="9740" width="9.140625" style="3"/>
    <col min="9741" max="9741" width="13" style="3" customWidth="1"/>
    <col min="9742" max="9742" width="2" style="3" customWidth="1"/>
    <col min="9743" max="9743" width="9.140625" style="3" customWidth="1"/>
    <col min="9744" max="9984" width="9.140625" style="3"/>
    <col min="9985" max="9985" width="2" style="3" customWidth="1"/>
    <col min="9986" max="9986" width="9.140625" style="3"/>
    <col min="9987" max="9987" width="21.42578125" style="3" customWidth="1"/>
    <col min="9988" max="9988" width="8.42578125" style="3" customWidth="1"/>
    <col min="9989" max="9989" width="9.140625" style="3"/>
    <col min="9990" max="9990" width="8" style="3" customWidth="1"/>
    <col min="9991" max="9996" width="9.140625" style="3"/>
    <col min="9997" max="9997" width="13" style="3" customWidth="1"/>
    <col min="9998" max="9998" width="2" style="3" customWidth="1"/>
    <col min="9999" max="9999" width="9.140625" style="3" customWidth="1"/>
    <col min="10000" max="10240" width="9.140625" style="3"/>
    <col min="10241" max="10241" width="2" style="3" customWidth="1"/>
    <col min="10242" max="10242" width="9.140625" style="3"/>
    <col min="10243" max="10243" width="21.42578125" style="3" customWidth="1"/>
    <col min="10244" max="10244" width="8.42578125" style="3" customWidth="1"/>
    <col min="10245" max="10245" width="9.140625" style="3"/>
    <col min="10246" max="10246" width="8" style="3" customWidth="1"/>
    <col min="10247" max="10252" width="9.140625" style="3"/>
    <col min="10253" max="10253" width="13" style="3" customWidth="1"/>
    <col min="10254" max="10254" width="2" style="3" customWidth="1"/>
    <col min="10255" max="10255" width="9.140625" style="3" customWidth="1"/>
    <col min="10256" max="10496" width="9.140625" style="3"/>
    <col min="10497" max="10497" width="2" style="3" customWidth="1"/>
    <col min="10498" max="10498" width="9.140625" style="3"/>
    <col min="10499" max="10499" width="21.42578125" style="3" customWidth="1"/>
    <col min="10500" max="10500" width="8.42578125" style="3" customWidth="1"/>
    <col min="10501" max="10501" width="9.140625" style="3"/>
    <col min="10502" max="10502" width="8" style="3" customWidth="1"/>
    <col min="10503" max="10508" width="9.140625" style="3"/>
    <col min="10509" max="10509" width="13" style="3" customWidth="1"/>
    <col min="10510" max="10510" width="2" style="3" customWidth="1"/>
    <col min="10511" max="10511" width="9.140625" style="3" customWidth="1"/>
    <col min="10512" max="10752" width="9.140625" style="3"/>
    <col min="10753" max="10753" width="2" style="3" customWidth="1"/>
    <col min="10754" max="10754" width="9.140625" style="3"/>
    <col min="10755" max="10755" width="21.42578125" style="3" customWidth="1"/>
    <col min="10756" max="10756" width="8.42578125" style="3" customWidth="1"/>
    <col min="10757" max="10757" width="9.140625" style="3"/>
    <col min="10758" max="10758" width="8" style="3" customWidth="1"/>
    <col min="10759" max="10764" width="9.140625" style="3"/>
    <col min="10765" max="10765" width="13" style="3" customWidth="1"/>
    <col min="10766" max="10766" width="2" style="3" customWidth="1"/>
    <col min="10767" max="10767" width="9.140625" style="3" customWidth="1"/>
    <col min="10768" max="11008" width="9.140625" style="3"/>
    <col min="11009" max="11009" width="2" style="3" customWidth="1"/>
    <col min="11010" max="11010" width="9.140625" style="3"/>
    <col min="11011" max="11011" width="21.42578125" style="3" customWidth="1"/>
    <col min="11012" max="11012" width="8.42578125" style="3" customWidth="1"/>
    <col min="11013" max="11013" width="9.140625" style="3"/>
    <col min="11014" max="11014" width="8" style="3" customWidth="1"/>
    <col min="11015" max="11020" width="9.140625" style="3"/>
    <col min="11021" max="11021" width="13" style="3" customWidth="1"/>
    <col min="11022" max="11022" width="2" style="3" customWidth="1"/>
    <col min="11023" max="11023" width="9.140625" style="3" customWidth="1"/>
    <col min="11024" max="11264" width="9.140625" style="3"/>
    <col min="11265" max="11265" width="2" style="3" customWidth="1"/>
    <col min="11266" max="11266" width="9.140625" style="3"/>
    <col min="11267" max="11267" width="21.42578125" style="3" customWidth="1"/>
    <col min="11268" max="11268" width="8.42578125" style="3" customWidth="1"/>
    <col min="11269" max="11269" width="9.140625" style="3"/>
    <col min="11270" max="11270" width="8" style="3" customWidth="1"/>
    <col min="11271" max="11276" width="9.140625" style="3"/>
    <col min="11277" max="11277" width="13" style="3" customWidth="1"/>
    <col min="11278" max="11278" width="2" style="3" customWidth="1"/>
    <col min="11279" max="11279" width="9.140625" style="3" customWidth="1"/>
    <col min="11280" max="11520" width="9.140625" style="3"/>
    <col min="11521" max="11521" width="2" style="3" customWidth="1"/>
    <col min="11522" max="11522" width="9.140625" style="3"/>
    <col min="11523" max="11523" width="21.42578125" style="3" customWidth="1"/>
    <col min="11524" max="11524" width="8.42578125" style="3" customWidth="1"/>
    <col min="11525" max="11525" width="9.140625" style="3"/>
    <col min="11526" max="11526" width="8" style="3" customWidth="1"/>
    <col min="11527" max="11532" width="9.140625" style="3"/>
    <col min="11533" max="11533" width="13" style="3" customWidth="1"/>
    <col min="11534" max="11534" width="2" style="3" customWidth="1"/>
    <col min="11535" max="11535" width="9.140625" style="3" customWidth="1"/>
    <col min="11536" max="11776" width="9.140625" style="3"/>
    <col min="11777" max="11777" width="2" style="3" customWidth="1"/>
    <col min="11778" max="11778" width="9.140625" style="3"/>
    <col min="11779" max="11779" width="21.42578125" style="3" customWidth="1"/>
    <col min="11780" max="11780" width="8.42578125" style="3" customWidth="1"/>
    <col min="11781" max="11781" width="9.140625" style="3"/>
    <col min="11782" max="11782" width="8" style="3" customWidth="1"/>
    <col min="11783" max="11788" width="9.140625" style="3"/>
    <col min="11789" max="11789" width="13" style="3" customWidth="1"/>
    <col min="11790" max="11790" width="2" style="3" customWidth="1"/>
    <col min="11791" max="11791" width="9.140625" style="3" customWidth="1"/>
    <col min="11792" max="12032" width="9.140625" style="3"/>
    <col min="12033" max="12033" width="2" style="3" customWidth="1"/>
    <col min="12034" max="12034" width="9.140625" style="3"/>
    <col min="12035" max="12035" width="21.42578125" style="3" customWidth="1"/>
    <col min="12036" max="12036" width="8.42578125" style="3" customWidth="1"/>
    <col min="12037" max="12037" width="9.140625" style="3"/>
    <col min="12038" max="12038" width="8" style="3" customWidth="1"/>
    <col min="12039" max="12044" width="9.140625" style="3"/>
    <col min="12045" max="12045" width="13" style="3" customWidth="1"/>
    <col min="12046" max="12046" width="2" style="3" customWidth="1"/>
    <col min="12047" max="12047" width="9.140625" style="3" customWidth="1"/>
    <col min="12048" max="12288" width="9.140625" style="3"/>
    <col min="12289" max="12289" width="2" style="3" customWidth="1"/>
    <col min="12290" max="12290" width="9.140625" style="3"/>
    <col min="12291" max="12291" width="21.42578125" style="3" customWidth="1"/>
    <col min="12292" max="12292" width="8.42578125" style="3" customWidth="1"/>
    <col min="12293" max="12293" width="9.140625" style="3"/>
    <col min="12294" max="12294" width="8" style="3" customWidth="1"/>
    <col min="12295" max="12300" width="9.140625" style="3"/>
    <col min="12301" max="12301" width="13" style="3" customWidth="1"/>
    <col min="12302" max="12302" width="2" style="3" customWidth="1"/>
    <col min="12303" max="12303" width="9.140625" style="3" customWidth="1"/>
    <col min="12304" max="12544" width="9.140625" style="3"/>
    <col min="12545" max="12545" width="2" style="3" customWidth="1"/>
    <col min="12546" max="12546" width="9.140625" style="3"/>
    <col min="12547" max="12547" width="21.42578125" style="3" customWidth="1"/>
    <col min="12548" max="12548" width="8.42578125" style="3" customWidth="1"/>
    <col min="12549" max="12549" width="9.140625" style="3"/>
    <col min="12550" max="12550" width="8" style="3" customWidth="1"/>
    <col min="12551" max="12556" width="9.140625" style="3"/>
    <col min="12557" max="12557" width="13" style="3" customWidth="1"/>
    <col min="12558" max="12558" width="2" style="3" customWidth="1"/>
    <col min="12559" max="12559" width="9.140625" style="3" customWidth="1"/>
    <col min="12560" max="12800" width="9.140625" style="3"/>
    <col min="12801" max="12801" width="2" style="3" customWidth="1"/>
    <col min="12802" max="12802" width="9.140625" style="3"/>
    <col min="12803" max="12803" width="21.42578125" style="3" customWidth="1"/>
    <col min="12804" max="12804" width="8.42578125" style="3" customWidth="1"/>
    <col min="12805" max="12805" width="9.140625" style="3"/>
    <col min="12806" max="12806" width="8" style="3" customWidth="1"/>
    <col min="12807" max="12812" width="9.140625" style="3"/>
    <col min="12813" max="12813" width="13" style="3" customWidth="1"/>
    <col min="12814" max="12814" width="2" style="3" customWidth="1"/>
    <col min="12815" max="12815" width="9.140625" style="3" customWidth="1"/>
    <col min="12816" max="13056" width="9.140625" style="3"/>
    <col min="13057" max="13057" width="2" style="3" customWidth="1"/>
    <col min="13058" max="13058" width="9.140625" style="3"/>
    <col min="13059" max="13059" width="21.42578125" style="3" customWidth="1"/>
    <col min="13060" max="13060" width="8.42578125" style="3" customWidth="1"/>
    <col min="13061" max="13061" width="9.140625" style="3"/>
    <col min="13062" max="13062" width="8" style="3" customWidth="1"/>
    <col min="13063" max="13068" width="9.140625" style="3"/>
    <col min="13069" max="13069" width="13" style="3" customWidth="1"/>
    <col min="13070" max="13070" width="2" style="3" customWidth="1"/>
    <col min="13071" max="13071" width="9.140625" style="3" customWidth="1"/>
    <col min="13072" max="13312" width="9.140625" style="3"/>
    <col min="13313" max="13313" width="2" style="3" customWidth="1"/>
    <col min="13314" max="13314" width="9.140625" style="3"/>
    <col min="13315" max="13315" width="21.42578125" style="3" customWidth="1"/>
    <col min="13316" max="13316" width="8.42578125" style="3" customWidth="1"/>
    <col min="13317" max="13317" width="9.140625" style="3"/>
    <col min="13318" max="13318" width="8" style="3" customWidth="1"/>
    <col min="13319" max="13324" width="9.140625" style="3"/>
    <col min="13325" max="13325" width="13" style="3" customWidth="1"/>
    <col min="13326" max="13326" width="2" style="3" customWidth="1"/>
    <col min="13327" max="13327" width="9.140625" style="3" customWidth="1"/>
    <col min="13328" max="13568" width="9.140625" style="3"/>
    <col min="13569" max="13569" width="2" style="3" customWidth="1"/>
    <col min="13570" max="13570" width="9.140625" style="3"/>
    <col min="13571" max="13571" width="21.42578125" style="3" customWidth="1"/>
    <col min="13572" max="13572" width="8.42578125" style="3" customWidth="1"/>
    <col min="13573" max="13573" width="9.140625" style="3"/>
    <col min="13574" max="13574" width="8" style="3" customWidth="1"/>
    <col min="13575" max="13580" width="9.140625" style="3"/>
    <col min="13581" max="13581" width="13" style="3" customWidth="1"/>
    <col min="13582" max="13582" width="2" style="3" customWidth="1"/>
    <col min="13583" max="13583" width="9.140625" style="3" customWidth="1"/>
    <col min="13584" max="13824" width="9.140625" style="3"/>
    <col min="13825" max="13825" width="2" style="3" customWidth="1"/>
    <col min="13826" max="13826" width="9.140625" style="3"/>
    <col min="13827" max="13827" width="21.42578125" style="3" customWidth="1"/>
    <col min="13828" max="13828" width="8.42578125" style="3" customWidth="1"/>
    <col min="13829" max="13829" width="9.140625" style="3"/>
    <col min="13830" max="13830" width="8" style="3" customWidth="1"/>
    <col min="13831" max="13836" width="9.140625" style="3"/>
    <col min="13837" max="13837" width="13" style="3" customWidth="1"/>
    <col min="13838" max="13838" width="2" style="3" customWidth="1"/>
    <col min="13839" max="13839" width="9.140625" style="3" customWidth="1"/>
    <col min="13840" max="14080" width="9.140625" style="3"/>
    <col min="14081" max="14081" width="2" style="3" customWidth="1"/>
    <col min="14082" max="14082" width="9.140625" style="3"/>
    <col min="14083" max="14083" width="21.42578125" style="3" customWidth="1"/>
    <col min="14084" max="14084" width="8.42578125" style="3" customWidth="1"/>
    <col min="14085" max="14085" width="9.140625" style="3"/>
    <col min="14086" max="14086" width="8" style="3" customWidth="1"/>
    <col min="14087" max="14092" width="9.140625" style="3"/>
    <col min="14093" max="14093" width="13" style="3" customWidth="1"/>
    <col min="14094" max="14094" width="2" style="3" customWidth="1"/>
    <col min="14095" max="14095" width="9.140625" style="3" customWidth="1"/>
    <col min="14096" max="14336" width="9.140625" style="3"/>
    <col min="14337" max="14337" width="2" style="3" customWidth="1"/>
    <col min="14338" max="14338" width="9.140625" style="3"/>
    <col min="14339" max="14339" width="21.42578125" style="3" customWidth="1"/>
    <col min="14340" max="14340" width="8.42578125" style="3" customWidth="1"/>
    <col min="14341" max="14341" width="9.140625" style="3"/>
    <col min="14342" max="14342" width="8" style="3" customWidth="1"/>
    <col min="14343" max="14348" width="9.140625" style="3"/>
    <col min="14349" max="14349" width="13" style="3" customWidth="1"/>
    <col min="14350" max="14350" width="2" style="3" customWidth="1"/>
    <col min="14351" max="14351" width="9.140625" style="3" customWidth="1"/>
    <col min="14352" max="14592" width="9.140625" style="3"/>
    <col min="14593" max="14593" width="2" style="3" customWidth="1"/>
    <col min="14594" max="14594" width="9.140625" style="3"/>
    <col min="14595" max="14595" width="21.42578125" style="3" customWidth="1"/>
    <col min="14596" max="14596" width="8.42578125" style="3" customWidth="1"/>
    <col min="14597" max="14597" width="9.140625" style="3"/>
    <col min="14598" max="14598" width="8" style="3" customWidth="1"/>
    <col min="14599" max="14604" width="9.140625" style="3"/>
    <col min="14605" max="14605" width="13" style="3" customWidth="1"/>
    <col min="14606" max="14606" width="2" style="3" customWidth="1"/>
    <col min="14607" max="14607" width="9.140625" style="3" customWidth="1"/>
    <col min="14608" max="14848" width="9.140625" style="3"/>
    <col min="14849" max="14849" width="2" style="3" customWidth="1"/>
    <col min="14850" max="14850" width="9.140625" style="3"/>
    <col min="14851" max="14851" width="21.42578125" style="3" customWidth="1"/>
    <col min="14852" max="14852" width="8.42578125" style="3" customWidth="1"/>
    <col min="14853" max="14853" width="9.140625" style="3"/>
    <col min="14854" max="14854" width="8" style="3" customWidth="1"/>
    <col min="14855" max="14860" width="9.140625" style="3"/>
    <col min="14861" max="14861" width="13" style="3" customWidth="1"/>
    <col min="14862" max="14862" width="2" style="3" customWidth="1"/>
    <col min="14863" max="14863" width="9.140625" style="3" customWidth="1"/>
    <col min="14864" max="15104" width="9.140625" style="3"/>
    <col min="15105" max="15105" width="2" style="3" customWidth="1"/>
    <col min="15106" max="15106" width="9.140625" style="3"/>
    <col min="15107" max="15107" width="21.42578125" style="3" customWidth="1"/>
    <col min="15108" max="15108" width="8.42578125" style="3" customWidth="1"/>
    <col min="15109" max="15109" width="9.140625" style="3"/>
    <col min="15110" max="15110" width="8" style="3" customWidth="1"/>
    <col min="15111" max="15116" width="9.140625" style="3"/>
    <col min="15117" max="15117" width="13" style="3" customWidth="1"/>
    <col min="15118" max="15118" width="2" style="3" customWidth="1"/>
    <col min="15119" max="15119" width="9.140625" style="3" customWidth="1"/>
    <col min="15120" max="15360" width="9.140625" style="3"/>
    <col min="15361" max="15361" width="2" style="3" customWidth="1"/>
    <col min="15362" max="15362" width="9.140625" style="3"/>
    <col min="15363" max="15363" width="21.42578125" style="3" customWidth="1"/>
    <col min="15364" max="15364" width="8.42578125" style="3" customWidth="1"/>
    <col min="15365" max="15365" width="9.140625" style="3"/>
    <col min="15366" max="15366" width="8" style="3" customWidth="1"/>
    <col min="15367" max="15372" width="9.140625" style="3"/>
    <col min="15373" max="15373" width="13" style="3" customWidth="1"/>
    <col min="15374" max="15374" width="2" style="3" customWidth="1"/>
    <col min="15375" max="15375" width="9.140625" style="3" customWidth="1"/>
    <col min="15376" max="15616" width="9.140625" style="3"/>
    <col min="15617" max="15617" width="2" style="3" customWidth="1"/>
    <col min="15618" max="15618" width="9.140625" style="3"/>
    <col min="15619" max="15619" width="21.42578125" style="3" customWidth="1"/>
    <col min="15620" max="15620" width="8.42578125" style="3" customWidth="1"/>
    <col min="15621" max="15621" width="9.140625" style="3"/>
    <col min="15622" max="15622" width="8" style="3" customWidth="1"/>
    <col min="15623" max="15628" width="9.140625" style="3"/>
    <col min="15629" max="15629" width="13" style="3" customWidth="1"/>
    <col min="15630" max="15630" width="2" style="3" customWidth="1"/>
    <col min="15631" max="15631" width="9.140625" style="3" customWidth="1"/>
    <col min="15632" max="15872" width="9.140625" style="3"/>
    <col min="15873" max="15873" width="2" style="3" customWidth="1"/>
    <col min="15874" max="15874" width="9.140625" style="3"/>
    <col min="15875" max="15875" width="21.42578125" style="3" customWidth="1"/>
    <col min="15876" max="15876" width="8.42578125" style="3" customWidth="1"/>
    <col min="15877" max="15877" width="9.140625" style="3"/>
    <col min="15878" max="15878" width="8" style="3" customWidth="1"/>
    <col min="15879" max="15884" width="9.140625" style="3"/>
    <col min="15885" max="15885" width="13" style="3" customWidth="1"/>
    <col min="15886" max="15886" width="2" style="3" customWidth="1"/>
    <col min="15887" max="15887" width="9.140625" style="3" customWidth="1"/>
    <col min="15888" max="16128" width="9.140625" style="3"/>
    <col min="16129" max="16129" width="2" style="3" customWidth="1"/>
    <col min="16130" max="16130" width="9.140625" style="3"/>
    <col min="16131" max="16131" width="21.42578125" style="3" customWidth="1"/>
    <col min="16132" max="16132" width="8.42578125" style="3" customWidth="1"/>
    <col min="16133" max="16133" width="9.140625" style="3"/>
    <col min="16134" max="16134" width="8" style="3" customWidth="1"/>
    <col min="16135" max="16140" width="9.140625" style="3"/>
    <col min="16141" max="16141" width="13" style="3" customWidth="1"/>
    <col min="16142" max="16142" width="2" style="3" customWidth="1"/>
    <col min="16143" max="16143" width="9.140625" style="3" customWidth="1"/>
    <col min="16144" max="16384" width="9.140625" style="3"/>
  </cols>
  <sheetData>
    <row r="1" spans="1:27" ht="20.25" x14ac:dyDescent="0.3">
      <c r="A1" s="283" t="s">
        <v>0</v>
      </c>
      <c r="B1" s="283"/>
      <c r="C1" s="283"/>
      <c r="D1" s="283"/>
      <c r="E1" s="283"/>
      <c r="F1" s="283"/>
      <c r="G1" s="283"/>
      <c r="H1" s="283"/>
      <c r="I1" s="283"/>
      <c r="J1" s="283"/>
      <c r="K1" s="283"/>
      <c r="L1" s="283"/>
      <c r="M1" s="283"/>
      <c r="N1" s="283"/>
      <c r="O1" s="1"/>
    </row>
    <row r="2" spans="1:27" ht="21" thickBot="1" x14ac:dyDescent="0.35">
      <c r="A2" s="283" t="s">
        <v>1</v>
      </c>
      <c r="B2" s="283"/>
      <c r="C2" s="283"/>
      <c r="D2" s="283"/>
      <c r="E2" s="283"/>
      <c r="F2" s="283"/>
      <c r="G2" s="283"/>
      <c r="H2" s="283"/>
      <c r="I2" s="283"/>
      <c r="J2" s="283"/>
      <c r="K2" s="283"/>
      <c r="L2" s="283"/>
      <c r="M2" s="283"/>
      <c r="N2" s="283"/>
      <c r="O2" s="1"/>
    </row>
    <row r="3" spans="1:27" ht="12.75" customHeight="1" thickBot="1" x14ac:dyDescent="0.25">
      <c r="B3" s="2"/>
      <c r="C3" s="4" t="s">
        <v>2</v>
      </c>
      <c r="D3" s="272" t="str">
        <f>'Data Summary'!D4</f>
        <v>Mountain Pass CHP</v>
      </c>
      <c r="E3" s="273"/>
      <c r="F3" s="273"/>
      <c r="G3" s="273"/>
      <c r="H3" s="273"/>
      <c r="I3" s="273"/>
      <c r="J3" s="273"/>
      <c r="K3" s="273"/>
      <c r="L3" s="273"/>
      <c r="M3" s="274"/>
      <c r="N3" s="2"/>
      <c r="O3" s="2"/>
    </row>
    <row r="4" spans="1:27" ht="42.75" customHeight="1" thickBot="1" x14ac:dyDescent="0.25">
      <c r="B4" s="2"/>
      <c r="C4" s="4" t="s">
        <v>3</v>
      </c>
      <c r="D4" s="284" t="str">
        <f>'Data Summary'!D6</f>
        <v>This unit process provides the natural gas usage for 1 MJ of electricity or heat</v>
      </c>
      <c r="E4" s="285"/>
      <c r="F4" s="285"/>
      <c r="G4" s="285"/>
      <c r="H4" s="285"/>
      <c r="I4" s="285"/>
      <c r="J4" s="285"/>
      <c r="K4" s="285"/>
      <c r="L4" s="285"/>
      <c r="M4" s="286"/>
      <c r="N4" s="2"/>
      <c r="O4" s="2"/>
    </row>
    <row r="5" spans="1:27" ht="39" customHeight="1" thickBot="1" x14ac:dyDescent="0.25">
      <c r="B5" s="2"/>
      <c r="C5" s="4" t="s">
        <v>4</v>
      </c>
      <c r="D5" s="284" t="s">
        <v>431</v>
      </c>
      <c r="E5" s="285"/>
      <c r="F5" s="285"/>
      <c r="G5" s="285"/>
      <c r="H5" s="285"/>
      <c r="I5" s="285"/>
      <c r="J5" s="285"/>
      <c r="K5" s="285"/>
      <c r="L5" s="285"/>
      <c r="M5" s="286"/>
      <c r="N5" s="2"/>
      <c r="O5" s="2"/>
    </row>
    <row r="6" spans="1:27" ht="56.25" customHeight="1" thickBot="1" x14ac:dyDescent="0.25">
      <c r="B6" s="2"/>
      <c r="C6" s="5" t="s">
        <v>5</v>
      </c>
      <c r="D6" s="284" t="s">
        <v>6</v>
      </c>
      <c r="E6" s="285"/>
      <c r="F6" s="285"/>
      <c r="G6" s="285"/>
      <c r="H6" s="285"/>
      <c r="I6" s="285"/>
      <c r="J6" s="285"/>
      <c r="K6" s="285"/>
      <c r="L6" s="285"/>
      <c r="M6" s="286"/>
      <c r="N6" s="2"/>
      <c r="O6" s="2"/>
    </row>
    <row r="7" spans="1:27" x14ac:dyDescent="0.2">
      <c r="B7" s="6" t="s">
        <v>7</v>
      </c>
      <c r="C7" s="6"/>
      <c r="D7" s="6"/>
      <c r="E7" s="6"/>
      <c r="F7" s="6"/>
      <c r="G7" s="6"/>
      <c r="H7" s="6"/>
      <c r="I7" s="6"/>
      <c r="J7" s="6"/>
      <c r="K7" s="6"/>
      <c r="L7" s="6"/>
      <c r="M7" s="6"/>
      <c r="N7" s="2"/>
      <c r="O7" s="2"/>
    </row>
    <row r="8" spans="1:27" ht="13.5" thickBot="1" x14ac:dyDescent="0.25">
      <c r="B8" s="6"/>
      <c r="C8" s="6" t="s">
        <v>8</v>
      </c>
      <c r="D8" s="6" t="s">
        <v>9</v>
      </c>
      <c r="E8" s="6"/>
      <c r="F8" s="6"/>
      <c r="G8" s="6"/>
      <c r="H8" s="6"/>
      <c r="I8" s="6"/>
      <c r="J8" s="6"/>
      <c r="K8" s="6"/>
      <c r="L8" s="6"/>
      <c r="M8" s="6"/>
      <c r="N8" s="2"/>
      <c r="O8" s="2"/>
    </row>
    <row r="9" spans="1:27" s="8" customFormat="1" ht="15" customHeight="1" x14ac:dyDescent="0.2">
      <c r="A9" s="2"/>
      <c r="B9" s="287" t="s">
        <v>10</v>
      </c>
      <c r="C9" s="7" t="s">
        <v>11</v>
      </c>
      <c r="D9" s="289" t="s">
        <v>12</v>
      </c>
      <c r="E9" s="289"/>
      <c r="F9" s="289"/>
      <c r="G9" s="289"/>
      <c r="H9" s="289"/>
      <c r="I9" s="289"/>
      <c r="J9" s="289"/>
      <c r="K9" s="289"/>
      <c r="L9" s="289"/>
      <c r="M9" s="290"/>
      <c r="N9" s="2"/>
      <c r="O9" s="2"/>
      <c r="P9" s="2"/>
      <c r="Q9" s="2"/>
      <c r="R9" s="2"/>
      <c r="S9" s="2"/>
      <c r="T9" s="2"/>
      <c r="U9" s="2"/>
      <c r="V9" s="2"/>
      <c r="W9" s="2"/>
      <c r="X9" s="2"/>
      <c r="Y9" s="2"/>
      <c r="Z9" s="2"/>
      <c r="AA9" s="2"/>
    </row>
    <row r="10" spans="1:27" s="8" customFormat="1" ht="15" customHeight="1" x14ac:dyDescent="0.2">
      <c r="A10" s="2"/>
      <c r="B10" s="288"/>
      <c r="C10" s="9" t="s">
        <v>13</v>
      </c>
      <c r="D10" s="291" t="s">
        <v>14</v>
      </c>
      <c r="E10" s="291"/>
      <c r="F10" s="291"/>
      <c r="G10" s="291"/>
      <c r="H10" s="291"/>
      <c r="I10" s="291"/>
      <c r="J10" s="291"/>
      <c r="K10" s="291"/>
      <c r="L10" s="291"/>
      <c r="M10" s="292"/>
      <c r="N10" s="2"/>
      <c r="O10" s="2"/>
      <c r="P10" s="2"/>
      <c r="Q10" s="2"/>
      <c r="R10" s="2"/>
      <c r="S10" s="2"/>
      <c r="T10" s="2"/>
      <c r="U10" s="2"/>
      <c r="V10" s="2"/>
      <c r="W10" s="2"/>
      <c r="X10" s="2"/>
      <c r="Y10" s="2"/>
      <c r="Z10" s="2"/>
      <c r="AA10" s="2"/>
    </row>
    <row r="11" spans="1:27" s="8" customFormat="1" ht="15" customHeight="1" x14ac:dyDescent="0.2">
      <c r="A11" s="2"/>
      <c r="B11" s="288"/>
      <c r="C11" s="9" t="s">
        <v>15</v>
      </c>
      <c r="D11" s="291" t="s">
        <v>16</v>
      </c>
      <c r="E11" s="291"/>
      <c r="F11" s="291"/>
      <c r="G11" s="291"/>
      <c r="H11" s="291"/>
      <c r="I11" s="291"/>
      <c r="J11" s="291"/>
      <c r="K11" s="291"/>
      <c r="L11" s="291"/>
      <c r="M11" s="292"/>
      <c r="N11" s="2"/>
      <c r="O11" s="2"/>
      <c r="P11" s="2"/>
      <c r="Q11" s="2"/>
      <c r="R11" s="2"/>
      <c r="S11" s="2"/>
      <c r="T11" s="2"/>
      <c r="U11" s="2"/>
      <c r="V11" s="2"/>
      <c r="W11" s="2"/>
      <c r="X11" s="2"/>
      <c r="Y11" s="2"/>
      <c r="Z11" s="2"/>
      <c r="AA11" s="2"/>
    </row>
    <row r="12" spans="1:27" s="8" customFormat="1" ht="15" customHeight="1" x14ac:dyDescent="0.2">
      <c r="A12" s="2"/>
      <c r="B12" s="288"/>
      <c r="C12" s="9" t="s">
        <v>17</v>
      </c>
      <c r="D12" s="291" t="s">
        <v>18</v>
      </c>
      <c r="E12" s="291"/>
      <c r="F12" s="291"/>
      <c r="G12" s="291"/>
      <c r="H12" s="291"/>
      <c r="I12" s="291"/>
      <c r="J12" s="291"/>
      <c r="K12" s="291"/>
      <c r="L12" s="291"/>
      <c r="M12" s="292"/>
      <c r="N12" s="2"/>
      <c r="O12" s="2"/>
      <c r="P12" s="2"/>
      <c r="Q12" s="2"/>
      <c r="R12" s="2"/>
      <c r="S12" s="2"/>
      <c r="T12" s="2"/>
      <c r="U12" s="2"/>
      <c r="V12" s="2"/>
      <c r="W12" s="2"/>
      <c r="X12" s="2"/>
      <c r="Y12" s="2"/>
      <c r="Z12" s="2"/>
      <c r="AA12" s="2"/>
    </row>
    <row r="13" spans="1:27" ht="15" customHeight="1" x14ac:dyDescent="0.2">
      <c r="B13" s="277" t="s">
        <v>19</v>
      </c>
      <c r="C13" s="10" t="s">
        <v>418</v>
      </c>
      <c r="D13" s="279" t="s">
        <v>419</v>
      </c>
      <c r="E13" s="279"/>
      <c r="F13" s="279"/>
      <c r="G13" s="279"/>
      <c r="H13" s="279"/>
      <c r="I13" s="279"/>
      <c r="J13" s="279"/>
      <c r="K13" s="279"/>
      <c r="L13" s="279"/>
      <c r="M13" s="280"/>
      <c r="N13" s="2"/>
      <c r="O13" s="2"/>
    </row>
    <row r="14" spans="1:27" ht="15" customHeight="1" x14ac:dyDescent="0.2">
      <c r="B14" s="277"/>
      <c r="C14" s="10" t="s">
        <v>420</v>
      </c>
      <c r="D14" s="279" t="s">
        <v>421</v>
      </c>
      <c r="E14" s="279"/>
      <c r="F14" s="279"/>
      <c r="G14" s="279"/>
      <c r="H14" s="279"/>
      <c r="I14" s="279"/>
      <c r="J14" s="279"/>
      <c r="K14" s="279"/>
      <c r="L14" s="279"/>
      <c r="M14" s="280"/>
      <c r="N14" s="2"/>
      <c r="O14" s="2"/>
    </row>
    <row r="15" spans="1:27" s="2" customFormat="1" ht="15" customHeight="1" x14ac:dyDescent="0.2">
      <c r="B15" s="277"/>
      <c r="C15" s="10" t="s">
        <v>20</v>
      </c>
      <c r="D15" s="279" t="s">
        <v>21</v>
      </c>
      <c r="E15" s="279"/>
      <c r="F15" s="279"/>
      <c r="G15" s="279"/>
      <c r="H15" s="279"/>
      <c r="I15" s="279"/>
      <c r="J15" s="279"/>
      <c r="K15" s="279"/>
      <c r="L15" s="279"/>
      <c r="M15" s="280"/>
    </row>
    <row r="16" spans="1:27" s="2" customFormat="1" ht="15" customHeight="1" x14ac:dyDescent="0.2">
      <c r="B16" s="277"/>
      <c r="C16" s="11" t="s">
        <v>22</v>
      </c>
      <c r="D16" s="279" t="s">
        <v>22</v>
      </c>
      <c r="E16" s="279"/>
      <c r="F16" s="279"/>
      <c r="G16" s="279"/>
      <c r="H16" s="279"/>
      <c r="I16" s="279"/>
      <c r="J16" s="279"/>
      <c r="K16" s="279"/>
      <c r="L16" s="279"/>
      <c r="M16" s="280"/>
    </row>
    <row r="17" spans="2:16" s="2" customFormat="1" ht="15" customHeight="1" thickBot="1" x14ac:dyDescent="0.25">
      <c r="B17" s="278"/>
      <c r="C17" s="12"/>
      <c r="D17" s="281"/>
      <c r="E17" s="281"/>
      <c r="F17" s="281"/>
      <c r="G17" s="281"/>
      <c r="H17" s="281"/>
      <c r="I17" s="281"/>
      <c r="J17" s="281"/>
      <c r="K17" s="281"/>
      <c r="L17" s="281"/>
      <c r="M17" s="282"/>
    </row>
    <row r="18" spans="2:16" s="2" customFormat="1" x14ac:dyDescent="0.2">
      <c r="B18" s="6"/>
      <c r="C18" s="6"/>
      <c r="D18" s="6"/>
      <c r="E18" s="6"/>
      <c r="F18" s="6"/>
      <c r="G18" s="6"/>
      <c r="H18" s="6"/>
      <c r="I18" s="6"/>
      <c r="J18" s="6"/>
      <c r="K18" s="6"/>
      <c r="L18" s="6"/>
      <c r="M18" s="6"/>
    </row>
    <row r="19" spans="2:16" s="2" customFormat="1" x14ac:dyDescent="0.2">
      <c r="B19" s="6" t="s">
        <v>23</v>
      </c>
      <c r="C19" s="6"/>
      <c r="D19" s="6"/>
      <c r="E19" s="6"/>
      <c r="F19" s="6"/>
      <c r="G19" s="6"/>
      <c r="H19" s="6"/>
      <c r="I19" s="6"/>
      <c r="J19" s="6"/>
      <c r="K19" s="6"/>
      <c r="L19" s="6"/>
      <c r="M19" s="6"/>
    </row>
    <row r="20" spans="2:16" s="2" customFormat="1" x14ac:dyDescent="0.2">
      <c r="B20" s="6"/>
      <c r="C20" s="13">
        <v>41743</v>
      </c>
      <c r="D20" s="6"/>
      <c r="E20" s="6"/>
      <c r="F20" s="6"/>
      <c r="G20" s="6"/>
      <c r="H20" s="6"/>
      <c r="I20" s="6"/>
      <c r="J20" s="6"/>
      <c r="K20" s="6"/>
      <c r="L20" s="6"/>
      <c r="M20" s="6"/>
    </row>
    <row r="21" spans="2:16" s="2" customFormat="1" x14ac:dyDescent="0.2">
      <c r="B21" s="6" t="s">
        <v>24</v>
      </c>
      <c r="C21" s="6"/>
      <c r="D21" s="6"/>
      <c r="E21" s="6"/>
      <c r="F21" s="6"/>
      <c r="G21" s="6"/>
      <c r="H21" s="6"/>
      <c r="I21" s="6"/>
      <c r="J21" s="6"/>
      <c r="K21" s="6"/>
      <c r="L21" s="6"/>
      <c r="M21" s="6"/>
    </row>
    <row r="22" spans="2:16" s="2" customFormat="1" x14ac:dyDescent="0.2">
      <c r="B22" s="6"/>
      <c r="C22" s="14" t="s">
        <v>25</v>
      </c>
      <c r="D22" s="6"/>
      <c r="E22" s="6"/>
      <c r="F22" s="6"/>
      <c r="G22" s="6"/>
      <c r="H22" s="6"/>
      <c r="I22" s="6"/>
      <c r="J22" s="6"/>
      <c r="K22" s="6"/>
      <c r="L22" s="6"/>
      <c r="M22" s="6"/>
    </row>
    <row r="23" spans="2:16" s="2" customFormat="1" x14ac:dyDescent="0.2">
      <c r="B23" s="6" t="s">
        <v>26</v>
      </c>
      <c r="C23" s="14"/>
      <c r="D23" s="6"/>
      <c r="E23" s="6"/>
      <c r="F23" s="6"/>
      <c r="G23" s="6"/>
      <c r="H23" s="6"/>
      <c r="I23" s="6"/>
      <c r="J23" s="6"/>
      <c r="K23" s="6"/>
      <c r="L23" s="6"/>
      <c r="M23" s="6"/>
    </row>
    <row r="24" spans="2:16" s="2" customFormat="1" x14ac:dyDescent="0.2">
      <c r="B24" s="6"/>
      <c r="C24" s="14" t="s">
        <v>27</v>
      </c>
      <c r="D24" s="6"/>
      <c r="E24" s="6"/>
      <c r="F24" s="6"/>
      <c r="G24" s="6"/>
      <c r="H24" s="6"/>
      <c r="I24" s="6"/>
      <c r="J24" s="6"/>
      <c r="K24" s="6"/>
      <c r="L24" s="6"/>
      <c r="M24" s="6"/>
    </row>
    <row r="25" spans="2:16" s="2" customFormat="1" x14ac:dyDescent="0.2">
      <c r="B25" s="6" t="s">
        <v>28</v>
      </c>
      <c r="C25" s="6"/>
      <c r="D25" s="6"/>
      <c r="E25" s="6"/>
      <c r="F25" s="6"/>
      <c r="G25" s="6"/>
      <c r="H25" s="6"/>
      <c r="I25" s="6"/>
      <c r="J25" s="6"/>
      <c r="K25" s="6"/>
      <c r="L25" s="6"/>
      <c r="M25" s="6"/>
    </row>
    <row r="26" spans="2:16" s="2" customFormat="1" ht="38.25" customHeight="1" x14ac:dyDescent="0.2">
      <c r="B26" s="6"/>
      <c r="C26" s="275" t="str">
        <f>"This document should be cited as: NETL (2014). NETL Life Cycle Inventory Data – Unit Process: "&amp;D3&amp;" Version 01. U.S. Department of Energy, National Energy Technology Laboratory. Retrieved [DATE] from www.netl.doe.gov/LCA"</f>
        <v>This document should be cited as: NETL (2014). NETL Life Cycle Inventory Data – Unit Process: Mountain Pass CHP Version 01. U.S. Department of Energy, National Energy Technology Laboratory. Retrieved [DATE] from www.netl.doe.gov/LCA</v>
      </c>
      <c r="D26" s="275"/>
      <c r="E26" s="275"/>
      <c r="F26" s="275"/>
      <c r="G26" s="275"/>
      <c r="H26" s="275"/>
      <c r="I26" s="275"/>
      <c r="J26" s="275"/>
      <c r="K26" s="275"/>
      <c r="L26" s="275"/>
      <c r="M26" s="275"/>
    </row>
    <row r="27" spans="2:16" s="2" customFormat="1" x14ac:dyDescent="0.2">
      <c r="B27" s="6" t="s">
        <v>29</v>
      </c>
      <c r="C27" s="6"/>
      <c r="D27" s="6"/>
      <c r="E27" s="6"/>
      <c r="F27" s="6"/>
      <c r="G27" s="14"/>
      <c r="H27" s="14"/>
      <c r="I27" s="14"/>
      <c r="J27" s="14"/>
      <c r="K27" s="14"/>
      <c r="L27" s="14"/>
      <c r="M27" s="14"/>
    </row>
    <row r="28" spans="2:16" s="2" customFormat="1" x14ac:dyDescent="0.2">
      <c r="B28" s="14"/>
      <c r="C28" s="14" t="s">
        <v>30</v>
      </c>
      <c r="D28" s="14"/>
      <c r="E28" s="15" t="s">
        <v>31</v>
      </c>
      <c r="F28" s="16"/>
      <c r="G28" s="14" t="s">
        <v>32</v>
      </c>
      <c r="H28" s="14"/>
      <c r="I28" s="14"/>
      <c r="J28" s="14"/>
      <c r="K28" s="14"/>
      <c r="L28" s="14"/>
      <c r="M28" s="14"/>
      <c r="P28" s="14"/>
    </row>
    <row r="29" spans="2:16" s="2" customFormat="1" x14ac:dyDescent="0.2">
      <c r="B29" s="14"/>
      <c r="C29" s="14" t="s">
        <v>33</v>
      </c>
      <c r="D29" s="14"/>
      <c r="E29" s="14"/>
      <c r="F29" s="14"/>
      <c r="G29" s="14"/>
      <c r="H29" s="14"/>
      <c r="I29" s="14"/>
      <c r="J29" s="14"/>
      <c r="K29" s="14"/>
      <c r="L29" s="14"/>
      <c r="M29" s="14"/>
      <c r="P29" s="14"/>
    </row>
    <row r="30" spans="2:16" s="2" customFormat="1" x14ac:dyDescent="0.2">
      <c r="B30" s="14"/>
      <c r="C30" s="14" t="s">
        <v>34</v>
      </c>
      <c r="D30" s="14"/>
      <c r="E30" s="14"/>
      <c r="F30" s="14"/>
      <c r="G30" s="14"/>
      <c r="H30" s="14"/>
      <c r="I30" s="14"/>
      <c r="J30" s="14"/>
      <c r="K30" s="14"/>
      <c r="L30" s="14"/>
      <c r="M30" s="14"/>
      <c r="N30" s="14"/>
      <c r="O30" s="14"/>
      <c r="P30" s="14"/>
    </row>
    <row r="31" spans="2:16" s="2" customFormat="1" x14ac:dyDescent="0.2">
      <c r="B31" s="14"/>
      <c r="C31" s="276" t="s">
        <v>35</v>
      </c>
      <c r="D31" s="276"/>
      <c r="E31" s="276"/>
      <c r="F31" s="276"/>
      <c r="G31" s="276"/>
      <c r="H31" s="276"/>
      <c r="I31" s="276"/>
      <c r="J31" s="276"/>
      <c r="K31" s="276"/>
      <c r="L31" s="276"/>
      <c r="M31" s="276"/>
      <c r="N31" s="14"/>
      <c r="O31" s="14"/>
      <c r="P31" s="14"/>
    </row>
    <row r="32" spans="2:16" s="2" customFormat="1" x14ac:dyDescent="0.2">
      <c r="B32" s="14"/>
      <c r="C32" s="14"/>
      <c r="D32" s="14"/>
      <c r="E32" s="14"/>
      <c r="F32" s="14"/>
      <c r="G32" s="14"/>
      <c r="H32" s="14"/>
      <c r="I32" s="14"/>
      <c r="J32" s="14"/>
      <c r="K32" s="14"/>
      <c r="L32" s="14"/>
      <c r="M32" s="14"/>
      <c r="N32" s="14"/>
      <c r="O32" s="14"/>
    </row>
    <row r="33" spans="2:15" s="2" customFormat="1" x14ac:dyDescent="0.2">
      <c r="B33" s="6" t="s">
        <v>36</v>
      </c>
      <c r="C33" s="14"/>
      <c r="D33" s="14"/>
      <c r="E33" s="14"/>
      <c r="F33" s="14"/>
      <c r="G33" s="14"/>
      <c r="H33" s="14"/>
      <c r="I33" s="14"/>
      <c r="J33" s="14"/>
      <c r="K33" s="14"/>
      <c r="L33" s="14"/>
      <c r="M33" s="14"/>
      <c r="N33" s="14"/>
      <c r="O33" s="14"/>
    </row>
    <row r="34" spans="2:15" s="2" customFormat="1" x14ac:dyDescent="0.2">
      <c r="B34" s="14"/>
      <c r="C34" s="14"/>
      <c r="D34" s="14"/>
      <c r="E34" s="14"/>
      <c r="F34" s="14"/>
      <c r="G34" s="14"/>
      <c r="H34" s="14"/>
      <c r="I34" s="14"/>
      <c r="J34" s="14"/>
      <c r="K34" s="14"/>
      <c r="L34" s="14"/>
      <c r="M34" s="14"/>
      <c r="N34" s="14"/>
      <c r="O34" s="14"/>
    </row>
    <row r="35" spans="2:15" s="2" customFormat="1" x14ac:dyDescent="0.2">
      <c r="B35" s="14"/>
      <c r="C35" s="14"/>
      <c r="D35" s="14"/>
      <c r="E35" s="14"/>
      <c r="F35" s="14"/>
      <c r="G35" s="14"/>
      <c r="H35" s="14"/>
      <c r="I35" s="14"/>
      <c r="J35" s="14"/>
      <c r="K35" s="14"/>
      <c r="L35" s="14"/>
      <c r="M35" s="14"/>
      <c r="N35" s="14"/>
      <c r="O35" s="14"/>
    </row>
    <row r="36" spans="2:15" s="2" customFormat="1" x14ac:dyDescent="0.2">
      <c r="B36" s="14"/>
      <c r="C36" s="14"/>
      <c r="D36" s="14"/>
      <c r="E36" s="14"/>
      <c r="F36" s="14"/>
      <c r="G36" s="14"/>
      <c r="H36" s="14"/>
      <c r="I36" s="14"/>
      <c r="J36" s="14"/>
      <c r="K36" s="14"/>
      <c r="L36" s="14"/>
      <c r="M36" s="14"/>
      <c r="N36" s="14"/>
      <c r="O36" s="14"/>
    </row>
    <row r="37" spans="2:15" s="2" customFormat="1" x14ac:dyDescent="0.2">
      <c r="B37" s="14"/>
      <c r="C37" s="14"/>
      <c r="D37" s="14"/>
      <c r="E37" s="14"/>
      <c r="F37" s="14"/>
      <c r="G37" s="14"/>
      <c r="H37" s="14"/>
      <c r="I37" s="14"/>
      <c r="J37" s="14"/>
      <c r="K37" s="14"/>
      <c r="L37" s="14"/>
      <c r="M37" s="14"/>
      <c r="N37" s="14"/>
      <c r="O37" s="14"/>
    </row>
    <row r="38" spans="2:15" s="2" customFormat="1" x14ac:dyDescent="0.2">
      <c r="B38" s="14"/>
      <c r="C38" s="14"/>
      <c r="D38" s="14"/>
      <c r="E38" s="14"/>
      <c r="F38" s="14"/>
      <c r="G38" s="14"/>
      <c r="H38" s="14"/>
      <c r="I38" s="14"/>
      <c r="J38" s="14"/>
      <c r="K38" s="14"/>
      <c r="L38" s="14"/>
      <c r="M38" s="14"/>
      <c r="N38" s="14"/>
      <c r="O38" s="14"/>
    </row>
    <row r="39" spans="2:15" s="2" customFormat="1" x14ac:dyDescent="0.2">
      <c r="B39" s="14"/>
      <c r="C39" s="14"/>
      <c r="D39" s="14"/>
      <c r="E39" s="14"/>
      <c r="F39" s="14"/>
      <c r="G39" s="14"/>
      <c r="H39" s="14"/>
      <c r="I39" s="14"/>
      <c r="J39" s="14"/>
      <c r="K39" s="14"/>
      <c r="L39" s="14"/>
      <c r="M39" s="14"/>
      <c r="N39" s="14"/>
      <c r="O39" s="14"/>
    </row>
    <row r="40" spans="2:15" s="2" customFormat="1" x14ac:dyDescent="0.2">
      <c r="B40" s="14"/>
      <c r="C40" s="14"/>
      <c r="D40" s="14"/>
      <c r="E40" s="14"/>
      <c r="F40" s="14"/>
      <c r="G40" s="14"/>
      <c r="H40" s="14"/>
      <c r="I40" s="14"/>
      <c r="J40" s="14"/>
      <c r="K40" s="14"/>
      <c r="L40" s="14"/>
      <c r="M40" s="14"/>
      <c r="N40" s="14"/>
      <c r="O40" s="14"/>
    </row>
    <row r="41" spans="2:15" s="2" customFormat="1" x14ac:dyDescent="0.2">
      <c r="B41" s="14"/>
      <c r="C41" s="14"/>
      <c r="D41" s="14"/>
      <c r="E41" s="14"/>
      <c r="F41" s="14"/>
      <c r="G41" s="14"/>
      <c r="H41" s="14"/>
      <c r="I41" s="14"/>
      <c r="J41" s="14"/>
      <c r="K41" s="14"/>
      <c r="L41" s="14"/>
      <c r="M41" s="14"/>
      <c r="N41" s="14"/>
      <c r="O41" s="14"/>
    </row>
    <row r="42" spans="2:15" s="2" customFormat="1" x14ac:dyDescent="0.2">
      <c r="B42" s="14"/>
      <c r="C42" s="14"/>
      <c r="D42" s="14"/>
      <c r="E42" s="14"/>
      <c r="F42" s="14"/>
      <c r="G42" s="14"/>
      <c r="H42" s="14"/>
      <c r="I42" s="14"/>
      <c r="J42" s="14"/>
      <c r="K42" s="14"/>
      <c r="L42" s="14"/>
      <c r="M42" s="14"/>
      <c r="N42" s="14"/>
      <c r="O42" s="14"/>
    </row>
    <row r="43" spans="2:15" s="2" customFormat="1" x14ac:dyDescent="0.2">
      <c r="B43" s="14"/>
      <c r="C43" s="14"/>
      <c r="D43" s="14"/>
      <c r="E43" s="14"/>
      <c r="F43" s="14"/>
      <c r="G43" s="14"/>
      <c r="H43" s="14"/>
      <c r="I43" s="14"/>
      <c r="J43" s="14"/>
      <c r="K43" s="14"/>
      <c r="L43" s="14"/>
      <c r="M43" s="14"/>
      <c r="N43" s="14"/>
      <c r="O43" s="14"/>
    </row>
    <row r="44" spans="2:15" s="2" customFormat="1" x14ac:dyDescent="0.2">
      <c r="B44" s="14"/>
      <c r="C44" s="14"/>
      <c r="D44" s="14"/>
      <c r="E44" s="14"/>
      <c r="F44" s="14"/>
      <c r="G44" s="14"/>
      <c r="H44" s="14"/>
      <c r="I44" s="14"/>
      <c r="J44" s="14"/>
      <c r="K44" s="14"/>
      <c r="L44" s="14"/>
      <c r="M44" s="14"/>
      <c r="N44" s="14"/>
      <c r="O44" s="14"/>
    </row>
    <row r="45" spans="2:15" s="2" customFormat="1" x14ac:dyDescent="0.2">
      <c r="B45" s="14"/>
      <c r="C45" s="14"/>
      <c r="D45" s="14"/>
      <c r="E45" s="14"/>
      <c r="F45" s="14"/>
      <c r="G45" s="14"/>
      <c r="H45" s="14"/>
      <c r="I45" s="14"/>
      <c r="J45" s="14"/>
      <c r="K45" s="14"/>
      <c r="L45" s="14"/>
      <c r="M45" s="14"/>
      <c r="N45" s="14"/>
      <c r="O45" s="14"/>
    </row>
    <row r="46" spans="2:15" s="2" customFormat="1" x14ac:dyDescent="0.2">
      <c r="B46" s="14"/>
      <c r="C46" s="14"/>
      <c r="D46" s="14"/>
      <c r="E46" s="14"/>
      <c r="F46" s="14"/>
      <c r="G46" s="14"/>
      <c r="H46" s="14"/>
      <c r="I46" s="14"/>
      <c r="J46" s="14"/>
      <c r="K46" s="14"/>
      <c r="L46" s="14"/>
      <c r="M46" s="14"/>
      <c r="N46" s="14"/>
      <c r="O46" s="14"/>
    </row>
    <row r="47" spans="2:15" s="2" customFormat="1" x14ac:dyDescent="0.2">
      <c r="B47" s="14"/>
      <c r="C47" s="14"/>
      <c r="D47" s="14"/>
      <c r="E47" s="14"/>
      <c r="F47" s="14"/>
      <c r="G47" s="14"/>
      <c r="H47" s="14"/>
      <c r="I47" s="14"/>
      <c r="J47" s="14"/>
      <c r="K47" s="14"/>
      <c r="L47" s="14"/>
      <c r="M47" s="14"/>
      <c r="N47" s="14"/>
      <c r="O47" s="14"/>
    </row>
    <row r="48" spans="2:15" s="2" customFormat="1" x14ac:dyDescent="0.2">
      <c r="B48" s="14"/>
      <c r="C48" s="14"/>
      <c r="D48" s="14"/>
      <c r="E48" s="14"/>
      <c r="F48" s="14"/>
      <c r="G48" s="14"/>
      <c r="H48" s="14"/>
      <c r="I48" s="14"/>
      <c r="J48" s="14"/>
      <c r="K48" s="14"/>
      <c r="L48" s="14"/>
      <c r="M48" s="14"/>
      <c r="N48" s="14"/>
      <c r="O48" s="14"/>
    </row>
    <row r="49" spans="2:15" s="2" customFormat="1" x14ac:dyDescent="0.2">
      <c r="B49" s="6" t="s">
        <v>37</v>
      </c>
      <c r="C49" s="14"/>
      <c r="D49" s="14"/>
      <c r="E49" s="14"/>
      <c r="F49" s="14"/>
      <c r="G49" s="14"/>
      <c r="H49" s="14"/>
      <c r="I49" s="14"/>
      <c r="J49" s="14"/>
      <c r="K49" s="14"/>
      <c r="L49" s="14"/>
      <c r="M49" s="14"/>
      <c r="N49" s="14"/>
      <c r="O49" s="14"/>
    </row>
    <row r="50" spans="2:15" s="2" customFormat="1" x14ac:dyDescent="0.2">
      <c r="B50" s="14"/>
      <c r="C50" s="17" t="s">
        <v>38</v>
      </c>
      <c r="D50" s="14"/>
      <c r="E50" s="14"/>
      <c r="F50" s="14"/>
      <c r="G50" s="14"/>
      <c r="H50" s="14"/>
      <c r="I50" s="14"/>
      <c r="J50" s="14"/>
      <c r="K50" s="14"/>
      <c r="L50" s="14"/>
      <c r="M50" s="14"/>
      <c r="N50" s="14"/>
      <c r="O50" s="14"/>
    </row>
    <row r="51" spans="2:15" s="2" customFormat="1" x14ac:dyDescent="0.2">
      <c r="B51" s="14"/>
      <c r="C51" s="14"/>
      <c r="D51" s="14"/>
      <c r="E51" s="14"/>
      <c r="F51" s="14"/>
      <c r="G51" s="14"/>
      <c r="H51" s="14"/>
      <c r="I51" s="14"/>
      <c r="J51" s="14"/>
      <c r="K51" s="14"/>
      <c r="L51" s="14"/>
      <c r="M51" s="14"/>
      <c r="N51" s="14"/>
      <c r="O51" s="14"/>
    </row>
    <row r="52" spans="2:15" s="2" customFormat="1" x14ac:dyDescent="0.2">
      <c r="B52" s="14"/>
      <c r="C52" s="14"/>
      <c r="D52" s="14"/>
      <c r="E52" s="14"/>
      <c r="F52" s="14"/>
      <c r="G52" s="14"/>
      <c r="H52" s="14"/>
      <c r="I52" s="14"/>
      <c r="J52" s="14"/>
      <c r="K52" s="14"/>
      <c r="L52" s="14"/>
      <c r="M52" s="14"/>
      <c r="N52" s="14"/>
      <c r="O52" s="14"/>
    </row>
    <row r="53" spans="2:15" s="2" customFormat="1" x14ac:dyDescent="0.2">
      <c r="B53" s="14"/>
      <c r="C53" s="14"/>
      <c r="D53" s="14"/>
      <c r="E53" s="14"/>
      <c r="F53" s="14"/>
      <c r="G53" s="14"/>
      <c r="H53" s="14"/>
      <c r="I53" s="14"/>
      <c r="J53" s="14"/>
      <c r="K53" s="14"/>
      <c r="L53" s="14"/>
      <c r="M53" s="14"/>
      <c r="N53" s="14"/>
      <c r="O53" s="14"/>
    </row>
    <row r="54" spans="2:15" s="2" customFormat="1" x14ac:dyDescent="0.2">
      <c r="B54" s="14"/>
      <c r="C54" s="14"/>
      <c r="D54" s="14"/>
      <c r="E54" s="14"/>
      <c r="F54" s="14"/>
      <c r="G54" s="14"/>
      <c r="H54" s="14"/>
      <c r="I54" s="14"/>
      <c r="J54" s="14"/>
      <c r="K54" s="14"/>
      <c r="L54" s="14"/>
      <c r="M54" s="14"/>
      <c r="N54" s="14"/>
      <c r="O54" s="14"/>
    </row>
    <row r="55" spans="2:15" s="2" customFormat="1" x14ac:dyDescent="0.2">
      <c r="B55" s="14"/>
      <c r="C55" s="14"/>
      <c r="D55" s="14"/>
      <c r="E55" s="14"/>
      <c r="F55" s="14"/>
      <c r="G55" s="14"/>
      <c r="H55" s="14"/>
      <c r="I55" s="14"/>
      <c r="J55" s="14"/>
      <c r="K55" s="14"/>
      <c r="L55" s="14"/>
      <c r="M55" s="14"/>
      <c r="N55" s="14"/>
      <c r="O55" s="14"/>
    </row>
    <row r="56" spans="2:15" s="2" customFormat="1" x14ac:dyDescent="0.2">
      <c r="B56" s="14"/>
      <c r="C56" s="14"/>
      <c r="D56" s="14"/>
      <c r="E56" s="14"/>
      <c r="F56" s="14"/>
      <c r="G56" s="14"/>
      <c r="H56" s="14"/>
      <c r="I56" s="14"/>
      <c r="J56" s="14"/>
      <c r="K56" s="14"/>
      <c r="L56" s="14"/>
      <c r="M56" s="14"/>
      <c r="N56" s="14"/>
      <c r="O56" s="14"/>
    </row>
    <row r="57" spans="2:15" s="2" customFormat="1" x14ac:dyDescent="0.2">
      <c r="B57" s="14"/>
      <c r="C57" s="14"/>
      <c r="D57" s="14"/>
      <c r="E57" s="14"/>
      <c r="F57" s="14"/>
      <c r="G57" s="14"/>
      <c r="H57" s="14"/>
      <c r="I57" s="14"/>
      <c r="J57" s="14"/>
      <c r="K57" s="14"/>
      <c r="L57" s="14"/>
      <c r="M57" s="14"/>
      <c r="N57" s="14"/>
      <c r="O57" s="14"/>
    </row>
    <row r="58" spans="2:15" s="2" customFormat="1" x14ac:dyDescent="0.2">
      <c r="B58" s="14"/>
      <c r="C58" s="14"/>
      <c r="D58" s="14"/>
      <c r="E58" s="14"/>
      <c r="F58" s="14"/>
      <c r="G58" s="14"/>
      <c r="H58" s="14"/>
      <c r="I58" s="14"/>
      <c r="J58" s="14"/>
      <c r="K58" s="14"/>
      <c r="L58" s="14"/>
      <c r="M58" s="14"/>
      <c r="N58" s="14"/>
      <c r="O58" s="14"/>
    </row>
    <row r="59" spans="2:15" s="2" customFormat="1" x14ac:dyDescent="0.2">
      <c r="B59" s="14"/>
      <c r="C59" s="14"/>
      <c r="D59" s="14"/>
      <c r="E59" s="14"/>
      <c r="F59" s="14"/>
      <c r="G59" s="14"/>
      <c r="H59" s="14"/>
      <c r="I59" s="14"/>
      <c r="J59" s="14"/>
      <c r="K59" s="14"/>
      <c r="L59" s="14"/>
      <c r="M59" s="14"/>
      <c r="N59" s="14"/>
      <c r="O59" s="14"/>
    </row>
    <row r="60" spans="2:15" s="2" customFormat="1" x14ac:dyDescent="0.2">
      <c r="B60" s="14"/>
      <c r="C60" s="14"/>
      <c r="D60" s="14"/>
      <c r="E60" s="14"/>
      <c r="F60" s="14"/>
      <c r="G60" s="14"/>
      <c r="H60" s="14"/>
      <c r="I60" s="14"/>
      <c r="J60" s="14"/>
      <c r="K60" s="14"/>
      <c r="L60" s="14"/>
      <c r="M60" s="14"/>
      <c r="N60" s="14"/>
      <c r="O60" s="14"/>
    </row>
    <row r="61" spans="2:15" s="2" customFormat="1" x14ac:dyDescent="0.2">
      <c r="B61" s="14"/>
      <c r="C61" s="14"/>
      <c r="D61" s="14"/>
      <c r="E61" s="14"/>
      <c r="F61" s="14"/>
      <c r="G61" s="14"/>
      <c r="H61" s="14"/>
      <c r="I61" s="14"/>
      <c r="J61" s="14"/>
      <c r="K61" s="14"/>
      <c r="L61" s="14"/>
      <c r="M61" s="14"/>
      <c r="N61" s="14"/>
      <c r="O61" s="14"/>
    </row>
    <row r="62" spans="2:15" s="2" customFormat="1" x14ac:dyDescent="0.2">
      <c r="B62" s="14"/>
      <c r="C62" s="14"/>
      <c r="D62" s="14"/>
      <c r="E62" s="14"/>
      <c r="F62" s="14"/>
      <c r="G62" s="14"/>
      <c r="H62" s="14"/>
      <c r="I62" s="14"/>
      <c r="J62" s="14"/>
      <c r="K62" s="14"/>
      <c r="L62" s="14"/>
      <c r="M62" s="14"/>
      <c r="N62" s="14"/>
      <c r="O62" s="14"/>
    </row>
    <row r="63" spans="2:15" s="2" customFormat="1" x14ac:dyDescent="0.2">
      <c r="B63" s="14"/>
      <c r="C63" s="14"/>
      <c r="D63" s="14"/>
      <c r="E63" s="14"/>
      <c r="F63" s="14"/>
      <c r="G63" s="14"/>
      <c r="H63" s="14"/>
      <c r="I63" s="14"/>
      <c r="J63" s="14"/>
      <c r="K63" s="14"/>
      <c r="L63" s="14"/>
      <c r="M63" s="14"/>
      <c r="N63" s="14"/>
      <c r="O63" s="14"/>
    </row>
    <row r="64" spans="2:15" s="2" customFormat="1" x14ac:dyDescent="0.2">
      <c r="B64" s="14"/>
      <c r="C64" s="14"/>
      <c r="D64" s="14"/>
      <c r="E64" s="14"/>
      <c r="F64" s="14"/>
      <c r="G64" s="14"/>
      <c r="H64" s="14"/>
      <c r="I64" s="14"/>
      <c r="J64" s="14"/>
      <c r="K64" s="14"/>
      <c r="L64" s="14"/>
      <c r="M64" s="14"/>
      <c r="N64" s="14"/>
      <c r="O64" s="14"/>
    </row>
    <row r="65" spans="2:15" s="2" customFormat="1" x14ac:dyDescent="0.2">
      <c r="B65" s="14"/>
      <c r="C65" s="14"/>
      <c r="D65" s="14"/>
      <c r="E65" s="14"/>
      <c r="F65" s="14"/>
      <c r="G65" s="14"/>
      <c r="H65" s="14"/>
      <c r="I65" s="14"/>
      <c r="J65" s="14"/>
      <c r="K65" s="14"/>
      <c r="L65" s="14"/>
      <c r="M65" s="14"/>
      <c r="N65" s="14"/>
      <c r="O65" s="14"/>
    </row>
    <row r="66" spans="2:15" s="2" customFormat="1" x14ac:dyDescent="0.2">
      <c r="B66" s="14"/>
      <c r="C66" s="14"/>
      <c r="D66" s="14"/>
      <c r="E66" s="14"/>
      <c r="F66" s="14"/>
      <c r="G66" s="14"/>
      <c r="H66" s="14"/>
      <c r="I66" s="14"/>
      <c r="J66" s="14"/>
      <c r="K66" s="14"/>
      <c r="L66" s="14"/>
      <c r="M66" s="14"/>
      <c r="N66" s="14"/>
      <c r="O66" s="14"/>
    </row>
    <row r="67" spans="2:15" s="2" customFormat="1" x14ac:dyDescent="0.2">
      <c r="B67" s="14"/>
      <c r="C67" s="14"/>
      <c r="D67" s="14"/>
      <c r="E67" s="14"/>
      <c r="F67" s="14"/>
      <c r="G67" s="14"/>
      <c r="H67" s="14"/>
      <c r="I67" s="14"/>
      <c r="J67" s="14"/>
      <c r="K67" s="14"/>
      <c r="L67" s="14"/>
      <c r="M67" s="14"/>
      <c r="N67" s="14"/>
      <c r="O67" s="14"/>
    </row>
    <row r="68" spans="2:15" s="2" customFormat="1" x14ac:dyDescent="0.2">
      <c r="B68" s="14"/>
      <c r="C68" s="14"/>
      <c r="D68" s="14"/>
      <c r="E68" s="14"/>
      <c r="F68" s="14"/>
      <c r="G68" s="14"/>
      <c r="H68" s="14"/>
      <c r="I68" s="14"/>
      <c r="J68" s="14"/>
      <c r="K68" s="14"/>
      <c r="L68" s="14"/>
      <c r="M68" s="14"/>
      <c r="N68" s="14"/>
      <c r="O68" s="14"/>
    </row>
    <row r="69" spans="2:15" s="2" customFormat="1" x14ac:dyDescent="0.2">
      <c r="B69" s="14"/>
      <c r="C69" s="14"/>
      <c r="D69" s="14"/>
      <c r="E69" s="14"/>
      <c r="F69" s="14"/>
      <c r="G69" s="14"/>
      <c r="H69" s="14"/>
      <c r="I69" s="14"/>
      <c r="J69" s="14"/>
      <c r="K69" s="14"/>
      <c r="L69" s="14"/>
      <c r="M69" s="14"/>
      <c r="N69" s="14"/>
      <c r="O69" s="14"/>
    </row>
    <row r="70" spans="2:15" s="2" customFormat="1" x14ac:dyDescent="0.2">
      <c r="B70" s="14"/>
      <c r="C70" s="14"/>
      <c r="D70" s="14"/>
      <c r="E70" s="14"/>
      <c r="F70" s="14"/>
      <c r="G70" s="14"/>
      <c r="H70" s="14"/>
      <c r="I70" s="14"/>
      <c r="J70" s="14"/>
      <c r="K70" s="14"/>
      <c r="L70" s="14"/>
      <c r="M70" s="14"/>
      <c r="N70" s="14"/>
      <c r="O70" s="14"/>
    </row>
    <row r="71" spans="2:15" s="2" customFormat="1" x14ac:dyDescent="0.2">
      <c r="B71" s="14"/>
      <c r="C71" s="14"/>
      <c r="D71" s="14"/>
      <c r="E71" s="14"/>
      <c r="F71" s="14"/>
      <c r="G71" s="14"/>
      <c r="H71" s="14"/>
      <c r="I71" s="14"/>
      <c r="J71" s="14"/>
      <c r="K71" s="14"/>
      <c r="L71" s="14"/>
      <c r="M71" s="14"/>
      <c r="N71" s="14"/>
      <c r="O71" s="14"/>
    </row>
    <row r="72" spans="2:15" s="2" customFormat="1" x14ac:dyDescent="0.2">
      <c r="B72" s="14"/>
      <c r="C72" s="14"/>
      <c r="D72" s="14"/>
      <c r="E72" s="14"/>
      <c r="F72" s="14"/>
      <c r="G72" s="14"/>
      <c r="H72" s="14"/>
      <c r="I72" s="14"/>
      <c r="J72" s="14"/>
      <c r="K72" s="14"/>
      <c r="L72" s="14"/>
      <c r="M72" s="14"/>
      <c r="N72" s="14"/>
      <c r="O72" s="14"/>
    </row>
    <row r="73" spans="2:15" s="2" customFormat="1" x14ac:dyDescent="0.2">
      <c r="B73" s="14"/>
      <c r="C73" s="14"/>
      <c r="D73" s="14"/>
      <c r="E73" s="14"/>
      <c r="F73" s="14"/>
      <c r="G73" s="14"/>
      <c r="H73" s="14"/>
      <c r="I73" s="14"/>
      <c r="J73" s="14"/>
      <c r="K73" s="14"/>
      <c r="L73" s="14"/>
      <c r="M73" s="14"/>
      <c r="N73" s="14"/>
      <c r="O73" s="14"/>
    </row>
    <row r="74" spans="2:15" s="2" customFormat="1" x14ac:dyDescent="0.2">
      <c r="B74" s="14"/>
      <c r="C74" s="14"/>
      <c r="D74" s="14"/>
      <c r="E74" s="14"/>
      <c r="F74" s="14"/>
      <c r="G74" s="14"/>
      <c r="H74" s="14"/>
      <c r="I74" s="14"/>
      <c r="J74" s="14"/>
      <c r="K74" s="14"/>
      <c r="L74" s="14"/>
      <c r="M74" s="14"/>
      <c r="N74" s="14"/>
      <c r="O74" s="14"/>
    </row>
    <row r="75" spans="2:15" s="2" customFormat="1" x14ac:dyDescent="0.2">
      <c r="B75" s="14"/>
      <c r="C75" s="14"/>
      <c r="D75" s="14"/>
      <c r="E75" s="14"/>
      <c r="F75" s="14"/>
      <c r="G75" s="14"/>
      <c r="H75" s="14"/>
      <c r="I75" s="14"/>
      <c r="J75" s="14"/>
      <c r="K75" s="14"/>
      <c r="L75" s="14"/>
      <c r="M75" s="14"/>
      <c r="N75" s="14"/>
      <c r="O75" s="14"/>
    </row>
    <row r="76" spans="2:15" s="2" customFormat="1" x14ac:dyDescent="0.2">
      <c r="B76" s="14"/>
      <c r="C76" s="14"/>
      <c r="D76" s="14"/>
      <c r="E76" s="14"/>
      <c r="F76" s="14"/>
      <c r="G76" s="14"/>
      <c r="H76" s="14"/>
      <c r="I76" s="14"/>
      <c r="J76" s="14"/>
      <c r="K76" s="14"/>
      <c r="L76" s="14"/>
      <c r="M76" s="14"/>
      <c r="N76" s="14"/>
      <c r="O76" s="14"/>
    </row>
    <row r="77" spans="2:15" s="2" customFormat="1" x14ac:dyDescent="0.2">
      <c r="B77" s="14"/>
      <c r="C77" s="14"/>
      <c r="D77" s="14"/>
      <c r="E77" s="14"/>
      <c r="F77" s="14"/>
      <c r="G77" s="14"/>
      <c r="H77" s="14"/>
      <c r="I77" s="14"/>
      <c r="J77" s="14"/>
      <c r="K77" s="14"/>
      <c r="L77" s="14"/>
      <c r="M77" s="14"/>
      <c r="N77" s="14"/>
      <c r="O77" s="14"/>
    </row>
    <row r="78" spans="2:15" s="2" customFormat="1" x14ac:dyDescent="0.2">
      <c r="B78" s="14"/>
      <c r="C78" s="14"/>
      <c r="D78" s="14"/>
      <c r="E78" s="14"/>
      <c r="F78" s="14"/>
      <c r="G78" s="14"/>
      <c r="H78" s="14"/>
      <c r="I78" s="14"/>
      <c r="J78" s="14"/>
      <c r="K78" s="14"/>
      <c r="L78" s="14"/>
      <c r="M78" s="14"/>
      <c r="N78" s="14"/>
      <c r="O78" s="14"/>
    </row>
    <row r="79" spans="2:15" s="2" customFormat="1" x14ac:dyDescent="0.2">
      <c r="B79" s="14"/>
      <c r="C79" s="14"/>
      <c r="D79" s="14"/>
      <c r="E79" s="14"/>
      <c r="F79" s="14"/>
      <c r="G79" s="14"/>
      <c r="H79" s="14"/>
      <c r="I79" s="14"/>
      <c r="J79" s="14"/>
      <c r="K79" s="14"/>
      <c r="L79" s="14"/>
      <c r="M79" s="14"/>
      <c r="N79" s="14"/>
      <c r="O79" s="14"/>
    </row>
    <row r="80" spans="2:15" s="2" customFormat="1" x14ac:dyDescent="0.2">
      <c r="B80" s="14"/>
      <c r="C80" s="14"/>
      <c r="D80" s="14"/>
      <c r="E80" s="14"/>
      <c r="F80" s="14"/>
      <c r="G80" s="14"/>
      <c r="H80" s="14"/>
      <c r="I80" s="14"/>
      <c r="J80" s="14"/>
      <c r="K80" s="14"/>
      <c r="L80" s="14"/>
      <c r="M80" s="14"/>
      <c r="N80" s="14"/>
      <c r="O80" s="14"/>
    </row>
    <row r="81" spans="2:15" s="2" customFormat="1" x14ac:dyDescent="0.2">
      <c r="B81" s="14"/>
      <c r="C81" s="14"/>
      <c r="D81" s="14"/>
      <c r="E81" s="14"/>
      <c r="F81" s="14"/>
      <c r="G81" s="14"/>
      <c r="H81" s="14"/>
      <c r="I81" s="14"/>
      <c r="J81" s="14"/>
      <c r="K81" s="14"/>
      <c r="L81" s="14"/>
      <c r="M81" s="14"/>
      <c r="N81" s="14"/>
      <c r="O81" s="14"/>
    </row>
    <row r="82" spans="2:15" s="2" customFormat="1" x14ac:dyDescent="0.2">
      <c r="B82" s="14"/>
      <c r="C82" s="14"/>
      <c r="D82" s="14"/>
      <c r="E82" s="14"/>
      <c r="F82" s="14"/>
      <c r="G82" s="14"/>
      <c r="H82" s="14"/>
      <c r="I82" s="14"/>
      <c r="J82" s="14"/>
      <c r="K82" s="14"/>
      <c r="L82" s="14"/>
      <c r="M82" s="14"/>
      <c r="N82" s="14"/>
      <c r="O82" s="14"/>
    </row>
    <row r="83" spans="2:15" s="2" customFormat="1" x14ac:dyDescent="0.2">
      <c r="B83" s="14"/>
      <c r="C83" s="14"/>
      <c r="D83" s="14"/>
      <c r="E83" s="14"/>
      <c r="F83" s="14"/>
      <c r="G83" s="14"/>
      <c r="H83" s="14"/>
      <c r="I83" s="14"/>
      <c r="J83" s="14"/>
      <c r="K83" s="14"/>
      <c r="L83" s="14"/>
      <c r="M83" s="14"/>
      <c r="N83" s="14"/>
      <c r="O83" s="14"/>
    </row>
    <row r="84" spans="2:15" s="2" customFormat="1" x14ac:dyDescent="0.2">
      <c r="B84" s="14"/>
      <c r="C84" s="14"/>
      <c r="D84" s="14"/>
      <c r="E84" s="14"/>
      <c r="F84" s="14"/>
      <c r="G84" s="14"/>
      <c r="H84" s="14"/>
      <c r="I84" s="14"/>
      <c r="J84" s="14"/>
      <c r="K84" s="14"/>
      <c r="L84" s="14"/>
      <c r="M84" s="14"/>
      <c r="N84" s="14"/>
      <c r="O84" s="14"/>
    </row>
    <row r="85" spans="2:15" s="2" customFormat="1" x14ac:dyDescent="0.2">
      <c r="B85" s="14"/>
      <c r="C85" s="14"/>
      <c r="D85" s="14"/>
      <c r="E85" s="14"/>
      <c r="F85" s="14"/>
      <c r="G85" s="14"/>
      <c r="H85" s="14"/>
      <c r="I85" s="14"/>
      <c r="J85" s="14"/>
      <c r="K85" s="14"/>
      <c r="L85" s="14"/>
      <c r="M85" s="14"/>
      <c r="N85" s="14"/>
      <c r="O85" s="14"/>
    </row>
    <row r="86" spans="2:15" s="2" customFormat="1" x14ac:dyDescent="0.2">
      <c r="B86" s="14"/>
      <c r="C86" s="14"/>
      <c r="D86" s="14"/>
      <c r="E86" s="14"/>
      <c r="F86" s="14"/>
      <c r="G86" s="14"/>
      <c r="H86" s="14"/>
      <c r="I86" s="14"/>
      <c r="J86" s="14"/>
      <c r="K86" s="14"/>
      <c r="L86" s="14"/>
      <c r="M86" s="14"/>
      <c r="N86" s="14"/>
      <c r="O86" s="14"/>
    </row>
    <row r="87" spans="2:15" s="2" customFormat="1" x14ac:dyDescent="0.2">
      <c r="B87" s="14"/>
      <c r="C87" s="14"/>
      <c r="D87" s="14"/>
      <c r="E87" s="14"/>
      <c r="F87" s="14"/>
      <c r="G87" s="14"/>
      <c r="H87" s="14"/>
      <c r="I87" s="14"/>
      <c r="J87" s="14"/>
      <c r="K87" s="14"/>
      <c r="L87" s="14"/>
      <c r="M87" s="14"/>
      <c r="N87" s="14"/>
      <c r="O87" s="14"/>
    </row>
    <row r="88" spans="2:15" s="2" customFormat="1" x14ac:dyDescent="0.2">
      <c r="B88" s="14"/>
      <c r="C88" s="14"/>
      <c r="D88" s="14"/>
      <c r="E88" s="14"/>
      <c r="F88" s="14"/>
      <c r="G88" s="14"/>
      <c r="H88" s="14"/>
      <c r="I88" s="14"/>
      <c r="J88" s="14"/>
      <c r="K88" s="14"/>
      <c r="L88" s="14"/>
      <c r="M88" s="14"/>
      <c r="N88" s="14"/>
      <c r="O88" s="14"/>
    </row>
    <row r="89" spans="2:15" s="2" customFormat="1" x14ac:dyDescent="0.2">
      <c r="B89" s="14"/>
      <c r="C89" s="14"/>
      <c r="D89" s="14"/>
      <c r="E89" s="14"/>
      <c r="F89" s="14"/>
      <c r="G89" s="14"/>
      <c r="H89" s="14"/>
      <c r="I89" s="14"/>
      <c r="J89" s="14"/>
      <c r="K89" s="14"/>
      <c r="L89" s="14"/>
      <c r="M89" s="14"/>
      <c r="N89" s="14"/>
      <c r="O89" s="14"/>
    </row>
    <row r="90" spans="2:15" s="2" customFormat="1" x14ac:dyDescent="0.2">
      <c r="B90" s="14"/>
      <c r="C90" s="14"/>
      <c r="D90" s="14"/>
      <c r="E90" s="14"/>
      <c r="F90" s="14"/>
      <c r="G90" s="14"/>
      <c r="H90" s="14"/>
      <c r="I90" s="14"/>
      <c r="J90" s="14"/>
      <c r="K90" s="14"/>
      <c r="L90" s="14"/>
      <c r="M90" s="14"/>
      <c r="N90" s="14"/>
      <c r="O90" s="14"/>
    </row>
    <row r="91" spans="2:15" s="2" customFormat="1" x14ac:dyDescent="0.2">
      <c r="B91" s="14"/>
      <c r="C91" s="14"/>
      <c r="D91" s="14"/>
      <c r="E91" s="14"/>
      <c r="F91" s="14"/>
      <c r="G91" s="14"/>
      <c r="H91" s="14"/>
      <c r="I91" s="14"/>
      <c r="J91" s="14"/>
      <c r="K91" s="14"/>
      <c r="L91" s="14"/>
      <c r="M91" s="14"/>
      <c r="N91" s="14"/>
      <c r="O91" s="14"/>
    </row>
    <row r="92" spans="2:15" s="2" customFormat="1" x14ac:dyDescent="0.2">
      <c r="B92" s="14"/>
      <c r="C92" s="14"/>
      <c r="D92" s="14"/>
      <c r="E92" s="14"/>
      <c r="F92" s="14"/>
      <c r="G92" s="14"/>
      <c r="H92" s="14"/>
      <c r="I92" s="14"/>
      <c r="J92" s="14"/>
      <c r="K92" s="14"/>
      <c r="L92" s="14"/>
      <c r="M92" s="14"/>
      <c r="N92" s="14"/>
      <c r="O92" s="14"/>
    </row>
    <row r="93" spans="2:15" s="2" customFormat="1" x14ac:dyDescent="0.2">
      <c r="B93" s="14"/>
      <c r="C93" s="14"/>
      <c r="D93" s="14"/>
      <c r="E93" s="14"/>
      <c r="F93" s="14"/>
      <c r="G93" s="14"/>
      <c r="H93" s="14"/>
      <c r="I93" s="14"/>
      <c r="J93" s="14"/>
      <c r="K93" s="14"/>
      <c r="L93" s="14"/>
      <c r="M93" s="14"/>
      <c r="N93" s="14"/>
      <c r="O93" s="14"/>
    </row>
    <row r="94" spans="2:15" s="2" customFormat="1" x14ac:dyDescent="0.2">
      <c r="B94" s="14"/>
      <c r="C94" s="14"/>
      <c r="D94" s="14"/>
      <c r="E94" s="14"/>
      <c r="F94" s="14"/>
      <c r="G94" s="14"/>
      <c r="H94" s="14"/>
      <c r="I94" s="14"/>
      <c r="J94" s="14"/>
      <c r="K94" s="14"/>
      <c r="L94" s="14"/>
      <c r="M94" s="14"/>
      <c r="N94" s="14"/>
      <c r="O94" s="14"/>
    </row>
    <row r="95" spans="2:15" s="2" customFormat="1" x14ac:dyDescent="0.2">
      <c r="B95" s="14"/>
      <c r="C95" s="14"/>
      <c r="D95" s="14"/>
      <c r="E95" s="14"/>
      <c r="F95" s="14"/>
      <c r="G95" s="14"/>
      <c r="H95" s="14"/>
      <c r="I95" s="14"/>
      <c r="J95" s="14"/>
      <c r="K95" s="14"/>
      <c r="L95" s="14"/>
      <c r="M95" s="14"/>
      <c r="N95" s="14"/>
      <c r="O95" s="14"/>
    </row>
    <row r="96" spans="2:15" s="2" customFormat="1" x14ac:dyDescent="0.2">
      <c r="B96" s="14"/>
      <c r="C96" s="14"/>
      <c r="D96" s="14"/>
      <c r="E96" s="14"/>
      <c r="F96" s="14"/>
      <c r="G96" s="14"/>
      <c r="H96" s="14"/>
      <c r="I96" s="14"/>
      <c r="J96" s="14"/>
      <c r="K96" s="14"/>
      <c r="L96" s="14"/>
      <c r="M96" s="14"/>
      <c r="N96" s="14"/>
      <c r="O96" s="14"/>
    </row>
    <row r="97" spans="2:15" s="2" customFormat="1" x14ac:dyDescent="0.2">
      <c r="B97" s="14"/>
      <c r="C97" s="14"/>
      <c r="D97" s="14"/>
      <c r="E97" s="14"/>
      <c r="F97" s="14"/>
      <c r="G97" s="14"/>
      <c r="H97" s="14"/>
      <c r="I97" s="14"/>
      <c r="J97" s="14"/>
      <c r="K97" s="14"/>
      <c r="L97" s="14"/>
      <c r="M97" s="14"/>
      <c r="N97" s="14"/>
      <c r="O97" s="14"/>
    </row>
    <row r="98" spans="2:15" s="2" customFormat="1" x14ac:dyDescent="0.2">
      <c r="B98" s="14"/>
      <c r="C98" s="14"/>
      <c r="D98" s="14"/>
      <c r="E98" s="14"/>
      <c r="F98" s="14"/>
      <c r="G98" s="14"/>
      <c r="H98" s="14"/>
      <c r="I98" s="14"/>
      <c r="J98" s="14"/>
      <c r="K98" s="14"/>
      <c r="L98" s="14"/>
      <c r="M98" s="14"/>
      <c r="N98" s="14"/>
      <c r="O98" s="14"/>
    </row>
    <row r="99" spans="2:15" s="2" customFormat="1" x14ac:dyDescent="0.2">
      <c r="B99" s="14"/>
      <c r="C99" s="14"/>
      <c r="D99" s="14"/>
      <c r="E99" s="14"/>
      <c r="F99" s="14"/>
      <c r="G99" s="14"/>
      <c r="H99" s="14"/>
      <c r="I99" s="14"/>
      <c r="J99" s="14"/>
      <c r="K99" s="14"/>
      <c r="L99" s="14"/>
      <c r="M99" s="14"/>
      <c r="N99" s="14"/>
      <c r="O99" s="14"/>
    </row>
    <row r="100" spans="2:15" s="2" customFormat="1" x14ac:dyDescent="0.2">
      <c r="B100" s="14"/>
      <c r="C100" s="14"/>
      <c r="D100" s="14"/>
      <c r="E100" s="14"/>
      <c r="F100" s="14"/>
      <c r="G100" s="14"/>
      <c r="H100" s="14"/>
      <c r="I100" s="14"/>
      <c r="J100" s="14"/>
      <c r="K100" s="14"/>
      <c r="L100" s="14"/>
      <c r="M100" s="14"/>
      <c r="N100" s="14"/>
      <c r="O100" s="14"/>
    </row>
    <row r="101" spans="2:15" s="2" customFormat="1" x14ac:dyDescent="0.2">
      <c r="B101" s="14"/>
      <c r="C101" s="14"/>
      <c r="D101" s="14"/>
      <c r="E101" s="14"/>
      <c r="F101" s="14"/>
      <c r="G101" s="14"/>
      <c r="H101" s="14"/>
      <c r="I101" s="14"/>
      <c r="J101" s="14"/>
      <c r="K101" s="14"/>
      <c r="L101" s="14"/>
      <c r="M101" s="14"/>
      <c r="N101" s="14"/>
      <c r="O101" s="14"/>
    </row>
    <row r="102" spans="2:15" s="2" customFormat="1" x14ac:dyDescent="0.2">
      <c r="B102" s="14"/>
      <c r="C102" s="14"/>
      <c r="D102" s="14"/>
      <c r="E102" s="14"/>
      <c r="F102" s="14"/>
      <c r="G102" s="14"/>
      <c r="H102" s="14"/>
      <c r="I102" s="14"/>
      <c r="J102" s="14"/>
      <c r="K102" s="14"/>
      <c r="L102" s="14"/>
      <c r="M102" s="14"/>
      <c r="N102" s="14"/>
      <c r="O102" s="14"/>
    </row>
    <row r="103" spans="2:15" s="2" customFormat="1" x14ac:dyDescent="0.2">
      <c r="B103" s="14"/>
      <c r="C103" s="14"/>
      <c r="D103" s="14"/>
      <c r="E103" s="14"/>
      <c r="F103" s="14"/>
      <c r="G103" s="14"/>
      <c r="H103" s="14"/>
      <c r="I103" s="14"/>
      <c r="J103" s="14"/>
      <c r="K103" s="14"/>
      <c r="L103" s="14"/>
      <c r="M103" s="14"/>
      <c r="N103" s="14"/>
      <c r="O103" s="14"/>
    </row>
    <row r="104" spans="2:15" s="2" customFormat="1" x14ac:dyDescent="0.2">
      <c r="B104" s="14"/>
      <c r="C104" s="14"/>
      <c r="D104" s="14"/>
      <c r="E104" s="14"/>
      <c r="F104" s="14"/>
      <c r="G104" s="14"/>
      <c r="H104" s="14"/>
      <c r="I104" s="14"/>
      <c r="J104" s="14"/>
      <c r="K104" s="14"/>
      <c r="L104" s="14"/>
      <c r="M104" s="14"/>
      <c r="N104" s="14"/>
      <c r="O104" s="14"/>
    </row>
    <row r="105" spans="2:15" s="2" customFormat="1" x14ac:dyDescent="0.2">
      <c r="B105" s="14"/>
      <c r="C105" s="14"/>
      <c r="D105" s="14"/>
      <c r="E105" s="14"/>
      <c r="F105" s="14"/>
      <c r="G105" s="14"/>
      <c r="H105" s="14"/>
      <c r="I105" s="14"/>
      <c r="J105" s="14"/>
      <c r="K105" s="14"/>
      <c r="L105" s="14"/>
      <c r="M105" s="14"/>
      <c r="N105" s="14"/>
      <c r="O105" s="14"/>
    </row>
    <row r="106" spans="2:15" s="2" customFormat="1" x14ac:dyDescent="0.2">
      <c r="B106" s="14"/>
      <c r="C106" s="14"/>
      <c r="D106" s="14"/>
      <c r="E106" s="14"/>
      <c r="F106" s="14"/>
      <c r="G106" s="14"/>
      <c r="H106" s="14"/>
      <c r="I106" s="14"/>
      <c r="J106" s="14"/>
      <c r="K106" s="14"/>
      <c r="L106" s="14"/>
      <c r="M106" s="14"/>
      <c r="N106" s="14"/>
      <c r="O106" s="14"/>
    </row>
    <row r="107" spans="2:15" s="2" customFormat="1" x14ac:dyDescent="0.2">
      <c r="B107" s="14"/>
      <c r="C107" s="14"/>
      <c r="D107" s="14"/>
      <c r="E107" s="14"/>
      <c r="F107" s="14"/>
      <c r="G107" s="14"/>
      <c r="H107" s="14"/>
      <c r="I107" s="14"/>
      <c r="J107" s="14"/>
      <c r="K107" s="14"/>
      <c r="L107" s="14"/>
      <c r="M107" s="14"/>
      <c r="N107" s="14"/>
      <c r="O107" s="14"/>
    </row>
    <row r="108" spans="2:15" s="2" customFormat="1" x14ac:dyDescent="0.2">
      <c r="B108" s="14"/>
      <c r="C108" s="14"/>
      <c r="D108" s="14"/>
      <c r="E108" s="14"/>
      <c r="F108" s="14"/>
      <c r="G108" s="14"/>
      <c r="H108" s="14"/>
      <c r="I108" s="14"/>
      <c r="J108" s="14"/>
      <c r="K108" s="14"/>
      <c r="L108" s="14"/>
      <c r="M108" s="14"/>
      <c r="N108" s="14"/>
      <c r="O108" s="14"/>
    </row>
    <row r="109" spans="2:15" s="2" customFormat="1" x14ac:dyDescent="0.2">
      <c r="B109" s="14"/>
      <c r="C109" s="14"/>
      <c r="D109" s="14"/>
      <c r="E109" s="14"/>
      <c r="F109" s="14"/>
      <c r="G109" s="14"/>
      <c r="H109" s="14"/>
      <c r="I109" s="14"/>
      <c r="J109" s="14"/>
      <c r="K109" s="14"/>
      <c r="L109" s="14"/>
      <c r="M109" s="14"/>
      <c r="N109" s="14"/>
      <c r="O109" s="14"/>
    </row>
    <row r="110" spans="2:15" s="2" customFormat="1" x14ac:dyDescent="0.2">
      <c r="B110" s="14"/>
      <c r="C110" s="14"/>
      <c r="D110" s="14"/>
      <c r="E110" s="14"/>
      <c r="F110" s="14"/>
      <c r="G110" s="14"/>
      <c r="H110" s="14"/>
      <c r="I110" s="14"/>
      <c r="J110" s="14"/>
      <c r="K110" s="14"/>
      <c r="L110" s="14"/>
      <c r="M110" s="14"/>
      <c r="N110" s="14"/>
      <c r="O110" s="14"/>
    </row>
    <row r="111" spans="2:15" s="2" customFormat="1" x14ac:dyDescent="0.2">
      <c r="B111" s="14"/>
      <c r="C111" s="14"/>
      <c r="D111" s="14"/>
      <c r="E111" s="14"/>
      <c r="F111" s="14"/>
      <c r="G111" s="14"/>
      <c r="H111" s="14"/>
      <c r="I111" s="14"/>
      <c r="J111" s="14"/>
      <c r="K111" s="14"/>
      <c r="L111" s="14"/>
      <c r="M111" s="14"/>
      <c r="N111" s="14"/>
      <c r="O111" s="14"/>
    </row>
    <row r="112" spans="2:15" s="2" customFormat="1" x14ac:dyDescent="0.2">
      <c r="B112" s="14"/>
      <c r="C112" s="14"/>
      <c r="D112" s="14"/>
      <c r="E112" s="14"/>
      <c r="F112" s="14"/>
      <c r="G112" s="14"/>
      <c r="H112" s="14"/>
      <c r="I112" s="14"/>
      <c r="J112" s="14"/>
      <c r="K112" s="14"/>
      <c r="L112" s="14"/>
      <c r="M112" s="14"/>
      <c r="N112" s="14"/>
      <c r="O112" s="14"/>
    </row>
    <row r="113" spans="2:15" s="2" customFormat="1" x14ac:dyDescent="0.2">
      <c r="B113" s="14"/>
      <c r="C113" s="14"/>
      <c r="D113" s="14"/>
      <c r="E113" s="14"/>
      <c r="F113" s="14"/>
      <c r="G113" s="14"/>
      <c r="H113" s="14"/>
      <c r="I113" s="14"/>
      <c r="J113" s="14"/>
      <c r="K113" s="14"/>
      <c r="L113" s="14"/>
      <c r="M113" s="14"/>
      <c r="N113" s="14"/>
      <c r="O113" s="14"/>
    </row>
    <row r="114" spans="2:15" s="2" customFormat="1" x14ac:dyDescent="0.2">
      <c r="B114" s="14"/>
      <c r="C114" s="14"/>
      <c r="D114" s="14"/>
      <c r="E114" s="14"/>
      <c r="F114" s="14"/>
      <c r="G114" s="14"/>
      <c r="H114" s="14"/>
      <c r="I114" s="14"/>
      <c r="J114" s="14"/>
      <c r="K114" s="14"/>
      <c r="L114" s="14"/>
      <c r="M114" s="14"/>
      <c r="N114" s="14"/>
      <c r="O114" s="14"/>
    </row>
    <row r="115" spans="2:15" s="2" customFormat="1" x14ac:dyDescent="0.2">
      <c r="B115" s="14"/>
      <c r="C115" s="14"/>
      <c r="D115" s="14"/>
      <c r="E115" s="14"/>
      <c r="F115" s="14"/>
      <c r="G115" s="14"/>
      <c r="H115" s="14"/>
      <c r="I115" s="14"/>
      <c r="J115" s="14"/>
      <c r="K115" s="14"/>
      <c r="L115" s="14"/>
      <c r="M115" s="14"/>
      <c r="N115" s="14"/>
      <c r="O115" s="14"/>
    </row>
    <row r="116" spans="2:15" s="2" customFormat="1" x14ac:dyDescent="0.2">
      <c r="B116" s="14"/>
      <c r="C116" s="14"/>
      <c r="D116" s="14"/>
      <c r="E116" s="14"/>
      <c r="F116" s="14"/>
      <c r="G116" s="14"/>
      <c r="H116" s="14"/>
      <c r="I116" s="14"/>
      <c r="J116" s="14"/>
      <c r="K116" s="14"/>
      <c r="L116" s="14"/>
      <c r="M116" s="14"/>
      <c r="N116" s="14"/>
      <c r="O116" s="14"/>
    </row>
    <row r="117" spans="2:15" s="2" customFormat="1" x14ac:dyDescent="0.2">
      <c r="B117" s="14"/>
      <c r="C117" s="14"/>
      <c r="D117" s="14"/>
      <c r="E117" s="14"/>
      <c r="F117" s="14"/>
      <c r="G117" s="14"/>
      <c r="H117" s="14"/>
      <c r="I117" s="14"/>
      <c r="J117" s="14"/>
      <c r="K117" s="14"/>
      <c r="L117" s="14"/>
      <c r="M117" s="14"/>
      <c r="N117" s="14"/>
      <c r="O117" s="14"/>
    </row>
    <row r="118" spans="2:15" s="2" customFormat="1" x14ac:dyDescent="0.2">
      <c r="B118" s="14"/>
      <c r="C118" s="14"/>
      <c r="D118" s="14"/>
      <c r="E118" s="14"/>
      <c r="F118" s="14"/>
      <c r="G118" s="14"/>
      <c r="H118" s="14"/>
      <c r="I118" s="14"/>
      <c r="J118" s="14"/>
      <c r="K118" s="14"/>
      <c r="L118" s="14"/>
      <c r="M118" s="14"/>
      <c r="N118" s="14"/>
      <c r="O118" s="14"/>
    </row>
    <row r="119" spans="2:15" s="2" customFormat="1" x14ac:dyDescent="0.2">
      <c r="B119" s="14"/>
      <c r="C119" s="14"/>
      <c r="D119" s="14"/>
      <c r="E119" s="14"/>
      <c r="F119" s="14"/>
      <c r="G119" s="14"/>
      <c r="H119" s="14"/>
      <c r="I119" s="14"/>
      <c r="J119" s="14"/>
      <c r="K119" s="14"/>
      <c r="L119" s="14"/>
      <c r="M119" s="14"/>
      <c r="N119" s="14"/>
      <c r="O119" s="14"/>
    </row>
    <row r="120" spans="2:15" s="2" customFormat="1" x14ac:dyDescent="0.2">
      <c r="B120" s="14"/>
      <c r="C120" s="14"/>
      <c r="D120" s="14"/>
      <c r="E120" s="14"/>
      <c r="F120" s="14"/>
      <c r="G120" s="14"/>
      <c r="H120" s="14"/>
      <c r="I120" s="14"/>
      <c r="J120" s="14"/>
      <c r="K120" s="14"/>
      <c r="L120" s="14"/>
      <c r="M120" s="14"/>
      <c r="N120" s="14"/>
      <c r="O120" s="14"/>
    </row>
    <row r="121" spans="2:15" s="2" customFormat="1" x14ac:dyDescent="0.2">
      <c r="B121" s="14"/>
      <c r="C121" s="14"/>
      <c r="D121" s="14"/>
      <c r="E121" s="14"/>
      <c r="F121" s="14"/>
      <c r="G121" s="14"/>
      <c r="H121" s="14"/>
      <c r="I121" s="14"/>
      <c r="J121" s="14"/>
      <c r="K121" s="14"/>
      <c r="L121" s="14"/>
      <c r="M121" s="14"/>
      <c r="N121" s="14"/>
      <c r="O121" s="14"/>
    </row>
    <row r="122" spans="2:15" s="2" customFormat="1" x14ac:dyDescent="0.2">
      <c r="B122" s="14"/>
      <c r="C122" s="14"/>
      <c r="D122" s="14"/>
      <c r="E122" s="14"/>
      <c r="F122" s="14"/>
      <c r="G122" s="14"/>
      <c r="H122" s="14"/>
      <c r="I122" s="14"/>
      <c r="J122" s="14"/>
      <c r="K122" s="14"/>
      <c r="L122" s="14"/>
      <c r="M122" s="14"/>
      <c r="N122" s="14"/>
      <c r="O122" s="14"/>
    </row>
    <row r="123" spans="2:15" s="2" customFormat="1" x14ac:dyDescent="0.2">
      <c r="B123" s="14"/>
      <c r="C123" s="14"/>
      <c r="D123" s="14"/>
      <c r="E123" s="14"/>
      <c r="F123" s="14"/>
      <c r="G123" s="14"/>
      <c r="H123" s="14"/>
      <c r="I123" s="14"/>
      <c r="J123" s="14"/>
      <c r="K123" s="14"/>
      <c r="L123" s="14"/>
      <c r="M123" s="14"/>
      <c r="N123" s="14"/>
      <c r="O123" s="14"/>
    </row>
    <row r="124" spans="2:15" s="2" customFormat="1" x14ac:dyDescent="0.2">
      <c r="B124" s="14"/>
      <c r="C124" s="14"/>
      <c r="D124" s="14"/>
      <c r="E124" s="14"/>
      <c r="F124" s="14"/>
      <c r="G124" s="14"/>
      <c r="H124" s="14"/>
      <c r="I124" s="14"/>
      <c r="J124" s="14"/>
      <c r="K124" s="14"/>
      <c r="L124" s="14"/>
      <c r="M124" s="14"/>
      <c r="N124" s="14"/>
      <c r="O124" s="14"/>
    </row>
    <row r="125" spans="2:15" s="2" customFormat="1" x14ac:dyDescent="0.2">
      <c r="B125" s="14"/>
      <c r="C125" s="14"/>
      <c r="D125" s="14"/>
      <c r="E125" s="14"/>
      <c r="F125" s="14"/>
      <c r="G125" s="14"/>
      <c r="H125" s="14"/>
      <c r="I125" s="14"/>
      <c r="J125" s="14"/>
      <c r="K125" s="14"/>
      <c r="L125" s="14"/>
      <c r="M125" s="14"/>
      <c r="N125" s="14"/>
      <c r="O125" s="14"/>
    </row>
    <row r="126" spans="2:15" s="2" customFormat="1" x14ac:dyDescent="0.2">
      <c r="B126" s="14"/>
      <c r="C126" s="14"/>
      <c r="D126" s="14"/>
      <c r="E126" s="14"/>
      <c r="F126" s="14"/>
      <c r="G126" s="14"/>
      <c r="H126" s="14"/>
      <c r="I126" s="14"/>
      <c r="J126" s="14"/>
      <c r="K126" s="14"/>
      <c r="L126" s="14"/>
      <c r="M126" s="14"/>
      <c r="N126" s="14"/>
      <c r="O126" s="14"/>
    </row>
    <row r="127" spans="2:15" s="2" customFormat="1" x14ac:dyDescent="0.2">
      <c r="B127" s="14"/>
      <c r="C127" s="14"/>
      <c r="D127" s="14"/>
      <c r="E127" s="14"/>
      <c r="F127" s="14"/>
      <c r="G127" s="14"/>
      <c r="H127" s="14"/>
      <c r="I127" s="14"/>
      <c r="J127" s="14"/>
      <c r="K127" s="14"/>
      <c r="L127" s="14"/>
      <c r="M127" s="14"/>
      <c r="N127" s="14"/>
      <c r="O127" s="14"/>
    </row>
    <row r="128" spans="2:15" s="2" customFormat="1" x14ac:dyDescent="0.2">
      <c r="B128" s="14"/>
      <c r="C128" s="14"/>
      <c r="D128" s="14"/>
      <c r="E128" s="14"/>
      <c r="F128" s="14"/>
      <c r="G128" s="14"/>
      <c r="H128" s="14"/>
      <c r="I128" s="14"/>
      <c r="J128" s="14"/>
      <c r="K128" s="14"/>
      <c r="L128" s="14"/>
      <c r="M128" s="14"/>
      <c r="N128" s="14"/>
      <c r="O128" s="14"/>
    </row>
    <row r="129" spans="2:15" s="2" customFormat="1" x14ac:dyDescent="0.2">
      <c r="B129" s="14"/>
      <c r="C129" s="14"/>
      <c r="D129" s="14"/>
      <c r="E129" s="14"/>
      <c r="F129" s="14"/>
      <c r="G129" s="14"/>
      <c r="H129" s="14"/>
      <c r="I129" s="14"/>
      <c r="J129" s="14"/>
      <c r="K129" s="14"/>
      <c r="L129" s="14"/>
      <c r="M129" s="14"/>
      <c r="N129" s="14"/>
      <c r="O129" s="14"/>
    </row>
    <row r="130" spans="2:15" s="2" customFormat="1" x14ac:dyDescent="0.2">
      <c r="B130" s="14"/>
      <c r="C130" s="14"/>
      <c r="D130" s="14"/>
      <c r="E130" s="14"/>
      <c r="F130" s="14"/>
      <c r="G130" s="14"/>
      <c r="H130" s="14"/>
      <c r="I130" s="14"/>
      <c r="J130" s="14"/>
      <c r="K130" s="14"/>
      <c r="L130" s="14"/>
      <c r="M130" s="14"/>
      <c r="N130" s="14"/>
      <c r="O130" s="14"/>
    </row>
    <row r="131" spans="2:15" s="2" customFormat="1" x14ac:dyDescent="0.2">
      <c r="B131" s="14"/>
      <c r="C131" s="14"/>
      <c r="D131" s="14"/>
      <c r="E131" s="14"/>
      <c r="F131" s="14"/>
      <c r="G131" s="14"/>
      <c r="H131" s="14"/>
      <c r="I131" s="14"/>
      <c r="J131" s="14"/>
      <c r="K131" s="14"/>
      <c r="L131" s="14"/>
      <c r="M131" s="14"/>
      <c r="N131" s="14"/>
      <c r="O131" s="14"/>
    </row>
    <row r="132" spans="2:15" s="2" customFormat="1" x14ac:dyDescent="0.2">
      <c r="B132" s="14"/>
      <c r="C132" s="14"/>
      <c r="D132" s="14"/>
      <c r="E132" s="14"/>
      <c r="F132" s="14"/>
      <c r="G132" s="14"/>
      <c r="H132" s="14"/>
      <c r="I132" s="14"/>
      <c r="J132" s="14"/>
      <c r="K132" s="14"/>
      <c r="L132" s="14"/>
      <c r="M132" s="14"/>
      <c r="N132" s="14"/>
      <c r="O132" s="14"/>
    </row>
    <row r="133" spans="2:15" s="2" customFormat="1" x14ac:dyDescent="0.2">
      <c r="B133" s="14"/>
      <c r="C133" s="14"/>
      <c r="D133" s="14"/>
      <c r="E133" s="14"/>
      <c r="F133" s="14"/>
      <c r="G133" s="14"/>
      <c r="H133" s="14"/>
      <c r="I133" s="14"/>
      <c r="J133" s="14"/>
      <c r="K133" s="14"/>
      <c r="L133" s="14"/>
      <c r="M133" s="14"/>
      <c r="N133" s="14"/>
      <c r="O133" s="14"/>
    </row>
    <row r="134" spans="2:15" s="2" customFormat="1" x14ac:dyDescent="0.2">
      <c r="B134" s="14"/>
      <c r="C134" s="14"/>
      <c r="D134" s="14"/>
      <c r="E134" s="14"/>
      <c r="F134" s="14"/>
      <c r="G134" s="14"/>
      <c r="H134" s="14"/>
      <c r="I134" s="14"/>
      <c r="J134" s="14"/>
      <c r="K134" s="14"/>
      <c r="L134" s="14"/>
      <c r="M134" s="14"/>
      <c r="N134" s="14"/>
      <c r="O134" s="14"/>
    </row>
    <row r="135" spans="2:15" s="2" customFormat="1" x14ac:dyDescent="0.2">
      <c r="B135" s="14"/>
      <c r="C135" s="14"/>
      <c r="D135" s="14"/>
      <c r="E135" s="14"/>
      <c r="F135" s="14"/>
      <c r="G135" s="14"/>
      <c r="H135" s="14"/>
      <c r="I135" s="14"/>
      <c r="J135" s="14"/>
      <c r="K135" s="14"/>
      <c r="L135" s="14"/>
      <c r="M135" s="14"/>
      <c r="N135" s="14"/>
      <c r="O135" s="14"/>
    </row>
    <row r="136" spans="2:15" s="2" customFormat="1" x14ac:dyDescent="0.2">
      <c r="B136" s="14"/>
      <c r="C136" s="14"/>
      <c r="D136" s="14"/>
      <c r="E136" s="14"/>
      <c r="F136" s="14"/>
      <c r="G136" s="14"/>
      <c r="H136" s="14"/>
      <c r="I136" s="14"/>
      <c r="J136" s="14"/>
      <c r="K136" s="14"/>
      <c r="L136" s="14"/>
      <c r="M136" s="14"/>
      <c r="N136" s="14"/>
      <c r="O136" s="14"/>
    </row>
    <row r="137" spans="2:15" s="2" customFormat="1" x14ac:dyDescent="0.2">
      <c r="B137" s="14"/>
      <c r="C137" s="14"/>
      <c r="D137" s="14"/>
      <c r="E137" s="14"/>
      <c r="F137" s="14"/>
      <c r="G137" s="14"/>
      <c r="H137" s="14"/>
      <c r="I137" s="14"/>
      <c r="J137" s="14"/>
      <c r="K137" s="14"/>
      <c r="L137" s="14"/>
      <c r="M137" s="14"/>
      <c r="N137" s="14"/>
      <c r="O137" s="14"/>
    </row>
    <row r="138" spans="2:15" s="2" customFormat="1" x14ac:dyDescent="0.2">
      <c r="B138" s="14"/>
      <c r="C138" s="14"/>
      <c r="D138" s="14"/>
      <c r="E138" s="14"/>
      <c r="F138" s="14"/>
      <c r="G138" s="14"/>
      <c r="H138" s="14"/>
      <c r="I138" s="14"/>
      <c r="J138" s="14"/>
      <c r="K138" s="14"/>
      <c r="L138" s="14"/>
      <c r="M138" s="14"/>
      <c r="N138" s="14"/>
      <c r="O138" s="14"/>
    </row>
    <row r="139" spans="2:15" s="2" customFormat="1" x14ac:dyDescent="0.2">
      <c r="B139" s="14"/>
      <c r="C139" s="14"/>
      <c r="D139" s="14"/>
      <c r="E139" s="14"/>
      <c r="F139" s="14"/>
      <c r="G139" s="14"/>
      <c r="H139" s="14"/>
      <c r="I139" s="14"/>
      <c r="J139" s="14"/>
      <c r="K139" s="14"/>
      <c r="L139" s="14"/>
      <c r="M139" s="14"/>
      <c r="N139" s="14"/>
      <c r="O139" s="14"/>
    </row>
    <row r="140" spans="2:15" s="2" customFormat="1" x14ac:dyDescent="0.2">
      <c r="B140" s="14"/>
      <c r="C140" s="14"/>
      <c r="D140" s="14"/>
      <c r="E140" s="14"/>
      <c r="F140" s="14"/>
      <c r="G140" s="14"/>
      <c r="H140" s="14"/>
      <c r="I140" s="14"/>
      <c r="J140" s="14"/>
      <c r="K140" s="14"/>
      <c r="L140" s="14"/>
      <c r="M140" s="14"/>
      <c r="N140" s="14"/>
      <c r="O140" s="14"/>
    </row>
    <row r="141" spans="2:15" s="2" customFormat="1" x14ac:dyDescent="0.2">
      <c r="B141" s="14"/>
      <c r="C141" s="14"/>
      <c r="D141" s="14"/>
      <c r="E141" s="14"/>
      <c r="F141" s="14"/>
      <c r="G141" s="14"/>
      <c r="H141" s="14"/>
      <c r="I141" s="14"/>
      <c r="J141" s="14"/>
      <c r="K141" s="14"/>
      <c r="L141" s="14"/>
      <c r="M141" s="14"/>
      <c r="N141" s="14"/>
      <c r="O141" s="14"/>
    </row>
    <row r="142" spans="2:15" s="2" customFormat="1" x14ac:dyDescent="0.2">
      <c r="B142" s="14"/>
      <c r="C142" s="14"/>
      <c r="D142" s="14"/>
      <c r="E142" s="14"/>
      <c r="F142" s="14"/>
      <c r="G142" s="14"/>
      <c r="H142" s="14"/>
      <c r="I142" s="14"/>
      <c r="J142" s="14"/>
      <c r="K142" s="14"/>
      <c r="L142" s="14"/>
      <c r="M142" s="14"/>
      <c r="N142" s="14"/>
      <c r="O142" s="14"/>
    </row>
    <row r="143" spans="2:15" s="2" customFormat="1" x14ac:dyDescent="0.2">
      <c r="B143" s="14"/>
      <c r="C143" s="14"/>
      <c r="D143" s="14"/>
      <c r="E143" s="14"/>
      <c r="F143" s="14"/>
      <c r="G143" s="14"/>
      <c r="H143" s="14"/>
      <c r="I143" s="14"/>
      <c r="J143" s="14"/>
      <c r="K143" s="14"/>
      <c r="L143" s="14"/>
      <c r="M143" s="14"/>
      <c r="N143" s="14"/>
      <c r="O143" s="14"/>
    </row>
    <row r="144" spans="2:15" s="2" customFormat="1" x14ac:dyDescent="0.2">
      <c r="B144" s="14"/>
      <c r="C144" s="14"/>
      <c r="D144" s="14"/>
      <c r="E144" s="14"/>
      <c r="F144" s="14"/>
      <c r="G144" s="14"/>
      <c r="H144" s="14"/>
      <c r="I144" s="14"/>
      <c r="J144" s="14"/>
      <c r="K144" s="14"/>
      <c r="L144" s="14"/>
      <c r="M144" s="14"/>
      <c r="N144" s="14"/>
      <c r="O144" s="14"/>
    </row>
    <row r="145" spans="2:15" s="2" customFormat="1" x14ac:dyDescent="0.2">
      <c r="B145" s="14"/>
      <c r="C145" s="14"/>
      <c r="D145" s="14"/>
      <c r="E145" s="14"/>
      <c r="F145" s="14"/>
      <c r="G145" s="14"/>
      <c r="H145" s="14"/>
      <c r="I145" s="14"/>
      <c r="J145" s="14"/>
      <c r="K145" s="14"/>
      <c r="L145" s="14"/>
      <c r="M145" s="14"/>
      <c r="N145" s="14"/>
      <c r="O145" s="14"/>
    </row>
    <row r="146" spans="2:15" s="2" customFormat="1" x14ac:dyDescent="0.2">
      <c r="B146" s="14"/>
      <c r="C146" s="14"/>
      <c r="D146" s="14"/>
      <c r="E146" s="14"/>
      <c r="F146" s="14"/>
      <c r="G146" s="14"/>
      <c r="H146" s="14"/>
      <c r="I146" s="14"/>
      <c r="J146" s="14"/>
      <c r="K146" s="14"/>
      <c r="L146" s="14"/>
      <c r="M146" s="14"/>
      <c r="N146" s="14"/>
      <c r="O146" s="14"/>
    </row>
    <row r="147" spans="2:15" s="2" customFormat="1" x14ac:dyDescent="0.2">
      <c r="B147" s="14"/>
      <c r="C147" s="14"/>
      <c r="D147" s="14"/>
      <c r="E147" s="14"/>
      <c r="F147" s="14"/>
      <c r="G147" s="14"/>
      <c r="H147" s="14"/>
      <c r="I147" s="14"/>
      <c r="J147" s="14"/>
      <c r="K147" s="14"/>
      <c r="L147" s="14"/>
      <c r="M147" s="14"/>
      <c r="N147" s="14"/>
      <c r="O147" s="14"/>
    </row>
    <row r="148" spans="2:15" s="2" customFormat="1" x14ac:dyDescent="0.2">
      <c r="B148" s="14"/>
      <c r="C148" s="14"/>
      <c r="D148" s="14"/>
      <c r="E148" s="14"/>
      <c r="F148" s="14"/>
      <c r="G148" s="14"/>
      <c r="H148" s="14"/>
      <c r="I148" s="14"/>
      <c r="J148" s="14"/>
      <c r="K148" s="14"/>
      <c r="L148" s="14"/>
      <c r="M148" s="14"/>
      <c r="N148" s="14"/>
      <c r="O148" s="14"/>
    </row>
    <row r="149" spans="2:15" s="2" customFormat="1" x14ac:dyDescent="0.2">
      <c r="B149" s="14"/>
      <c r="C149" s="14"/>
      <c r="D149" s="14"/>
      <c r="E149" s="14"/>
      <c r="F149" s="14"/>
      <c r="G149" s="14"/>
      <c r="H149" s="14"/>
      <c r="I149" s="14"/>
      <c r="J149" s="14"/>
      <c r="K149" s="14"/>
      <c r="L149" s="14"/>
      <c r="M149" s="14"/>
      <c r="N149" s="14"/>
      <c r="O149" s="14"/>
    </row>
    <row r="150" spans="2:15" s="2" customFormat="1" x14ac:dyDescent="0.2">
      <c r="B150" s="14"/>
      <c r="C150" s="14"/>
      <c r="D150" s="14"/>
      <c r="E150" s="14"/>
      <c r="F150" s="14"/>
      <c r="G150" s="14"/>
      <c r="H150" s="14"/>
      <c r="I150" s="14"/>
      <c r="J150" s="14"/>
      <c r="K150" s="14"/>
      <c r="L150" s="14"/>
      <c r="M150" s="14"/>
      <c r="N150" s="14"/>
      <c r="O150" s="14"/>
    </row>
    <row r="151" spans="2:15" s="2" customFormat="1" x14ac:dyDescent="0.2">
      <c r="B151" s="14"/>
      <c r="C151" s="14"/>
      <c r="D151" s="14"/>
      <c r="E151" s="14"/>
      <c r="F151" s="14"/>
      <c r="G151" s="14"/>
      <c r="H151" s="14"/>
      <c r="I151" s="14"/>
      <c r="J151" s="14"/>
      <c r="K151" s="14"/>
      <c r="L151" s="14"/>
      <c r="M151" s="14"/>
      <c r="N151" s="14"/>
      <c r="O151" s="14"/>
    </row>
    <row r="152" spans="2:15" s="2" customFormat="1" x14ac:dyDescent="0.2">
      <c r="B152" s="14"/>
      <c r="C152" s="14"/>
      <c r="D152" s="14"/>
      <c r="E152" s="14"/>
      <c r="F152" s="14"/>
      <c r="G152" s="14"/>
      <c r="H152" s="14"/>
      <c r="I152" s="14"/>
      <c r="J152" s="14"/>
      <c r="K152" s="14"/>
      <c r="L152" s="14"/>
      <c r="M152" s="14"/>
      <c r="N152" s="14"/>
      <c r="O152" s="14"/>
    </row>
    <row r="153" spans="2:15" s="2" customFormat="1" x14ac:dyDescent="0.2">
      <c r="B153" s="14"/>
      <c r="C153" s="14"/>
      <c r="D153" s="14"/>
      <c r="E153" s="14"/>
      <c r="F153" s="14"/>
      <c r="G153" s="14"/>
      <c r="H153" s="14"/>
      <c r="I153" s="14"/>
      <c r="J153" s="14"/>
      <c r="K153" s="14"/>
      <c r="L153" s="14"/>
      <c r="M153" s="14"/>
      <c r="N153" s="14"/>
      <c r="O153" s="14"/>
    </row>
    <row r="154" spans="2:15" s="2" customFormat="1" x14ac:dyDescent="0.2">
      <c r="B154" s="14"/>
      <c r="C154" s="14"/>
      <c r="D154" s="14"/>
      <c r="E154" s="14"/>
      <c r="F154" s="14"/>
      <c r="G154" s="14"/>
      <c r="H154" s="14"/>
      <c r="I154" s="14"/>
      <c r="J154" s="14"/>
      <c r="K154" s="14"/>
      <c r="L154" s="14"/>
      <c r="M154" s="14"/>
      <c r="N154" s="14"/>
      <c r="O154" s="14"/>
    </row>
    <row r="155" spans="2:15" s="2" customFormat="1" x14ac:dyDescent="0.2">
      <c r="B155" s="14"/>
      <c r="C155" s="14"/>
      <c r="D155" s="14"/>
      <c r="E155" s="14"/>
      <c r="F155" s="14"/>
      <c r="G155" s="14"/>
      <c r="H155" s="14"/>
      <c r="I155" s="14"/>
      <c r="J155" s="14"/>
      <c r="K155" s="14"/>
      <c r="L155" s="14"/>
      <c r="M155" s="14"/>
      <c r="N155" s="14"/>
      <c r="O155" s="14"/>
    </row>
    <row r="156" spans="2:15" s="2" customFormat="1" x14ac:dyDescent="0.2">
      <c r="B156" s="14"/>
      <c r="C156" s="14"/>
      <c r="D156" s="14"/>
      <c r="E156" s="14"/>
      <c r="F156" s="14"/>
      <c r="G156" s="14"/>
      <c r="H156" s="14"/>
      <c r="I156" s="14"/>
      <c r="J156" s="14"/>
      <c r="K156" s="14"/>
      <c r="L156" s="14"/>
      <c r="M156" s="14"/>
      <c r="N156" s="14"/>
      <c r="O156" s="14"/>
    </row>
    <row r="157" spans="2:15" s="2" customFormat="1" x14ac:dyDescent="0.2">
      <c r="B157" s="14"/>
      <c r="C157" s="14"/>
      <c r="D157" s="14"/>
      <c r="E157" s="14"/>
      <c r="F157" s="14"/>
      <c r="G157" s="14"/>
      <c r="H157" s="14"/>
      <c r="I157" s="14"/>
      <c r="J157" s="14"/>
      <c r="K157" s="14"/>
      <c r="L157" s="14"/>
      <c r="M157" s="14"/>
      <c r="N157" s="14"/>
      <c r="O157" s="14"/>
    </row>
    <row r="158" spans="2:15" s="2" customFormat="1" x14ac:dyDescent="0.2">
      <c r="B158" s="14"/>
      <c r="C158" s="14"/>
      <c r="D158" s="14"/>
      <c r="E158" s="14"/>
      <c r="F158" s="14"/>
      <c r="G158" s="14"/>
      <c r="H158" s="14"/>
      <c r="I158" s="14"/>
      <c r="J158" s="14"/>
      <c r="K158" s="14"/>
      <c r="L158" s="14"/>
      <c r="M158" s="14"/>
      <c r="N158" s="14"/>
      <c r="O158" s="14"/>
    </row>
    <row r="159" spans="2:15" s="2" customFormat="1" x14ac:dyDescent="0.2">
      <c r="B159" s="14"/>
      <c r="C159" s="14"/>
      <c r="D159" s="14"/>
      <c r="E159" s="14"/>
      <c r="F159" s="14"/>
      <c r="G159" s="14"/>
      <c r="H159" s="14"/>
      <c r="I159" s="14"/>
      <c r="J159" s="14"/>
      <c r="K159" s="14"/>
      <c r="L159" s="14"/>
      <c r="M159" s="14"/>
      <c r="N159" s="14"/>
      <c r="O159" s="14"/>
    </row>
    <row r="160" spans="2:15" s="2" customFormat="1" x14ac:dyDescent="0.2">
      <c r="B160" s="14"/>
      <c r="C160" s="14"/>
      <c r="D160" s="14"/>
      <c r="E160" s="14"/>
      <c r="F160" s="14"/>
      <c r="G160" s="14"/>
      <c r="H160" s="14"/>
      <c r="I160" s="14"/>
      <c r="J160" s="14"/>
      <c r="K160" s="14"/>
      <c r="L160" s="14"/>
      <c r="M160" s="14"/>
      <c r="N160" s="14"/>
      <c r="O160" s="14"/>
    </row>
    <row r="161" spans="2:15" s="2" customFormat="1" x14ac:dyDescent="0.2">
      <c r="B161" s="14"/>
      <c r="C161" s="14"/>
      <c r="D161" s="14"/>
      <c r="E161" s="14"/>
      <c r="F161" s="14"/>
      <c r="G161" s="14"/>
      <c r="H161" s="14"/>
      <c r="I161" s="14"/>
      <c r="J161" s="14"/>
      <c r="K161" s="14"/>
      <c r="L161" s="14"/>
      <c r="M161" s="14"/>
      <c r="N161" s="14"/>
      <c r="O161" s="14"/>
    </row>
    <row r="162" spans="2:15" s="2" customFormat="1" x14ac:dyDescent="0.2">
      <c r="B162" s="14"/>
      <c r="C162" s="14"/>
      <c r="D162" s="14"/>
      <c r="E162" s="14"/>
      <c r="F162" s="14"/>
      <c r="G162" s="14"/>
      <c r="H162" s="14"/>
      <c r="I162" s="14"/>
      <c r="J162" s="14"/>
      <c r="K162" s="14"/>
      <c r="L162" s="14"/>
      <c r="M162" s="14"/>
      <c r="N162" s="14"/>
      <c r="O162" s="14"/>
    </row>
    <row r="163" spans="2:15" s="2" customFormat="1" x14ac:dyDescent="0.2">
      <c r="B163" s="14"/>
      <c r="C163" s="14"/>
      <c r="D163" s="14"/>
      <c r="E163" s="14"/>
      <c r="F163" s="14"/>
      <c r="G163" s="14"/>
      <c r="H163" s="14"/>
      <c r="I163" s="14"/>
      <c r="J163" s="14"/>
      <c r="K163" s="14"/>
      <c r="L163" s="14"/>
      <c r="M163" s="14"/>
      <c r="N163" s="14"/>
      <c r="O163" s="14"/>
    </row>
    <row r="164" spans="2:15" s="2" customFormat="1" x14ac:dyDescent="0.2">
      <c r="B164" s="14"/>
      <c r="C164" s="14"/>
      <c r="D164" s="14"/>
      <c r="E164" s="14"/>
      <c r="F164" s="14"/>
      <c r="G164" s="14"/>
      <c r="H164" s="14"/>
      <c r="I164" s="14"/>
      <c r="J164" s="14"/>
      <c r="K164" s="14"/>
      <c r="L164" s="14"/>
      <c r="M164" s="14"/>
      <c r="N164" s="14"/>
      <c r="O164" s="14"/>
    </row>
    <row r="165" spans="2:15" s="2" customFormat="1" x14ac:dyDescent="0.2">
      <c r="B165" s="14"/>
      <c r="C165" s="14"/>
      <c r="D165" s="14"/>
      <c r="E165" s="14"/>
      <c r="F165" s="14"/>
      <c r="G165" s="14"/>
      <c r="H165" s="14"/>
      <c r="I165" s="14"/>
      <c r="J165" s="14"/>
      <c r="K165" s="14"/>
      <c r="L165" s="14"/>
      <c r="M165" s="14"/>
      <c r="N165" s="14"/>
      <c r="O165" s="14"/>
    </row>
    <row r="166" spans="2:15" s="2" customFormat="1" x14ac:dyDescent="0.2">
      <c r="B166" s="14"/>
      <c r="C166" s="14"/>
      <c r="D166" s="14"/>
      <c r="E166" s="14"/>
      <c r="F166" s="14"/>
      <c r="G166" s="14"/>
      <c r="H166" s="14"/>
      <c r="I166" s="14"/>
      <c r="J166" s="14"/>
      <c r="K166" s="14"/>
      <c r="L166" s="14"/>
      <c r="M166" s="14"/>
      <c r="N166" s="14"/>
      <c r="O166" s="14"/>
    </row>
    <row r="167" spans="2:15" s="2" customFormat="1" x14ac:dyDescent="0.2">
      <c r="B167" s="14"/>
      <c r="C167" s="14"/>
      <c r="D167" s="14"/>
      <c r="E167" s="14"/>
      <c r="F167" s="14"/>
      <c r="G167" s="14"/>
      <c r="H167" s="14"/>
      <c r="I167" s="14"/>
      <c r="J167" s="14"/>
      <c r="K167" s="14"/>
      <c r="L167" s="14"/>
      <c r="M167" s="14"/>
      <c r="N167" s="14"/>
      <c r="O167" s="14"/>
    </row>
    <row r="168" spans="2:15" s="2" customFormat="1" x14ac:dyDescent="0.2">
      <c r="B168" s="14"/>
      <c r="C168" s="14"/>
      <c r="D168" s="14"/>
      <c r="E168" s="14"/>
      <c r="F168" s="14"/>
      <c r="G168" s="14"/>
      <c r="H168" s="14"/>
      <c r="I168" s="14"/>
      <c r="J168" s="14"/>
      <c r="K168" s="14"/>
      <c r="L168" s="14"/>
      <c r="M168" s="14"/>
      <c r="N168" s="14"/>
      <c r="O168" s="14"/>
    </row>
    <row r="169" spans="2:15" s="2" customFormat="1" x14ac:dyDescent="0.2">
      <c r="B169" s="14"/>
      <c r="C169" s="14"/>
      <c r="D169" s="14"/>
      <c r="E169" s="14"/>
      <c r="F169" s="14"/>
      <c r="G169" s="14"/>
      <c r="H169" s="14"/>
      <c r="I169" s="14"/>
      <c r="J169" s="14"/>
      <c r="K169" s="14"/>
      <c r="L169" s="14"/>
      <c r="M169" s="14"/>
      <c r="N169" s="14"/>
      <c r="O169" s="14"/>
    </row>
    <row r="170" spans="2:15" s="2" customFormat="1" x14ac:dyDescent="0.2">
      <c r="B170" s="14"/>
      <c r="C170" s="14"/>
      <c r="D170" s="14"/>
      <c r="E170" s="14"/>
      <c r="F170" s="14"/>
      <c r="G170" s="14"/>
      <c r="H170" s="14"/>
      <c r="I170" s="14"/>
      <c r="J170" s="14"/>
      <c r="K170" s="14"/>
      <c r="L170" s="14"/>
      <c r="M170" s="14"/>
      <c r="N170" s="14"/>
      <c r="O170" s="14"/>
    </row>
    <row r="171" spans="2:15" s="2" customFormat="1" x14ac:dyDescent="0.2">
      <c r="B171" s="14"/>
      <c r="C171" s="14"/>
      <c r="D171" s="14"/>
      <c r="E171" s="14"/>
      <c r="F171" s="14"/>
      <c r="G171" s="14"/>
      <c r="H171" s="14"/>
      <c r="I171" s="14"/>
      <c r="J171" s="14"/>
      <c r="K171" s="14"/>
      <c r="L171" s="14"/>
      <c r="M171" s="14"/>
      <c r="N171" s="14"/>
      <c r="O171" s="14"/>
    </row>
    <row r="172" spans="2:15" s="2" customFormat="1" x14ac:dyDescent="0.2">
      <c r="B172" s="14"/>
      <c r="C172" s="14"/>
      <c r="D172" s="14"/>
      <c r="E172" s="14"/>
      <c r="F172" s="14"/>
      <c r="G172" s="14"/>
      <c r="H172" s="14"/>
      <c r="I172" s="14"/>
      <c r="J172" s="14"/>
      <c r="K172" s="14"/>
      <c r="L172" s="14"/>
      <c r="M172" s="14"/>
      <c r="N172" s="14"/>
      <c r="O172" s="14"/>
    </row>
    <row r="173" spans="2:15" s="2" customFormat="1" x14ac:dyDescent="0.2">
      <c r="B173" s="14"/>
      <c r="C173" s="14"/>
      <c r="D173" s="14"/>
      <c r="E173" s="14"/>
      <c r="F173" s="14"/>
      <c r="G173" s="14"/>
      <c r="H173" s="14"/>
      <c r="I173" s="14"/>
      <c r="J173" s="14"/>
      <c r="K173" s="14"/>
      <c r="L173" s="14"/>
      <c r="M173" s="14"/>
      <c r="N173" s="14"/>
      <c r="O173" s="14"/>
    </row>
    <row r="174" spans="2:15" s="2" customFormat="1" x14ac:dyDescent="0.2">
      <c r="B174" s="14"/>
      <c r="C174" s="14"/>
      <c r="D174" s="14"/>
      <c r="E174" s="14"/>
      <c r="F174" s="14"/>
      <c r="G174" s="14"/>
      <c r="H174" s="14"/>
      <c r="I174" s="14"/>
      <c r="J174" s="14"/>
      <c r="K174" s="14"/>
      <c r="L174" s="14"/>
      <c r="M174" s="14"/>
      <c r="N174" s="14"/>
      <c r="O174" s="14"/>
    </row>
    <row r="175" spans="2:15" s="2" customFormat="1" x14ac:dyDescent="0.2">
      <c r="B175" s="14"/>
      <c r="C175" s="14"/>
      <c r="D175" s="14"/>
      <c r="E175" s="14"/>
      <c r="F175" s="14"/>
      <c r="G175" s="14"/>
      <c r="H175" s="14"/>
      <c r="I175" s="14"/>
      <c r="J175" s="14"/>
      <c r="K175" s="14"/>
      <c r="L175" s="14"/>
      <c r="M175" s="14"/>
      <c r="N175" s="14"/>
      <c r="O175" s="14"/>
    </row>
    <row r="176" spans="2:15" s="2" customFormat="1" x14ac:dyDescent="0.2">
      <c r="B176" s="14"/>
      <c r="C176" s="14"/>
      <c r="D176" s="14"/>
      <c r="E176" s="14"/>
      <c r="F176" s="14"/>
      <c r="G176" s="14"/>
      <c r="H176" s="14"/>
      <c r="I176" s="14"/>
      <c r="J176" s="14"/>
      <c r="K176" s="14"/>
      <c r="L176" s="14"/>
      <c r="M176" s="14"/>
      <c r="N176" s="14"/>
      <c r="O176" s="14"/>
    </row>
    <row r="177" spans="2:15" s="2" customFormat="1" x14ac:dyDescent="0.2">
      <c r="B177" s="14"/>
      <c r="C177" s="14"/>
      <c r="D177" s="14"/>
      <c r="E177" s="14"/>
      <c r="F177" s="14"/>
      <c r="G177" s="14"/>
      <c r="H177" s="14"/>
      <c r="I177" s="14"/>
      <c r="J177" s="14"/>
      <c r="K177" s="14"/>
      <c r="L177" s="14"/>
      <c r="M177" s="14"/>
      <c r="N177" s="14"/>
      <c r="O177" s="14"/>
    </row>
    <row r="178" spans="2:15" s="2" customFormat="1" x14ac:dyDescent="0.2">
      <c r="B178" s="14"/>
      <c r="C178" s="14"/>
      <c r="D178" s="14"/>
      <c r="E178" s="14"/>
      <c r="F178" s="14"/>
      <c r="G178" s="14"/>
      <c r="H178" s="14"/>
      <c r="I178" s="14"/>
      <c r="J178" s="14"/>
      <c r="K178" s="14"/>
      <c r="L178" s="14"/>
      <c r="M178" s="14"/>
      <c r="N178" s="14"/>
      <c r="O178" s="14"/>
    </row>
    <row r="179" spans="2:15" s="2" customFormat="1" x14ac:dyDescent="0.2">
      <c r="B179" s="14"/>
      <c r="C179" s="14"/>
      <c r="D179" s="14"/>
      <c r="E179" s="14"/>
      <c r="F179" s="14"/>
      <c r="G179" s="14"/>
      <c r="H179" s="14"/>
      <c r="I179" s="14"/>
      <c r="J179" s="14"/>
      <c r="K179" s="14"/>
      <c r="L179" s="14"/>
      <c r="M179" s="14"/>
      <c r="N179" s="14"/>
      <c r="O179" s="14"/>
    </row>
    <row r="180" spans="2:15" s="2" customFormat="1" x14ac:dyDescent="0.2">
      <c r="B180" s="14"/>
      <c r="C180" s="14"/>
      <c r="D180" s="14"/>
      <c r="E180" s="14"/>
      <c r="F180" s="14"/>
      <c r="G180" s="14"/>
      <c r="H180" s="14"/>
      <c r="I180" s="14"/>
      <c r="J180" s="14"/>
      <c r="K180" s="14"/>
      <c r="L180" s="14"/>
      <c r="M180" s="14"/>
      <c r="N180" s="14"/>
      <c r="O180" s="14"/>
    </row>
    <row r="181" spans="2:15" s="2" customFormat="1" x14ac:dyDescent="0.2">
      <c r="B181" s="14"/>
      <c r="C181" s="14"/>
      <c r="D181" s="14"/>
      <c r="E181" s="14"/>
      <c r="F181" s="14"/>
      <c r="G181" s="14"/>
      <c r="H181" s="14"/>
      <c r="I181" s="14"/>
      <c r="J181" s="14"/>
      <c r="K181" s="14"/>
      <c r="L181" s="14"/>
      <c r="M181" s="14"/>
      <c r="N181" s="14"/>
      <c r="O181" s="14"/>
    </row>
    <row r="182" spans="2:15" s="2" customFormat="1" x14ac:dyDescent="0.2">
      <c r="B182" s="14"/>
      <c r="C182" s="14"/>
      <c r="D182" s="14"/>
      <c r="E182" s="14"/>
      <c r="F182" s="14"/>
      <c r="G182" s="14"/>
      <c r="H182" s="14"/>
      <c r="I182" s="14"/>
      <c r="J182" s="14"/>
      <c r="K182" s="14"/>
      <c r="L182" s="14"/>
      <c r="M182" s="14"/>
      <c r="N182" s="14"/>
      <c r="O182" s="14"/>
    </row>
    <row r="183" spans="2:15" s="2" customFormat="1" x14ac:dyDescent="0.2">
      <c r="B183" s="14"/>
      <c r="C183" s="14"/>
      <c r="D183" s="14"/>
      <c r="E183" s="14"/>
      <c r="F183" s="14"/>
      <c r="G183" s="14"/>
      <c r="H183" s="14"/>
      <c r="I183" s="14"/>
      <c r="J183" s="14"/>
      <c r="K183" s="14"/>
      <c r="L183" s="14"/>
      <c r="M183" s="14"/>
      <c r="N183" s="14"/>
      <c r="O183" s="14"/>
    </row>
    <row r="184" spans="2:15" s="2" customFormat="1" x14ac:dyDescent="0.2">
      <c r="B184" s="14"/>
      <c r="C184" s="14"/>
      <c r="D184" s="14"/>
      <c r="E184" s="14"/>
      <c r="F184" s="14"/>
      <c r="G184" s="14"/>
      <c r="H184" s="14"/>
      <c r="I184" s="14"/>
      <c r="J184" s="14"/>
      <c r="K184" s="14"/>
      <c r="L184" s="14"/>
      <c r="M184" s="14"/>
      <c r="N184" s="14"/>
      <c r="O184" s="14"/>
    </row>
    <row r="185" spans="2:15" s="2" customFormat="1" x14ac:dyDescent="0.2">
      <c r="B185" s="14"/>
      <c r="C185" s="14"/>
      <c r="D185" s="14"/>
      <c r="E185" s="14"/>
      <c r="F185" s="14"/>
      <c r="G185" s="14"/>
      <c r="H185" s="14"/>
      <c r="I185" s="14"/>
      <c r="J185" s="14"/>
      <c r="K185" s="14"/>
      <c r="L185" s="14"/>
      <c r="M185" s="14"/>
      <c r="N185" s="14"/>
      <c r="O185" s="14"/>
    </row>
    <row r="186" spans="2:15" s="2" customFormat="1" x14ac:dyDescent="0.2">
      <c r="B186" s="14"/>
      <c r="C186" s="14"/>
      <c r="D186" s="14"/>
      <c r="E186" s="14"/>
      <c r="F186" s="14"/>
      <c r="G186" s="14"/>
      <c r="H186" s="14"/>
      <c r="I186" s="14"/>
      <c r="J186" s="14"/>
      <c r="K186" s="14"/>
      <c r="L186" s="14"/>
      <c r="M186" s="14"/>
      <c r="N186" s="14"/>
      <c r="O186" s="14"/>
    </row>
    <row r="187" spans="2:15" s="2" customFormat="1" x14ac:dyDescent="0.2">
      <c r="B187" s="14"/>
      <c r="C187" s="14"/>
      <c r="D187" s="14"/>
      <c r="E187" s="14"/>
      <c r="F187" s="14"/>
      <c r="G187" s="14"/>
      <c r="H187" s="14"/>
      <c r="I187" s="14"/>
      <c r="J187" s="14"/>
      <c r="K187" s="14"/>
      <c r="L187" s="14"/>
      <c r="M187" s="14"/>
      <c r="N187" s="14"/>
      <c r="O187" s="14"/>
    </row>
    <row r="188" spans="2:15" s="2" customFormat="1" x14ac:dyDescent="0.2">
      <c r="B188" s="14"/>
      <c r="C188" s="14"/>
      <c r="D188" s="14"/>
      <c r="E188" s="14"/>
      <c r="F188" s="14"/>
      <c r="G188" s="14"/>
      <c r="H188" s="14"/>
      <c r="I188" s="14"/>
      <c r="J188" s="14"/>
      <c r="K188" s="14"/>
      <c r="L188" s="14"/>
      <c r="M188" s="14"/>
      <c r="N188" s="14"/>
      <c r="O188" s="14"/>
    </row>
    <row r="189" spans="2:15" s="2" customFormat="1" x14ac:dyDescent="0.2">
      <c r="B189" s="14"/>
      <c r="C189" s="14"/>
      <c r="D189" s="14"/>
      <c r="E189" s="14"/>
      <c r="F189" s="14"/>
      <c r="G189" s="14"/>
      <c r="H189" s="14"/>
      <c r="I189" s="14"/>
      <c r="J189" s="14"/>
      <c r="K189" s="14"/>
      <c r="L189" s="14"/>
      <c r="M189" s="14"/>
      <c r="N189" s="14"/>
      <c r="O189" s="14"/>
    </row>
    <row r="190" spans="2:15" s="2" customFormat="1" x14ac:dyDescent="0.2">
      <c r="B190" s="14"/>
      <c r="C190" s="14"/>
      <c r="D190" s="14"/>
      <c r="E190" s="14"/>
      <c r="F190" s="14"/>
      <c r="G190" s="14"/>
      <c r="H190" s="14"/>
      <c r="I190" s="14"/>
      <c r="J190" s="14"/>
      <c r="K190" s="14"/>
      <c r="L190" s="14"/>
      <c r="M190" s="14"/>
      <c r="N190" s="14"/>
      <c r="O190" s="14"/>
    </row>
    <row r="191" spans="2:15" s="2" customFormat="1" x14ac:dyDescent="0.2">
      <c r="B191" s="14"/>
      <c r="C191" s="14"/>
      <c r="D191" s="14"/>
      <c r="E191" s="14"/>
      <c r="F191" s="14"/>
      <c r="G191" s="14"/>
      <c r="H191" s="14"/>
      <c r="I191" s="14"/>
      <c r="J191" s="14"/>
      <c r="K191" s="14"/>
      <c r="L191" s="14"/>
      <c r="M191" s="14"/>
      <c r="N191" s="14"/>
      <c r="O191" s="14"/>
    </row>
    <row r="192" spans="2:15" s="2" customFormat="1" x14ac:dyDescent="0.2">
      <c r="B192" s="14"/>
      <c r="C192" s="14"/>
      <c r="D192" s="14"/>
      <c r="E192" s="14"/>
      <c r="F192" s="14"/>
      <c r="G192" s="14"/>
      <c r="H192" s="14"/>
      <c r="I192" s="14"/>
      <c r="J192" s="14"/>
      <c r="K192" s="14"/>
      <c r="L192" s="14"/>
      <c r="M192" s="14"/>
      <c r="N192" s="14"/>
      <c r="O192" s="14"/>
    </row>
    <row r="193" spans="2:15" s="2" customFormat="1" x14ac:dyDescent="0.2">
      <c r="B193" s="14"/>
      <c r="C193" s="14"/>
      <c r="D193" s="14"/>
      <c r="E193" s="14"/>
      <c r="F193" s="14"/>
      <c r="G193" s="14"/>
      <c r="H193" s="14"/>
      <c r="I193" s="14"/>
      <c r="J193" s="14"/>
      <c r="K193" s="14"/>
      <c r="L193" s="14"/>
      <c r="M193" s="14"/>
      <c r="N193" s="14"/>
      <c r="O193" s="14"/>
    </row>
    <row r="194" spans="2:15" s="2" customFormat="1" x14ac:dyDescent="0.2">
      <c r="B194" s="14"/>
      <c r="C194" s="14"/>
      <c r="D194" s="14"/>
      <c r="E194" s="14"/>
      <c r="F194" s="14"/>
      <c r="G194" s="14"/>
      <c r="H194" s="14"/>
      <c r="I194" s="14"/>
      <c r="J194" s="14"/>
      <c r="K194" s="14"/>
      <c r="L194" s="14"/>
      <c r="M194" s="14"/>
      <c r="N194" s="14"/>
      <c r="O194" s="14"/>
    </row>
    <row r="195" spans="2:15" s="2" customFormat="1" x14ac:dyDescent="0.2">
      <c r="B195" s="14"/>
      <c r="C195" s="14"/>
      <c r="D195" s="14"/>
      <c r="E195" s="14"/>
      <c r="F195" s="14"/>
      <c r="G195" s="14"/>
      <c r="H195" s="14"/>
      <c r="I195" s="14"/>
      <c r="J195" s="14"/>
      <c r="K195" s="14"/>
      <c r="L195" s="14"/>
      <c r="M195" s="14"/>
      <c r="N195" s="14"/>
      <c r="O195" s="14"/>
    </row>
    <row r="196" spans="2:15" s="2" customFormat="1" x14ac:dyDescent="0.2">
      <c r="B196" s="14"/>
      <c r="C196" s="14"/>
      <c r="D196" s="14"/>
      <c r="E196" s="14"/>
      <c r="F196" s="14"/>
      <c r="G196" s="14"/>
      <c r="H196" s="14"/>
      <c r="I196" s="14"/>
      <c r="J196" s="14"/>
      <c r="K196" s="14"/>
      <c r="L196" s="14"/>
      <c r="M196" s="14"/>
      <c r="N196" s="14"/>
      <c r="O196" s="14"/>
    </row>
    <row r="197" spans="2:15" s="2" customFormat="1" x14ac:dyDescent="0.2">
      <c r="B197" s="14"/>
      <c r="C197" s="14"/>
      <c r="D197" s="14"/>
      <c r="E197" s="14"/>
      <c r="F197" s="14"/>
      <c r="G197" s="14"/>
      <c r="H197" s="14"/>
      <c r="I197" s="14"/>
      <c r="J197" s="14"/>
      <c r="K197" s="14"/>
      <c r="L197" s="14"/>
      <c r="M197" s="14"/>
      <c r="N197" s="14"/>
      <c r="O197" s="14"/>
    </row>
    <row r="198" spans="2:15" s="2" customFormat="1" x14ac:dyDescent="0.2">
      <c r="B198" s="14"/>
      <c r="C198" s="14"/>
      <c r="D198" s="14"/>
      <c r="E198" s="14"/>
      <c r="F198" s="14"/>
      <c r="G198" s="14"/>
      <c r="H198" s="14"/>
      <c r="I198" s="14"/>
      <c r="J198" s="14"/>
      <c r="K198" s="14"/>
      <c r="L198" s="14"/>
      <c r="M198" s="14"/>
      <c r="N198" s="14"/>
      <c r="O198" s="14"/>
    </row>
    <row r="199" spans="2:15" s="2" customFormat="1" x14ac:dyDescent="0.2">
      <c r="B199" s="14"/>
      <c r="C199" s="14"/>
      <c r="D199" s="14"/>
      <c r="E199" s="14"/>
      <c r="F199" s="14"/>
      <c r="G199" s="14"/>
      <c r="H199" s="14"/>
      <c r="I199" s="14"/>
      <c r="J199" s="14"/>
      <c r="K199" s="14"/>
      <c r="L199" s="14"/>
      <c r="M199" s="14"/>
      <c r="N199" s="14"/>
      <c r="O199" s="14"/>
    </row>
    <row r="200" spans="2:15" s="2" customFormat="1" x14ac:dyDescent="0.2">
      <c r="B200" s="14"/>
      <c r="C200" s="14"/>
      <c r="D200" s="14"/>
      <c r="E200" s="14"/>
      <c r="F200" s="14"/>
      <c r="G200" s="14"/>
      <c r="H200" s="14"/>
      <c r="I200" s="14"/>
      <c r="J200" s="14"/>
      <c r="K200" s="14"/>
      <c r="L200" s="14"/>
      <c r="M200" s="14"/>
      <c r="N200" s="14"/>
      <c r="O200" s="14"/>
    </row>
    <row r="201" spans="2:15" s="2" customFormat="1" x14ac:dyDescent="0.2">
      <c r="B201" s="14"/>
      <c r="C201" s="14"/>
      <c r="D201" s="14"/>
      <c r="E201" s="14"/>
      <c r="F201" s="14"/>
      <c r="G201" s="14"/>
      <c r="H201" s="14"/>
      <c r="I201" s="14"/>
      <c r="J201" s="14"/>
      <c r="K201" s="14"/>
      <c r="L201" s="14"/>
      <c r="M201" s="14"/>
      <c r="N201" s="14"/>
      <c r="O201" s="14"/>
    </row>
    <row r="202" spans="2:15" s="2" customFormat="1" x14ac:dyDescent="0.2">
      <c r="B202" s="14"/>
      <c r="C202" s="14"/>
      <c r="D202" s="14"/>
      <c r="E202" s="14"/>
      <c r="F202" s="14"/>
      <c r="G202" s="14"/>
      <c r="H202" s="14"/>
      <c r="I202" s="14"/>
      <c r="J202" s="14"/>
      <c r="K202" s="14"/>
      <c r="L202" s="14"/>
      <c r="M202" s="14"/>
      <c r="N202" s="14"/>
      <c r="O202" s="14"/>
    </row>
    <row r="203" spans="2:15" s="2" customFormat="1" x14ac:dyDescent="0.2">
      <c r="B203" s="14"/>
      <c r="C203" s="14"/>
      <c r="D203" s="14"/>
      <c r="E203" s="14"/>
      <c r="F203" s="14"/>
      <c r="G203" s="14"/>
      <c r="H203" s="14"/>
      <c r="I203" s="14"/>
      <c r="J203" s="14"/>
      <c r="K203" s="14"/>
      <c r="L203" s="14"/>
      <c r="M203" s="14"/>
      <c r="N203" s="14"/>
      <c r="O203" s="14"/>
    </row>
    <row r="204" spans="2:15" s="2" customFormat="1" x14ac:dyDescent="0.2">
      <c r="B204" s="14"/>
      <c r="C204" s="14"/>
      <c r="D204" s="14"/>
      <c r="E204" s="14"/>
      <c r="F204" s="14"/>
      <c r="G204" s="14"/>
      <c r="H204" s="14"/>
      <c r="I204" s="14"/>
      <c r="J204" s="14"/>
      <c r="K204" s="14"/>
      <c r="L204" s="14"/>
      <c r="M204" s="14"/>
      <c r="N204" s="14"/>
      <c r="O204" s="14"/>
    </row>
    <row r="205" spans="2:15" s="2" customFormat="1" x14ac:dyDescent="0.2">
      <c r="B205" s="14"/>
      <c r="C205" s="14"/>
      <c r="D205" s="14"/>
      <c r="E205" s="14"/>
      <c r="F205" s="14"/>
      <c r="G205" s="14"/>
      <c r="H205" s="14"/>
      <c r="I205" s="14"/>
      <c r="J205" s="14"/>
      <c r="K205" s="14"/>
      <c r="L205" s="14"/>
      <c r="M205" s="14"/>
      <c r="N205" s="14"/>
      <c r="O205" s="14"/>
    </row>
    <row r="206" spans="2:15" s="2" customFormat="1" x14ac:dyDescent="0.2">
      <c r="B206" s="14"/>
      <c r="C206" s="14"/>
      <c r="D206" s="14"/>
      <c r="E206" s="14"/>
      <c r="F206" s="14"/>
      <c r="G206" s="14"/>
      <c r="H206" s="14"/>
      <c r="I206" s="14"/>
      <c r="J206" s="14"/>
      <c r="K206" s="14"/>
      <c r="L206" s="14"/>
      <c r="M206" s="14"/>
      <c r="N206" s="14"/>
      <c r="O206" s="14"/>
    </row>
    <row r="207" spans="2:15" s="2" customFormat="1" x14ac:dyDescent="0.2">
      <c r="B207" s="14"/>
      <c r="C207" s="14"/>
      <c r="D207" s="14"/>
      <c r="E207" s="14"/>
      <c r="F207" s="14"/>
      <c r="G207" s="14"/>
      <c r="H207" s="14"/>
      <c r="I207" s="14"/>
      <c r="J207" s="14"/>
      <c r="K207" s="14"/>
      <c r="L207" s="14"/>
      <c r="M207" s="14"/>
      <c r="N207" s="14"/>
      <c r="O207" s="14"/>
    </row>
    <row r="208" spans="2:15" s="2" customFormat="1" x14ac:dyDescent="0.2">
      <c r="B208" s="14"/>
      <c r="C208" s="14"/>
      <c r="D208" s="14"/>
      <c r="E208" s="14"/>
      <c r="F208" s="14"/>
      <c r="G208" s="14"/>
      <c r="H208" s="14"/>
      <c r="I208" s="14"/>
      <c r="J208" s="14"/>
      <c r="K208" s="14"/>
      <c r="L208" s="14"/>
      <c r="M208" s="14"/>
      <c r="N208" s="14"/>
      <c r="O208" s="14"/>
    </row>
    <row r="209" spans="2:15" s="2" customFormat="1" x14ac:dyDescent="0.2">
      <c r="B209" s="14"/>
      <c r="C209" s="14"/>
      <c r="D209" s="14"/>
      <c r="E209" s="14"/>
      <c r="F209" s="14"/>
      <c r="G209" s="14"/>
      <c r="H209" s="14"/>
      <c r="I209" s="14"/>
      <c r="J209" s="14"/>
      <c r="K209" s="14"/>
      <c r="L209" s="14"/>
      <c r="M209" s="14"/>
      <c r="N209" s="14"/>
      <c r="O209" s="14"/>
    </row>
    <row r="210" spans="2:15" s="2" customFormat="1" x14ac:dyDescent="0.2">
      <c r="B210" s="14"/>
      <c r="C210" s="14"/>
      <c r="D210" s="14"/>
      <c r="E210" s="14"/>
      <c r="F210" s="14"/>
      <c r="G210" s="14"/>
      <c r="H210" s="14"/>
      <c r="I210" s="14"/>
      <c r="J210" s="14"/>
      <c r="K210" s="14"/>
      <c r="L210" s="14"/>
      <c r="M210" s="14"/>
      <c r="N210" s="14"/>
      <c r="O210" s="14"/>
    </row>
    <row r="211" spans="2:15" s="2" customFormat="1" x14ac:dyDescent="0.2">
      <c r="B211" s="14"/>
      <c r="C211" s="14"/>
      <c r="D211" s="14"/>
      <c r="E211" s="14"/>
      <c r="F211" s="14"/>
      <c r="G211" s="14"/>
      <c r="H211" s="14"/>
      <c r="I211" s="14"/>
      <c r="J211" s="14"/>
      <c r="K211" s="14"/>
      <c r="L211" s="14"/>
      <c r="M211" s="14"/>
      <c r="N211" s="14"/>
      <c r="O211" s="14"/>
    </row>
    <row r="212" spans="2:15" s="2" customFormat="1" x14ac:dyDescent="0.2">
      <c r="B212" s="14"/>
      <c r="C212" s="14"/>
      <c r="D212" s="14"/>
      <c r="E212" s="14"/>
      <c r="F212" s="14"/>
      <c r="G212" s="14"/>
      <c r="H212" s="14"/>
      <c r="I212" s="14"/>
      <c r="J212" s="14"/>
      <c r="K212" s="14"/>
      <c r="L212" s="14"/>
      <c r="M212" s="14"/>
      <c r="N212" s="14"/>
      <c r="O212" s="14"/>
    </row>
    <row r="213" spans="2:15" s="2" customFormat="1" x14ac:dyDescent="0.2">
      <c r="B213" s="14"/>
      <c r="C213" s="14"/>
      <c r="D213" s="14"/>
      <c r="E213" s="14"/>
      <c r="F213" s="14"/>
      <c r="G213" s="14"/>
      <c r="H213" s="14"/>
      <c r="I213" s="14"/>
      <c r="J213" s="14"/>
      <c r="K213" s="14"/>
      <c r="L213" s="14"/>
      <c r="M213" s="14"/>
      <c r="N213" s="14"/>
      <c r="O213" s="14"/>
    </row>
    <row r="214" spans="2:15" s="2" customFormat="1" x14ac:dyDescent="0.2">
      <c r="B214" s="14"/>
      <c r="C214" s="14"/>
      <c r="D214" s="14"/>
      <c r="E214" s="14"/>
      <c r="F214" s="14"/>
      <c r="G214" s="14"/>
      <c r="H214" s="14"/>
      <c r="I214" s="14"/>
      <c r="J214" s="14"/>
      <c r="K214" s="14"/>
      <c r="L214" s="14"/>
      <c r="M214" s="14"/>
      <c r="N214" s="14"/>
      <c r="O214" s="14"/>
    </row>
    <row r="215" spans="2:15" s="2" customFormat="1" x14ac:dyDescent="0.2">
      <c r="B215" s="14"/>
      <c r="C215" s="14"/>
      <c r="D215" s="14"/>
      <c r="E215" s="14"/>
      <c r="F215" s="14"/>
      <c r="G215" s="14"/>
      <c r="H215" s="14"/>
      <c r="I215" s="14"/>
      <c r="J215" s="14"/>
      <c r="K215" s="14"/>
      <c r="L215" s="14"/>
      <c r="M215" s="14"/>
      <c r="N215" s="14"/>
      <c r="O215" s="14"/>
    </row>
    <row r="216" spans="2:15" s="2" customFormat="1" x14ac:dyDescent="0.2">
      <c r="B216" s="14"/>
      <c r="C216" s="14"/>
      <c r="D216" s="14"/>
      <c r="E216" s="14"/>
      <c r="F216" s="14"/>
      <c r="G216" s="14"/>
      <c r="H216" s="14"/>
      <c r="I216" s="14"/>
      <c r="J216" s="14"/>
      <c r="K216" s="14"/>
      <c r="L216" s="14"/>
      <c r="M216" s="14"/>
      <c r="N216" s="14"/>
      <c r="O216" s="14"/>
    </row>
    <row r="217" spans="2:15" s="2" customFormat="1" x14ac:dyDescent="0.2">
      <c r="B217" s="14"/>
      <c r="C217" s="14"/>
      <c r="D217" s="14"/>
      <c r="E217" s="14"/>
      <c r="F217" s="14"/>
      <c r="G217" s="14"/>
      <c r="H217" s="14"/>
      <c r="I217" s="14"/>
      <c r="J217" s="14"/>
      <c r="K217" s="14"/>
      <c r="L217" s="14"/>
      <c r="M217" s="14"/>
      <c r="N217" s="14"/>
      <c r="O217" s="14"/>
    </row>
    <row r="218" spans="2:15" s="2" customFormat="1" x14ac:dyDescent="0.2">
      <c r="B218" s="14"/>
      <c r="C218" s="14"/>
      <c r="D218" s="14"/>
      <c r="E218" s="14"/>
      <c r="F218" s="14"/>
      <c r="G218" s="14"/>
      <c r="H218" s="14"/>
      <c r="I218" s="14"/>
      <c r="J218" s="14"/>
      <c r="K218" s="14"/>
      <c r="L218" s="14"/>
      <c r="M218" s="14"/>
      <c r="N218" s="14"/>
      <c r="O218" s="14"/>
    </row>
    <row r="219" spans="2:15" s="2" customFormat="1" x14ac:dyDescent="0.2">
      <c r="B219" s="14"/>
      <c r="C219" s="14"/>
      <c r="D219" s="14"/>
      <c r="E219" s="14"/>
      <c r="F219" s="14"/>
      <c r="G219" s="14"/>
      <c r="H219" s="14"/>
      <c r="I219" s="14"/>
      <c r="J219" s="14"/>
      <c r="K219" s="14"/>
      <c r="L219" s="14"/>
      <c r="M219" s="14"/>
      <c r="N219" s="14"/>
      <c r="O219" s="14"/>
    </row>
    <row r="220" spans="2:15" s="2" customFormat="1" x14ac:dyDescent="0.2">
      <c r="B220" s="14"/>
      <c r="C220" s="14"/>
      <c r="D220" s="14"/>
      <c r="E220" s="14"/>
      <c r="F220" s="14"/>
      <c r="G220" s="14"/>
      <c r="H220" s="14"/>
      <c r="I220" s="14"/>
      <c r="J220" s="14"/>
      <c r="K220" s="14"/>
      <c r="L220" s="14"/>
      <c r="M220" s="14"/>
      <c r="N220" s="14"/>
      <c r="O220" s="14"/>
    </row>
    <row r="221" spans="2:15" s="2" customFormat="1" x14ac:dyDescent="0.2">
      <c r="B221" s="14"/>
      <c r="C221" s="14"/>
      <c r="D221" s="14"/>
      <c r="E221" s="14"/>
      <c r="F221" s="14"/>
      <c r="G221" s="14"/>
      <c r="H221" s="14"/>
      <c r="I221" s="14"/>
      <c r="J221" s="14"/>
      <c r="K221" s="14"/>
      <c r="L221" s="14"/>
      <c r="M221" s="14"/>
      <c r="N221" s="14"/>
      <c r="O221" s="14"/>
    </row>
    <row r="222" spans="2:15" s="2" customFormat="1" x14ac:dyDescent="0.2">
      <c r="B222" s="14"/>
      <c r="C222" s="14"/>
      <c r="D222" s="14"/>
      <c r="E222" s="14"/>
      <c r="F222" s="14"/>
      <c r="G222" s="14"/>
      <c r="H222" s="14"/>
      <c r="I222" s="14"/>
      <c r="J222" s="14"/>
      <c r="K222" s="14"/>
      <c r="L222" s="14"/>
      <c r="M222" s="14"/>
      <c r="N222" s="14"/>
      <c r="O222" s="14"/>
    </row>
    <row r="223" spans="2:15" s="2" customFormat="1" x14ac:dyDescent="0.2">
      <c r="B223" s="14"/>
      <c r="C223" s="14"/>
      <c r="D223" s="14"/>
      <c r="E223" s="14"/>
      <c r="F223" s="14"/>
      <c r="G223" s="14"/>
      <c r="H223" s="14"/>
      <c r="I223" s="14"/>
      <c r="J223" s="14"/>
      <c r="K223" s="14"/>
      <c r="L223" s="14"/>
      <c r="M223" s="14"/>
      <c r="N223" s="14"/>
      <c r="O223" s="14"/>
    </row>
    <row r="224" spans="2:15" s="2" customFormat="1" x14ac:dyDescent="0.2">
      <c r="B224" s="14"/>
      <c r="C224" s="14"/>
      <c r="D224" s="14"/>
      <c r="E224" s="14"/>
      <c r="F224" s="14"/>
      <c r="G224" s="14"/>
      <c r="H224" s="14"/>
      <c r="I224" s="14"/>
      <c r="J224" s="14"/>
      <c r="K224" s="14"/>
      <c r="L224" s="14"/>
      <c r="M224" s="14"/>
      <c r="N224" s="14"/>
      <c r="O224" s="14"/>
    </row>
    <row r="225" spans="2:15" s="2" customFormat="1" x14ac:dyDescent="0.2">
      <c r="B225" s="14"/>
      <c r="C225" s="14"/>
      <c r="D225" s="14"/>
      <c r="E225" s="14"/>
      <c r="F225" s="14"/>
      <c r="G225" s="14"/>
      <c r="H225" s="14"/>
      <c r="I225" s="14"/>
      <c r="J225" s="14"/>
      <c r="K225" s="14"/>
      <c r="L225" s="14"/>
      <c r="M225" s="14"/>
      <c r="N225" s="14"/>
      <c r="O225" s="14"/>
    </row>
    <row r="226" spans="2:15" s="2" customFormat="1" x14ac:dyDescent="0.2">
      <c r="B226" s="14"/>
      <c r="C226" s="14"/>
      <c r="D226" s="14"/>
      <c r="E226" s="14"/>
      <c r="F226" s="14"/>
      <c r="G226" s="14"/>
      <c r="H226" s="14"/>
      <c r="I226" s="14"/>
      <c r="J226" s="14"/>
      <c r="K226" s="14"/>
      <c r="L226" s="14"/>
      <c r="M226" s="14"/>
      <c r="N226" s="14"/>
      <c r="O226" s="14"/>
    </row>
    <row r="227" spans="2:15" s="2" customFormat="1" x14ac:dyDescent="0.2">
      <c r="B227" s="14"/>
      <c r="C227" s="14"/>
      <c r="D227" s="14"/>
      <c r="E227" s="14"/>
      <c r="F227" s="14"/>
      <c r="G227" s="14"/>
      <c r="H227" s="14"/>
      <c r="I227" s="14"/>
      <c r="J227" s="14"/>
      <c r="K227" s="14"/>
      <c r="L227" s="14"/>
      <c r="M227" s="14"/>
      <c r="N227" s="14"/>
      <c r="O227" s="14"/>
    </row>
    <row r="228" spans="2:15" s="2" customFormat="1" x14ac:dyDescent="0.2">
      <c r="B228" s="14"/>
      <c r="C228" s="14"/>
      <c r="D228" s="14"/>
      <c r="E228" s="14"/>
      <c r="F228" s="14"/>
      <c r="G228" s="14"/>
      <c r="H228" s="14"/>
      <c r="I228" s="14"/>
      <c r="J228" s="14"/>
      <c r="K228" s="14"/>
      <c r="L228" s="14"/>
      <c r="M228" s="14"/>
      <c r="N228" s="14"/>
      <c r="O228" s="14"/>
    </row>
    <row r="229" spans="2:15" s="2" customFormat="1" x14ac:dyDescent="0.2">
      <c r="B229" s="14"/>
      <c r="C229" s="14"/>
      <c r="D229" s="14"/>
      <c r="E229" s="14"/>
      <c r="F229" s="14"/>
      <c r="G229" s="14"/>
      <c r="H229" s="14"/>
      <c r="I229" s="14"/>
      <c r="J229" s="14"/>
      <c r="K229" s="14"/>
      <c r="L229" s="14"/>
      <c r="M229" s="14"/>
      <c r="N229" s="14"/>
      <c r="O229" s="14"/>
    </row>
    <row r="230" spans="2:15" s="2" customFormat="1" x14ac:dyDescent="0.2">
      <c r="B230" s="14"/>
      <c r="C230" s="14"/>
      <c r="D230" s="14"/>
      <c r="E230" s="14"/>
      <c r="F230" s="14"/>
      <c r="G230" s="14"/>
      <c r="H230" s="14"/>
      <c r="I230" s="14"/>
      <c r="J230" s="14"/>
      <c r="K230" s="14"/>
      <c r="L230" s="14"/>
      <c r="M230" s="14"/>
      <c r="N230" s="14"/>
      <c r="O230" s="14"/>
    </row>
    <row r="231" spans="2:15" s="2" customFormat="1" x14ac:dyDescent="0.2">
      <c r="B231" s="14"/>
      <c r="C231" s="14"/>
      <c r="D231" s="14"/>
      <c r="E231" s="14"/>
      <c r="F231" s="14"/>
      <c r="G231" s="14"/>
      <c r="H231" s="14"/>
      <c r="I231" s="14"/>
      <c r="J231" s="14"/>
      <c r="K231" s="14"/>
      <c r="L231" s="14"/>
      <c r="M231" s="14"/>
      <c r="N231" s="14"/>
      <c r="O231" s="14"/>
    </row>
    <row r="232" spans="2:15" s="2" customFormat="1" x14ac:dyDescent="0.2">
      <c r="B232" s="14"/>
      <c r="C232" s="14"/>
      <c r="D232" s="14"/>
      <c r="E232" s="14"/>
      <c r="F232" s="14"/>
      <c r="G232" s="14"/>
      <c r="H232" s="14"/>
      <c r="I232" s="14"/>
      <c r="J232" s="14"/>
      <c r="K232" s="14"/>
      <c r="L232" s="14"/>
      <c r="M232" s="14"/>
      <c r="N232" s="14"/>
      <c r="O232" s="14"/>
    </row>
    <row r="233" spans="2:15" s="2" customFormat="1" x14ac:dyDescent="0.2">
      <c r="B233" s="14"/>
      <c r="C233" s="14"/>
      <c r="D233" s="14"/>
      <c r="E233" s="14"/>
      <c r="F233" s="14"/>
      <c r="G233" s="14"/>
      <c r="H233" s="14"/>
      <c r="I233" s="14"/>
      <c r="J233" s="14"/>
      <c r="K233" s="14"/>
      <c r="L233" s="14"/>
      <c r="M233" s="14"/>
      <c r="N233" s="14"/>
      <c r="O233" s="14"/>
    </row>
    <row r="234" spans="2:15" s="2" customFormat="1" x14ac:dyDescent="0.2">
      <c r="B234" s="14"/>
      <c r="C234" s="14"/>
      <c r="D234" s="14"/>
      <c r="E234" s="14"/>
      <c r="F234" s="14"/>
      <c r="G234" s="14"/>
      <c r="H234" s="14"/>
      <c r="I234" s="14"/>
      <c r="J234" s="14"/>
      <c r="K234" s="14"/>
      <c r="L234" s="14"/>
      <c r="M234" s="14"/>
      <c r="N234" s="14"/>
      <c r="O234" s="14"/>
    </row>
    <row r="235" spans="2:15" s="2" customFormat="1" x14ac:dyDescent="0.2">
      <c r="B235" s="14"/>
      <c r="C235" s="14"/>
      <c r="D235" s="14"/>
      <c r="E235" s="14"/>
      <c r="F235" s="14"/>
      <c r="G235" s="14"/>
      <c r="H235" s="14"/>
      <c r="I235" s="14"/>
      <c r="J235" s="14"/>
      <c r="K235" s="14"/>
      <c r="L235" s="14"/>
      <c r="M235" s="14"/>
      <c r="N235" s="14"/>
      <c r="O235" s="14"/>
    </row>
    <row r="236" spans="2:15" s="2" customFormat="1" x14ac:dyDescent="0.2">
      <c r="B236" s="14"/>
      <c r="C236" s="14"/>
      <c r="D236" s="14"/>
      <c r="E236" s="14"/>
      <c r="F236" s="14"/>
      <c r="G236" s="14"/>
      <c r="H236" s="14"/>
      <c r="I236" s="14"/>
      <c r="J236" s="14"/>
      <c r="K236" s="14"/>
      <c r="L236" s="14"/>
      <c r="M236" s="14"/>
      <c r="N236" s="14"/>
      <c r="O236" s="14"/>
    </row>
    <row r="237" spans="2:15" s="2" customFormat="1" x14ac:dyDescent="0.2">
      <c r="B237" s="14"/>
      <c r="C237" s="14"/>
      <c r="D237" s="14"/>
      <c r="E237" s="14"/>
      <c r="F237" s="14"/>
      <c r="G237" s="14"/>
      <c r="H237" s="14"/>
      <c r="I237" s="14"/>
      <c r="J237" s="14"/>
      <c r="K237" s="14"/>
      <c r="L237" s="14"/>
      <c r="M237" s="14"/>
      <c r="N237" s="14"/>
      <c r="O237" s="14"/>
    </row>
    <row r="238" spans="2:15" s="2" customFormat="1" x14ac:dyDescent="0.2">
      <c r="B238" s="14"/>
      <c r="C238" s="14"/>
      <c r="D238" s="14"/>
      <c r="E238" s="14"/>
      <c r="F238" s="14"/>
      <c r="G238" s="14"/>
      <c r="H238" s="14"/>
      <c r="I238" s="14"/>
      <c r="J238" s="14"/>
      <c r="K238" s="14"/>
      <c r="L238" s="14"/>
      <c r="M238" s="14"/>
      <c r="N238" s="14"/>
      <c r="O238" s="14"/>
    </row>
    <row r="239" spans="2:15" s="2" customFormat="1" x14ac:dyDescent="0.2">
      <c r="B239" s="14"/>
      <c r="C239" s="14"/>
      <c r="D239" s="14"/>
      <c r="E239" s="14"/>
      <c r="F239" s="14"/>
      <c r="G239" s="14"/>
      <c r="H239" s="14"/>
      <c r="I239" s="14"/>
      <c r="J239" s="14"/>
      <c r="K239" s="14"/>
      <c r="L239" s="14"/>
      <c r="M239" s="14"/>
      <c r="N239" s="14"/>
      <c r="O239" s="14"/>
    </row>
    <row r="240" spans="2:15" s="2" customFormat="1" x14ac:dyDescent="0.2">
      <c r="B240" s="14"/>
      <c r="C240" s="14"/>
      <c r="D240" s="14"/>
      <c r="E240" s="14"/>
      <c r="F240" s="14"/>
      <c r="G240" s="14"/>
      <c r="H240" s="14"/>
      <c r="I240" s="14"/>
      <c r="J240" s="14"/>
      <c r="K240" s="14"/>
      <c r="L240" s="14"/>
      <c r="M240" s="14"/>
      <c r="N240" s="14"/>
      <c r="O240" s="14"/>
    </row>
    <row r="241" spans="2:15" s="2" customFormat="1" x14ac:dyDescent="0.2">
      <c r="B241" s="14"/>
      <c r="C241" s="14"/>
      <c r="D241" s="14"/>
      <c r="E241" s="14"/>
      <c r="F241" s="14"/>
      <c r="G241" s="14"/>
      <c r="H241" s="14"/>
      <c r="I241" s="14"/>
      <c r="J241" s="14"/>
      <c r="K241" s="14"/>
      <c r="L241" s="14"/>
      <c r="M241" s="14"/>
      <c r="N241" s="14"/>
      <c r="O241" s="14"/>
    </row>
    <row r="242" spans="2:15" s="2" customFormat="1" x14ac:dyDescent="0.2">
      <c r="B242" s="14"/>
      <c r="C242" s="14"/>
      <c r="D242" s="14"/>
      <c r="E242" s="14"/>
      <c r="F242" s="14"/>
      <c r="G242" s="14"/>
      <c r="H242" s="14"/>
      <c r="I242" s="14"/>
      <c r="J242" s="14"/>
      <c r="K242" s="14"/>
      <c r="L242" s="14"/>
      <c r="M242" s="14"/>
      <c r="N242" s="14"/>
      <c r="O242" s="14"/>
    </row>
    <row r="243" spans="2:15" s="2" customFormat="1" x14ac:dyDescent="0.2">
      <c r="B243" s="14"/>
      <c r="C243" s="14"/>
      <c r="D243" s="14"/>
      <c r="E243" s="14"/>
      <c r="F243" s="14"/>
      <c r="G243" s="14"/>
      <c r="H243" s="14"/>
      <c r="I243" s="14"/>
      <c r="J243" s="14"/>
      <c r="K243" s="14"/>
      <c r="L243" s="14"/>
      <c r="M243" s="14"/>
      <c r="N243" s="14"/>
      <c r="O243" s="14"/>
    </row>
    <row r="244" spans="2:15" s="2" customFormat="1" x14ac:dyDescent="0.2">
      <c r="B244" s="14"/>
      <c r="C244" s="14"/>
      <c r="D244" s="14"/>
      <c r="E244" s="14"/>
      <c r="F244" s="14"/>
      <c r="G244" s="14"/>
      <c r="H244" s="14"/>
      <c r="I244" s="14"/>
      <c r="J244" s="14"/>
      <c r="K244" s="14"/>
      <c r="L244" s="14"/>
      <c r="M244" s="14"/>
      <c r="N244" s="14"/>
      <c r="O244" s="14"/>
    </row>
    <row r="245" spans="2:15" s="2" customFormat="1" x14ac:dyDescent="0.2">
      <c r="B245" s="14"/>
      <c r="C245" s="14"/>
      <c r="D245" s="14"/>
      <c r="E245" s="14"/>
      <c r="F245" s="14"/>
      <c r="G245" s="14"/>
      <c r="H245" s="14"/>
      <c r="I245" s="14"/>
      <c r="J245" s="14"/>
      <c r="K245" s="14"/>
      <c r="L245" s="14"/>
      <c r="M245" s="14"/>
      <c r="N245" s="14"/>
      <c r="O245" s="14"/>
    </row>
    <row r="246" spans="2:15" s="2" customFormat="1" x14ac:dyDescent="0.2">
      <c r="B246" s="14"/>
      <c r="C246" s="14"/>
      <c r="D246" s="14"/>
      <c r="E246" s="14"/>
      <c r="F246" s="14"/>
      <c r="G246" s="14"/>
      <c r="H246" s="14"/>
      <c r="I246" s="14"/>
      <c r="J246" s="14"/>
      <c r="K246" s="14"/>
      <c r="L246" s="14"/>
      <c r="M246" s="14"/>
      <c r="N246" s="14"/>
      <c r="O246" s="14"/>
    </row>
    <row r="247" spans="2:15" s="2" customFormat="1" x14ac:dyDescent="0.2">
      <c r="B247" s="14"/>
      <c r="C247" s="14"/>
      <c r="D247" s="14"/>
      <c r="E247" s="14"/>
      <c r="F247" s="14"/>
      <c r="G247" s="14"/>
      <c r="H247" s="14"/>
      <c r="I247" s="14"/>
      <c r="J247" s="14"/>
      <c r="K247" s="14"/>
      <c r="L247" s="14"/>
      <c r="M247" s="14"/>
      <c r="N247" s="14"/>
      <c r="O247" s="14"/>
    </row>
    <row r="248" spans="2:15" s="2" customFormat="1" x14ac:dyDescent="0.2">
      <c r="B248" s="14"/>
      <c r="C248" s="14"/>
      <c r="D248" s="14"/>
      <c r="E248" s="14"/>
      <c r="F248" s="14"/>
      <c r="G248" s="14"/>
      <c r="H248" s="14"/>
      <c r="I248" s="14"/>
      <c r="J248" s="14"/>
      <c r="K248" s="14"/>
      <c r="L248" s="14"/>
      <c r="M248" s="14"/>
      <c r="N248" s="14"/>
      <c r="O248" s="14"/>
    </row>
    <row r="249" spans="2:15" s="2" customFormat="1" x14ac:dyDescent="0.2">
      <c r="B249" s="14"/>
      <c r="C249" s="14"/>
      <c r="D249" s="14"/>
      <c r="E249" s="14"/>
      <c r="F249" s="14"/>
      <c r="G249" s="14"/>
      <c r="H249" s="14"/>
      <c r="I249" s="14"/>
      <c r="J249" s="14"/>
      <c r="K249" s="14"/>
      <c r="L249" s="14"/>
      <c r="M249" s="14"/>
      <c r="N249" s="14"/>
      <c r="O249" s="14"/>
    </row>
    <row r="250" spans="2:15" s="2" customFormat="1" x14ac:dyDescent="0.2">
      <c r="B250" s="14"/>
      <c r="C250" s="14"/>
      <c r="D250" s="14"/>
      <c r="E250" s="14"/>
      <c r="F250" s="14"/>
      <c r="G250" s="14"/>
      <c r="H250" s="14"/>
      <c r="I250" s="14"/>
      <c r="J250" s="14"/>
      <c r="K250" s="14"/>
      <c r="L250" s="14"/>
      <c r="M250" s="14"/>
      <c r="N250" s="14"/>
      <c r="O250" s="14"/>
    </row>
    <row r="251" spans="2:15" s="2" customFormat="1" x14ac:dyDescent="0.2">
      <c r="B251" s="14"/>
      <c r="C251" s="14"/>
      <c r="D251" s="14"/>
      <c r="E251" s="14"/>
      <c r="F251" s="14"/>
      <c r="G251" s="14"/>
      <c r="H251" s="14"/>
      <c r="I251" s="14"/>
      <c r="J251" s="14"/>
      <c r="K251" s="14"/>
      <c r="L251" s="14"/>
      <c r="M251" s="14"/>
      <c r="N251" s="14"/>
      <c r="O251" s="14"/>
    </row>
    <row r="252" spans="2:15" s="2" customFormat="1" x14ac:dyDescent="0.2">
      <c r="B252" s="14"/>
      <c r="C252" s="14"/>
      <c r="D252" s="14"/>
      <c r="E252" s="14"/>
      <c r="F252" s="14"/>
      <c r="G252" s="14"/>
      <c r="H252" s="14"/>
      <c r="I252" s="14"/>
      <c r="J252" s="14"/>
      <c r="K252" s="14"/>
      <c r="L252" s="14"/>
      <c r="M252" s="14"/>
      <c r="N252" s="14"/>
      <c r="O252" s="14"/>
    </row>
    <row r="253" spans="2:15" s="2" customFormat="1" x14ac:dyDescent="0.2">
      <c r="B253" s="14"/>
      <c r="C253" s="14"/>
      <c r="D253" s="14"/>
      <c r="E253" s="14"/>
      <c r="F253" s="14"/>
      <c r="G253" s="14"/>
      <c r="H253" s="14"/>
      <c r="I253" s="14"/>
      <c r="J253" s="14"/>
      <c r="K253" s="14"/>
      <c r="L253" s="14"/>
      <c r="M253" s="14"/>
      <c r="N253" s="14"/>
      <c r="O253" s="14"/>
    </row>
    <row r="254" spans="2:15" s="2" customFormat="1" x14ac:dyDescent="0.2">
      <c r="B254" s="14"/>
      <c r="C254" s="14"/>
      <c r="D254" s="14"/>
      <c r="E254" s="14"/>
      <c r="F254" s="14"/>
      <c r="G254" s="14"/>
      <c r="H254" s="14"/>
      <c r="I254" s="14"/>
      <c r="J254" s="14"/>
      <c r="K254" s="14"/>
      <c r="L254" s="14"/>
      <c r="M254" s="14"/>
      <c r="N254" s="14"/>
      <c r="O254" s="14"/>
    </row>
    <row r="255" spans="2:15" s="2" customFormat="1" x14ac:dyDescent="0.2">
      <c r="B255" s="14"/>
      <c r="C255" s="14"/>
      <c r="D255" s="14"/>
      <c r="E255" s="14"/>
      <c r="F255" s="14"/>
      <c r="G255" s="14"/>
      <c r="H255" s="14"/>
      <c r="I255" s="14"/>
      <c r="J255" s="14"/>
      <c r="K255" s="14"/>
      <c r="L255" s="14"/>
      <c r="M255" s="14"/>
      <c r="N255" s="14"/>
      <c r="O255" s="14"/>
    </row>
    <row r="256" spans="2:15" s="2" customFormat="1" x14ac:dyDescent="0.2">
      <c r="B256" s="14"/>
      <c r="C256" s="14"/>
      <c r="D256" s="14"/>
      <c r="E256" s="14"/>
      <c r="F256" s="14"/>
      <c r="G256" s="14"/>
      <c r="H256" s="14"/>
      <c r="I256" s="14"/>
      <c r="J256" s="14"/>
      <c r="K256" s="14"/>
      <c r="L256" s="14"/>
      <c r="M256" s="14"/>
      <c r="N256" s="14"/>
      <c r="O256" s="14"/>
    </row>
    <row r="257" spans="2:15" s="2" customFormat="1" x14ac:dyDescent="0.2">
      <c r="B257" s="14"/>
      <c r="C257" s="14"/>
      <c r="D257" s="14"/>
      <c r="E257" s="14"/>
      <c r="F257" s="14"/>
      <c r="G257" s="14"/>
      <c r="H257" s="14"/>
      <c r="I257" s="14"/>
      <c r="J257" s="14"/>
      <c r="K257" s="14"/>
      <c r="L257" s="14"/>
      <c r="M257" s="14"/>
      <c r="N257" s="14"/>
      <c r="O257" s="14"/>
    </row>
    <row r="258" spans="2:15" s="2" customFormat="1" x14ac:dyDescent="0.2">
      <c r="B258" s="14"/>
      <c r="C258" s="14"/>
      <c r="D258" s="14"/>
      <c r="E258" s="14"/>
      <c r="F258" s="14"/>
      <c r="G258" s="14"/>
      <c r="H258" s="14"/>
      <c r="I258" s="14"/>
      <c r="J258" s="14"/>
      <c r="K258" s="14"/>
      <c r="L258" s="14"/>
      <c r="M258" s="14"/>
      <c r="N258" s="14"/>
      <c r="O258" s="14"/>
    </row>
    <row r="259" spans="2:15" s="2" customFormat="1" x14ac:dyDescent="0.2">
      <c r="B259" s="14"/>
      <c r="C259" s="14"/>
      <c r="D259" s="14"/>
      <c r="E259" s="14"/>
      <c r="F259" s="14"/>
      <c r="G259" s="14"/>
      <c r="H259" s="14"/>
      <c r="I259" s="14"/>
      <c r="J259" s="14"/>
      <c r="K259" s="14"/>
      <c r="L259" s="14"/>
      <c r="M259" s="14"/>
      <c r="N259" s="14"/>
      <c r="O259" s="14"/>
    </row>
    <row r="260" spans="2:15" s="2" customFormat="1" x14ac:dyDescent="0.2">
      <c r="B260" s="14"/>
      <c r="C260" s="14"/>
      <c r="D260" s="14"/>
      <c r="E260" s="14"/>
      <c r="F260" s="14"/>
      <c r="G260" s="14"/>
      <c r="H260" s="14"/>
      <c r="I260" s="14"/>
      <c r="J260" s="14"/>
      <c r="K260" s="14"/>
      <c r="L260" s="14"/>
      <c r="M260" s="14"/>
      <c r="N260" s="14"/>
      <c r="O260" s="14"/>
    </row>
    <row r="261" spans="2:15" s="2" customFormat="1" x14ac:dyDescent="0.2">
      <c r="B261" s="14"/>
      <c r="C261" s="14"/>
      <c r="D261" s="14"/>
      <c r="E261" s="14"/>
      <c r="F261" s="14"/>
      <c r="G261" s="14"/>
      <c r="H261" s="14"/>
      <c r="I261" s="14"/>
      <c r="J261" s="14"/>
      <c r="K261" s="14"/>
      <c r="L261" s="14"/>
      <c r="M261" s="14"/>
      <c r="N261" s="14"/>
      <c r="O261" s="14"/>
    </row>
    <row r="262" spans="2:15" s="2" customFormat="1" x14ac:dyDescent="0.2">
      <c r="B262" s="14"/>
      <c r="C262" s="14"/>
      <c r="D262" s="14"/>
      <c r="E262" s="14"/>
      <c r="F262" s="14"/>
      <c r="G262" s="14"/>
      <c r="H262" s="14"/>
      <c r="I262" s="14"/>
      <c r="J262" s="14"/>
      <c r="K262" s="14"/>
      <c r="L262" s="14"/>
      <c r="M262" s="14"/>
      <c r="N262" s="14"/>
      <c r="O262" s="14"/>
    </row>
    <row r="263" spans="2:15" s="2" customFormat="1" x14ac:dyDescent="0.2">
      <c r="B263" s="14"/>
      <c r="C263" s="14"/>
      <c r="D263" s="14"/>
      <c r="E263" s="14"/>
      <c r="F263" s="14"/>
      <c r="G263" s="14"/>
      <c r="H263" s="14"/>
      <c r="I263" s="14"/>
      <c r="J263" s="14"/>
      <c r="K263" s="14"/>
      <c r="L263" s="14"/>
      <c r="M263" s="14"/>
      <c r="N263" s="14"/>
      <c r="O263" s="14"/>
    </row>
    <row r="264" spans="2:15" s="2" customFormat="1" x14ac:dyDescent="0.2">
      <c r="B264" s="14"/>
      <c r="C264" s="14"/>
      <c r="D264" s="14"/>
      <c r="E264" s="14"/>
      <c r="F264" s="14"/>
      <c r="G264" s="14"/>
      <c r="H264" s="14"/>
      <c r="I264" s="14"/>
      <c r="J264" s="14"/>
      <c r="K264" s="14"/>
      <c r="L264" s="14"/>
      <c r="M264" s="14"/>
      <c r="N264" s="14"/>
      <c r="O264" s="14"/>
    </row>
    <row r="265" spans="2:15" s="2" customFormat="1" x14ac:dyDescent="0.2">
      <c r="B265" s="14"/>
      <c r="C265" s="14"/>
      <c r="D265" s="14"/>
      <c r="E265" s="14"/>
      <c r="F265" s="14"/>
      <c r="G265" s="14"/>
      <c r="H265" s="14"/>
      <c r="I265" s="14"/>
      <c r="J265" s="14"/>
      <c r="K265" s="14"/>
      <c r="L265" s="14"/>
      <c r="M265" s="14"/>
      <c r="N265" s="14"/>
      <c r="O265" s="14"/>
    </row>
    <row r="266" spans="2:15" s="2" customFormat="1" x14ac:dyDescent="0.2">
      <c r="B266" s="14"/>
      <c r="C266" s="14"/>
      <c r="D266" s="14"/>
      <c r="E266" s="14"/>
      <c r="F266" s="14"/>
      <c r="G266" s="14"/>
      <c r="H266" s="14"/>
      <c r="I266" s="14"/>
      <c r="J266" s="14"/>
      <c r="K266" s="14"/>
      <c r="L266" s="14"/>
      <c r="M266" s="14"/>
      <c r="N266" s="14"/>
      <c r="O266" s="14"/>
    </row>
    <row r="267" spans="2:15" s="2" customFormat="1" x14ac:dyDescent="0.2">
      <c r="B267" s="14"/>
      <c r="C267" s="14"/>
      <c r="D267" s="14"/>
      <c r="E267" s="14"/>
      <c r="F267" s="14"/>
      <c r="G267" s="14"/>
      <c r="H267" s="14"/>
      <c r="I267" s="14"/>
      <c r="J267" s="14"/>
      <c r="K267" s="14"/>
      <c r="L267" s="14"/>
      <c r="M267" s="14"/>
      <c r="N267" s="14"/>
      <c r="O267" s="14"/>
    </row>
    <row r="268" spans="2:15" s="2" customFormat="1" x14ac:dyDescent="0.2">
      <c r="B268" s="14"/>
      <c r="C268" s="14"/>
      <c r="D268" s="14"/>
      <c r="E268" s="14"/>
      <c r="F268" s="14"/>
      <c r="G268" s="14"/>
      <c r="H268" s="14"/>
      <c r="I268" s="14"/>
      <c r="J268" s="14"/>
      <c r="K268" s="14"/>
      <c r="L268" s="14"/>
      <c r="M268" s="14"/>
      <c r="N268" s="14"/>
      <c r="O268" s="14"/>
    </row>
    <row r="269" spans="2:15" s="2" customFormat="1" x14ac:dyDescent="0.2">
      <c r="B269" s="14"/>
      <c r="C269" s="14"/>
      <c r="D269" s="14"/>
      <c r="E269" s="14"/>
      <c r="F269" s="14"/>
      <c r="G269" s="14"/>
      <c r="H269" s="14"/>
      <c r="I269" s="14"/>
      <c r="J269" s="14"/>
      <c r="K269" s="14"/>
      <c r="L269" s="14"/>
      <c r="M269" s="14"/>
      <c r="N269" s="14"/>
      <c r="O269" s="14"/>
    </row>
    <row r="270" spans="2:15" s="2" customFormat="1" x14ac:dyDescent="0.2">
      <c r="B270" s="14"/>
      <c r="C270" s="14"/>
      <c r="D270" s="14"/>
      <c r="E270" s="14"/>
      <c r="F270" s="14"/>
      <c r="G270" s="14"/>
      <c r="H270" s="14"/>
      <c r="I270" s="14"/>
      <c r="J270" s="14"/>
      <c r="K270" s="14"/>
      <c r="L270" s="14"/>
      <c r="M270" s="14"/>
      <c r="N270" s="14"/>
      <c r="O270" s="14"/>
    </row>
    <row r="271" spans="2:15" s="2" customFormat="1" x14ac:dyDescent="0.2">
      <c r="B271" s="14"/>
      <c r="C271" s="14"/>
      <c r="D271" s="14"/>
      <c r="E271" s="14"/>
      <c r="F271" s="14"/>
      <c r="G271" s="14"/>
      <c r="H271" s="14"/>
      <c r="I271" s="14"/>
      <c r="J271" s="14"/>
      <c r="K271" s="14"/>
      <c r="L271" s="14"/>
      <c r="M271" s="14"/>
      <c r="N271" s="14"/>
      <c r="O271" s="14"/>
    </row>
    <row r="272" spans="2:15" s="2" customFormat="1" x14ac:dyDescent="0.2">
      <c r="B272" s="14"/>
      <c r="C272" s="14"/>
      <c r="D272" s="14"/>
      <c r="E272" s="14"/>
      <c r="F272" s="14"/>
      <c r="G272" s="14"/>
      <c r="H272" s="14"/>
      <c r="I272" s="14"/>
      <c r="J272" s="14"/>
      <c r="K272" s="14"/>
      <c r="L272" s="14"/>
      <c r="M272" s="14"/>
      <c r="N272" s="14"/>
      <c r="O272" s="14"/>
    </row>
    <row r="273" spans="2:15" s="2" customFormat="1" x14ac:dyDescent="0.2">
      <c r="B273" s="14"/>
      <c r="C273" s="14"/>
      <c r="D273" s="14"/>
      <c r="E273" s="14"/>
      <c r="F273" s="14"/>
      <c r="G273" s="14"/>
      <c r="H273" s="14"/>
      <c r="I273" s="14"/>
      <c r="J273" s="14"/>
      <c r="K273" s="14"/>
      <c r="L273" s="14"/>
      <c r="M273" s="14"/>
      <c r="N273" s="14"/>
      <c r="O273" s="14"/>
    </row>
    <row r="274" spans="2:15" s="2" customFormat="1" x14ac:dyDescent="0.2">
      <c r="B274" s="14"/>
      <c r="C274" s="14"/>
      <c r="D274" s="14"/>
      <c r="E274" s="14"/>
      <c r="F274" s="14"/>
      <c r="G274" s="14"/>
      <c r="H274" s="14"/>
      <c r="I274" s="14"/>
      <c r="J274" s="14"/>
      <c r="K274" s="14"/>
      <c r="L274" s="14"/>
      <c r="M274" s="14"/>
      <c r="N274" s="14"/>
      <c r="O274" s="14"/>
    </row>
    <row r="275" spans="2:15" s="2" customFormat="1" x14ac:dyDescent="0.2">
      <c r="B275" s="14"/>
      <c r="C275" s="14"/>
      <c r="D275" s="14"/>
      <c r="E275" s="14"/>
      <c r="F275" s="14"/>
      <c r="G275" s="14"/>
      <c r="H275" s="14"/>
      <c r="I275" s="14"/>
      <c r="J275" s="14"/>
      <c r="K275" s="14"/>
      <c r="L275" s="14"/>
      <c r="M275" s="14"/>
      <c r="N275" s="14"/>
      <c r="O275" s="14"/>
    </row>
    <row r="276" spans="2:15" s="2" customFormat="1" x14ac:dyDescent="0.2">
      <c r="B276" s="14"/>
      <c r="C276" s="14"/>
      <c r="D276" s="14"/>
      <c r="E276" s="14"/>
      <c r="F276" s="14"/>
      <c r="G276" s="14"/>
      <c r="H276" s="14"/>
      <c r="I276" s="14"/>
      <c r="J276" s="14"/>
      <c r="K276" s="14"/>
      <c r="L276" s="14"/>
      <c r="M276" s="14"/>
      <c r="N276" s="14"/>
      <c r="O276" s="14"/>
    </row>
    <row r="277" spans="2:15" s="2" customFormat="1" x14ac:dyDescent="0.2">
      <c r="B277" s="14"/>
      <c r="C277" s="14"/>
      <c r="D277" s="14"/>
      <c r="E277" s="14"/>
      <c r="F277" s="14"/>
      <c r="G277" s="14"/>
      <c r="H277" s="14"/>
      <c r="I277" s="14"/>
      <c r="J277" s="14"/>
      <c r="K277" s="14"/>
      <c r="L277" s="14"/>
      <c r="M277" s="14"/>
      <c r="N277" s="14"/>
      <c r="O277" s="14"/>
    </row>
    <row r="278" spans="2:15" s="2" customFormat="1" x14ac:dyDescent="0.2">
      <c r="B278" s="14"/>
      <c r="C278" s="14"/>
      <c r="D278" s="14"/>
      <c r="E278" s="14"/>
      <c r="F278" s="14"/>
      <c r="G278" s="14"/>
      <c r="H278" s="14"/>
      <c r="I278" s="14"/>
      <c r="J278" s="14"/>
      <c r="K278" s="14"/>
      <c r="L278" s="14"/>
      <c r="M278" s="14"/>
      <c r="N278" s="14"/>
      <c r="O278" s="14"/>
    </row>
    <row r="279" spans="2:15" s="2" customFormat="1" x14ac:dyDescent="0.2">
      <c r="B279" s="14"/>
      <c r="C279" s="14"/>
      <c r="D279" s="14"/>
      <c r="E279" s="14"/>
      <c r="F279" s="14"/>
      <c r="G279" s="14"/>
      <c r="H279" s="14"/>
      <c r="I279" s="14"/>
      <c r="J279" s="14"/>
      <c r="K279" s="14"/>
      <c r="L279" s="14"/>
      <c r="M279" s="14"/>
      <c r="N279" s="14"/>
      <c r="O279" s="14"/>
    </row>
    <row r="280" spans="2:15" s="2" customFormat="1" x14ac:dyDescent="0.2">
      <c r="B280" s="14"/>
      <c r="C280" s="14"/>
      <c r="D280" s="14"/>
      <c r="E280" s="14"/>
      <c r="F280" s="14"/>
      <c r="G280" s="14"/>
      <c r="H280" s="14"/>
      <c r="I280" s="14"/>
      <c r="J280" s="14"/>
      <c r="K280" s="14"/>
      <c r="L280" s="14"/>
      <c r="M280" s="14"/>
      <c r="N280" s="14"/>
      <c r="O280" s="14"/>
    </row>
    <row r="281" spans="2:15" s="2" customFormat="1" x14ac:dyDescent="0.2">
      <c r="B281" s="14"/>
      <c r="C281" s="14"/>
      <c r="D281" s="14"/>
      <c r="E281" s="14"/>
      <c r="F281" s="14"/>
      <c r="G281" s="14"/>
      <c r="H281" s="14"/>
      <c r="I281" s="14"/>
      <c r="J281" s="14"/>
      <c r="K281" s="14"/>
      <c r="L281" s="14"/>
      <c r="M281" s="14"/>
      <c r="N281" s="14"/>
      <c r="O281" s="14"/>
    </row>
    <row r="282" spans="2:15" s="2" customFormat="1" x14ac:dyDescent="0.2">
      <c r="B282" s="14"/>
      <c r="C282" s="14"/>
      <c r="D282" s="14"/>
      <c r="E282" s="14"/>
      <c r="F282" s="14"/>
      <c r="G282" s="14"/>
      <c r="H282" s="14"/>
      <c r="I282" s="14"/>
      <c r="J282" s="14"/>
      <c r="K282" s="14"/>
      <c r="L282" s="14"/>
      <c r="M282" s="14"/>
      <c r="N282" s="14"/>
      <c r="O282" s="14"/>
    </row>
    <row r="283" spans="2:15" s="2" customFormat="1" x14ac:dyDescent="0.2">
      <c r="B283" s="14"/>
      <c r="C283" s="14"/>
      <c r="D283" s="14"/>
      <c r="E283" s="14"/>
      <c r="F283" s="14"/>
      <c r="G283" s="14"/>
      <c r="H283" s="14"/>
      <c r="I283" s="14"/>
      <c r="J283" s="14"/>
      <c r="K283" s="14"/>
      <c r="L283" s="14"/>
      <c r="M283" s="14"/>
      <c r="N283" s="14"/>
      <c r="O283" s="14"/>
    </row>
    <row r="284" spans="2:15" s="2" customFormat="1" x14ac:dyDescent="0.2">
      <c r="B284" s="14"/>
      <c r="C284" s="14"/>
      <c r="D284" s="14"/>
      <c r="E284" s="14"/>
      <c r="F284" s="14"/>
      <c r="G284" s="14"/>
      <c r="H284" s="14"/>
      <c r="I284" s="14"/>
      <c r="J284" s="14"/>
      <c r="K284" s="14"/>
      <c r="L284" s="14"/>
      <c r="M284" s="14"/>
      <c r="N284" s="14"/>
      <c r="O284" s="14"/>
    </row>
    <row r="285" spans="2:15" s="2" customFormat="1" x14ac:dyDescent="0.2">
      <c r="B285" s="14"/>
      <c r="C285" s="14"/>
      <c r="D285" s="14"/>
      <c r="E285" s="14"/>
      <c r="F285" s="14"/>
      <c r="G285" s="14"/>
      <c r="H285" s="14"/>
      <c r="I285" s="14"/>
      <c r="J285" s="14"/>
      <c r="K285" s="14"/>
      <c r="L285" s="14"/>
      <c r="M285" s="14"/>
      <c r="N285" s="14"/>
      <c r="O285" s="14"/>
    </row>
    <row r="286" spans="2:15" s="2" customFormat="1" x14ac:dyDescent="0.2">
      <c r="B286" s="14"/>
      <c r="C286" s="14"/>
      <c r="D286" s="14"/>
      <c r="E286" s="14"/>
      <c r="F286" s="14"/>
      <c r="G286" s="14"/>
      <c r="H286" s="14"/>
      <c r="I286" s="14"/>
      <c r="J286" s="14"/>
      <c r="K286" s="14"/>
      <c r="L286" s="14"/>
      <c r="M286" s="14"/>
      <c r="N286" s="14"/>
      <c r="O286" s="14"/>
    </row>
    <row r="287" spans="2:15" s="2" customFormat="1" x14ac:dyDescent="0.2">
      <c r="B287" s="14"/>
      <c r="C287" s="14"/>
      <c r="D287" s="14"/>
      <c r="E287" s="14"/>
      <c r="F287" s="14"/>
      <c r="G287" s="14"/>
      <c r="H287" s="14"/>
      <c r="I287" s="14"/>
      <c r="J287" s="14"/>
      <c r="K287" s="14"/>
      <c r="L287" s="14"/>
      <c r="M287" s="14"/>
      <c r="N287" s="14"/>
      <c r="O287" s="14"/>
    </row>
    <row r="288" spans="2:15" s="2" customFormat="1" x14ac:dyDescent="0.2">
      <c r="B288" s="14"/>
      <c r="C288" s="14"/>
      <c r="D288" s="14"/>
      <c r="E288" s="14"/>
      <c r="F288" s="14"/>
      <c r="G288" s="14"/>
      <c r="H288" s="14"/>
      <c r="I288" s="14"/>
      <c r="J288" s="14"/>
      <c r="K288" s="14"/>
      <c r="L288" s="14"/>
      <c r="M288" s="14"/>
      <c r="N288" s="14"/>
      <c r="O288" s="14"/>
    </row>
    <row r="289" spans="2:15" s="2" customFormat="1" x14ac:dyDescent="0.2">
      <c r="B289" s="14"/>
      <c r="C289" s="14"/>
      <c r="D289" s="14"/>
      <c r="E289" s="14"/>
      <c r="F289" s="14"/>
      <c r="G289" s="14"/>
      <c r="H289" s="14"/>
      <c r="I289" s="14"/>
      <c r="J289" s="14"/>
      <c r="K289" s="14"/>
      <c r="L289" s="14"/>
      <c r="M289" s="14"/>
      <c r="N289" s="14"/>
      <c r="O289" s="14"/>
    </row>
    <row r="290" spans="2:15" s="2" customFormat="1" x14ac:dyDescent="0.2">
      <c r="B290" s="14"/>
      <c r="C290" s="14"/>
      <c r="D290" s="14"/>
      <c r="E290" s="14"/>
      <c r="F290" s="14"/>
      <c r="G290" s="14"/>
      <c r="H290" s="14"/>
      <c r="I290" s="14"/>
      <c r="J290" s="14"/>
      <c r="K290" s="14"/>
      <c r="L290" s="14"/>
      <c r="M290" s="14"/>
      <c r="N290" s="14"/>
      <c r="O290" s="14"/>
    </row>
    <row r="291" spans="2:15" s="2" customFormat="1" x14ac:dyDescent="0.2">
      <c r="B291" s="14"/>
      <c r="C291" s="14"/>
      <c r="D291" s="14"/>
      <c r="E291" s="14"/>
      <c r="F291" s="14"/>
      <c r="G291" s="14"/>
      <c r="H291" s="14"/>
      <c r="I291" s="14"/>
      <c r="J291" s="14"/>
      <c r="K291" s="14"/>
      <c r="L291" s="14"/>
      <c r="M291" s="14"/>
      <c r="N291" s="14"/>
      <c r="O291" s="14"/>
    </row>
    <row r="292" spans="2:15" s="2" customFormat="1" x14ac:dyDescent="0.2">
      <c r="B292" s="14"/>
      <c r="C292" s="14"/>
      <c r="D292" s="14"/>
      <c r="E292" s="14"/>
      <c r="F292" s="14"/>
      <c r="G292" s="14"/>
      <c r="H292" s="14"/>
      <c r="I292" s="14"/>
      <c r="J292" s="14"/>
      <c r="K292" s="14"/>
      <c r="L292" s="14"/>
      <c r="M292" s="14"/>
      <c r="N292" s="14"/>
      <c r="O292" s="14"/>
    </row>
    <row r="293" spans="2:15" s="2" customFormat="1" x14ac:dyDescent="0.2">
      <c r="B293" s="14"/>
      <c r="C293" s="14"/>
      <c r="D293" s="14"/>
      <c r="E293" s="14"/>
      <c r="F293" s="14"/>
      <c r="G293" s="14"/>
      <c r="H293" s="14"/>
      <c r="I293" s="14"/>
      <c r="J293" s="14"/>
      <c r="K293" s="14"/>
      <c r="L293" s="14"/>
      <c r="M293" s="14"/>
      <c r="N293" s="14"/>
      <c r="O293" s="14"/>
    </row>
    <row r="294" spans="2:15" s="2" customFormat="1" x14ac:dyDescent="0.2">
      <c r="B294" s="14"/>
      <c r="C294" s="14"/>
      <c r="D294" s="14"/>
      <c r="E294" s="14"/>
      <c r="F294" s="14"/>
      <c r="G294" s="14"/>
      <c r="H294" s="14"/>
      <c r="I294" s="14"/>
      <c r="J294" s="14"/>
      <c r="K294" s="14"/>
      <c r="L294" s="14"/>
      <c r="M294" s="14"/>
      <c r="N294" s="14"/>
      <c r="O294" s="14"/>
    </row>
    <row r="295" spans="2:15" s="2" customFormat="1" x14ac:dyDescent="0.2">
      <c r="B295" s="14"/>
      <c r="C295" s="14"/>
      <c r="D295" s="14"/>
      <c r="E295" s="14"/>
      <c r="F295" s="14"/>
      <c r="G295" s="14"/>
      <c r="H295" s="14"/>
      <c r="I295" s="14"/>
      <c r="J295" s="14"/>
      <c r="K295" s="14"/>
      <c r="L295" s="14"/>
      <c r="M295" s="14"/>
      <c r="N295" s="14"/>
      <c r="O295" s="14"/>
    </row>
    <row r="296" spans="2:15" s="2" customFormat="1" x14ac:dyDescent="0.2">
      <c r="B296" s="14"/>
      <c r="C296" s="14"/>
      <c r="D296" s="14"/>
      <c r="E296" s="14"/>
      <c r="F296" s="14"/>
      <c r="G296" s="14"/>
      <c r="H296" s="14"/>
      <c r="I296" s="14"/>
      <c r="J296" s="14"/>
      <c r="K296" s="14"/>
      <c r="L296" s="14"/>
      <c r="M296" s="14"/>
      <c r="N296" s="14"/>
      <c r="O296" s="14"/>
    </row>
    <row r="297" spans="2:15" s="2" customFormat="1" x14ac:dyDescent="0.2">
      <c r="B297" s="14"/>
      <c r="C297" s="14"/>
      <c r="D297" s="14"/>
      <c r="E297" s="14"/>
      <c r="F297" s="14"/>
      <c r="G297" s="14"/>
      <c r="H297" s="14"/>
      <c r="I297" s="14"/>
      <c r="J297" s="14"/>
      <c r="K297" s="14"/>
      <c r="L297" s="14"/>
      <c r="M297" s="14"/>
      <c r="N297" s="14"/>
      <c r="O297" s="14"/>
    </row>
    <row r="298" spans="2:15" s="2" customFormat="1" x14ac:dyDescent="0.2">
      <c r="B298" s="14"/>
      <c r="C298" s="14"/>
      <c r="D298" s="14"/>
      <c r="E298" s="14"/>
      <c r="F298" s="14"/>
      <c r="G298" s="14"/>
      <c r="H298" s="14"/>
      <c r="I298" s="14"/>
      <c r="J298" s="14"/>
      <c r="K298" s="14"/>
      <c r="L298" s="14"/>
      <c r="M298" s="14"/>
      <c r="N298" s="14"/>
      <c r="O298" s="14"/>
    </row>
    <row r="299" spans="2:15" s="2" customFormat="1" x14ac:dyDescent="0.2">
      <c r="B299" s="14"/>
      <c r="C299" s="14"/>
      <c r="D299" s="14"/>
      <c r="E299" s="14"/>
      <c r="F299" s="14"/>
      <c r="G299" s="14"/>
      <c r="H299" s="14"/>
      <c r="I299" s="14"/>
      <c r="J299" s="14"/>
      <c r="K299" s="14"/>
      <c r="L299" s="14"/>
      <c r="M299" s="14"/>
      <c r="N299" s="14"/>
      <c r="O299" s="14"/>
    </row>
    <row r="300" spans="2:15" s="2" customFormat="1" x14ac:dyDescent="0.2">
      <c r="B300" s="14"/>
      <c r="C300" s="14"/>
      <c r="D300" s="14"/>
      <c r="E300" s="14"/>
      <c r="F300" s="14"/>
      <c r="G300" s="14"/>
      <c r="H300" s="14"/>
      <c r="I300" s="14"/>
      <c r="J300" s="14"/>
      <c r="K300" s="14"/>
      <c r="L300" s="14"/>
      <c r="M300" s="14"/>
      <c r="N300" s="14"/>
      <c r="O300" s="14"/>
    </row>
    <row r="301" spans="2:15" s="2" customFormat="1" x14ac:dyDescent="0.2">
      <c r="B301" s="14"/>
      <c r="C301" s="14"/>
      <c r="D301" s="14"/>
      <c r="E301" s="14"/>
      <c r="F301" s="14"/>
      <c r="G301" s="14"/>
      <c r="H301" s="14"/>
      <c r="I301" s="14"/>
      <c r="J301" s="14"/>
      <c r="K301" s="14"/>
      <c r="L301" s="14"/>
      <c r="M301" s="14"/>
      <c r="N301" s="14"/>
      <c r="O301" s="14"/>
    </row>
    <row r="302" spans="2:15" s="2" customFormat="1" x14ac:dyDescent="0.2">
      <c r="B302" s="14"/>
      <c r="C302" s="14"/>
      <c r="D302" s="14"/>
      <c r="E302" s="14"/>
      <c r="F302" s="14"/>
      <c r="G302" s="14"/>
      <c r="H302" s="14"/>
      <c r="I302" s="14"/>
      <c r="J302" s="14"/>
      <c r="K302" s="14"/>
      <c r="L302" s="14"/>
      <c r="M302" s="14"/>
      <c r="N302" s="14"/>
      <c r="O302" s="14"/>
    </row>
    <row r="303" spans="2:15" s="2" customFormat="1" x14ac:dyDescent="0.2">
      <c r="B303" s="14"/>
      <c r="C303" s="14"/>
      <c r="D303" s="14"/>
      <c r="E303" s="14"/>
      <c r="F303" s="14"/>
      <c r="G303" s="14"/>
      <c r="H303" s="14"/>
      <c r="I303" s="14"/>
      <c r="J303" s="14"/>
      <c r="K303" s="14"/>
      <c r="L303" s="14"/>
      <c r="M303" s="14"/>
      <c r="N303" s="14"/>
      <c r="O303" s="14"/>
    </row>
    <row r="304" spans="2:15" s="2" customFormat="1" x14ac:dyDescent="0.2">
      <c r="B304" s="14"/>
      <c r="C304" s="14"/>
      <c r="D304" s="14"/>
      <c r="E304" s="14"/>
      <c r="F304" s="14"/>
      <c r="G304" s="14"/>
      <c r="H304" s="14"/>
      <c r="I304" s="14"/>
      <c r="J304" s="14"/>
      <c r="K304" s="14"/>
      <c r="L304" s="14"/>
      <c r="M304" s="14"/>
      <c r="N304" s="14"/>
      <c r="O304" s="14"/>
    </row>
    <row r="305" spans="2:15" s="2" customFormat="1" x14ac:dyDescent="0.2">
      <c r="B305" s="14"/>
      <c r="C305" s="14"/>
      <c r="D305" s="14"/>
      <c r="E305" s="14"/>
      <c r="F305" s="14"/>
      <c r="G305" s="14"/>
      <c r="H305" s="14"/>
      <c r="I305" s="14"/>
      <c r="J305" s="14"/>
      <c r="K305" s="14"/>
      <c r="L305" s="14"/>
      <c r="M305" s="14"/>
      <c r="N305" s="14"/>
      <c r="O305" s="14"/>
    </row>
    <row r="306" spans="2:15" s="2" customFormat="1" x14ac:dyDescent="0.2">
      <c r="B306" s="14"/>
      <c r="C306" s="14"/>
      <c r="D306" s="14"/>
      <c r="E306" s="14"/>
      <c r="F306" s="14"/>
      <c r="G306" s="14"/>
      <c r="H306" s="14"/>
      <c r="I306" s="14"/>
      <c r="J306" s="14"/>
      <c r="K306" s="14"/>
      <c r="L306" s="14"/>
      <c r="M306" s="14"/>
      <c r="N306" s="14"/>
      <c r="O306" s="14"/>
    </row>
    <row r="307" spans="2:15" s="2" customFormat="1" x14ac:dyDescent="0.2">
      <c r="B307" s="14"/>
      <c r="C307" s="14"/>
      <c r="D307" s="14"/>
      <c r="E307" s="14"/>
      <c r="F307" s="14"/>
      <c r="G307" s="14"/>
      <c r="H307" s="14"/>
      <c r="I307" s="14"/>
      <c r="J307" s="14"/>
      <c r="K307" s="14"/>
      <c r="L307" s="14"/>
      <c r="M307" s="14"/>
      <c r="N307" s="14"/>
      <c r="O307" s="14"/>
    </row>
    <row r="308" spans="2:15" s="2" customFormat="1" x14ac:dyDescent="0.2">
      <c r="B308" s="14"/>
      <c r="C308" s="14"/>
      <c r="D308" s="14"/>
      <c r="E308" s="14"/>
      <c r="F308" s="14"/>
      <c r="G308" s="14"/>
      <c r="H308" s="14"/>
      <c r="I308" s="14"/>
      <c r="J308" s="14"/>
      <c r="K308" s="14"/>
      <c r="L308" s="14"/>
      <c r="M308" s="14"/>
      <c r="N308" s="14"/>
      <c r="O308" s="14"/>
    </row>
    <row r="309" spans="2:15" s="2" customFormat="1" x14ac:dyDescent="0.2">
      <c r="B309" s="14"/>
      <c r="C309" s="14"/>
      <c r="D309" s="14"/>
      <c r="E309" s="14"/>
      <c r="F309" s="14"/>
      <c r="G309" s="14"/>
      <c r="H309" s="14"/>
      <c r="I309" s="14"/>
      <c r="J309" s="14"/>
      <c r="K309" s="14"/>
      <c r="L309" s="14"/>
      <c r="M309" s="14"/>
      <c r="N309" s="14"/>
      <c r="O309" s="14"/>
    </row>
    <row r="310" spans="2:15" s="2" customFormat="1" x14ac:dyDescent="0.2">
      <c r="B310" s="14"/>
      <c r="C310" s="14"/>
      <c r="D310" s="14"/>
      <c r="E310" s="14"/>
      <c r="F310" s="14"/>
      <c r="G310" s="14"/>
      <c r="H310" s="14"/>
      <c r="I310" s="14"/>
      <c r="J310" s="14"/>
      <c r="K310" s="14"/>
      <c r="L310" s="14"/>
      <c r="M310" s="14"/>
      <c r="N310" s="14"/>
      <c r="O310" s="14"/>
    </row>
    <row r="311" spans="2:15" s="2" customFormat="1" x14ac:dyDescent="0.2">
      <c r="B311" s="14"/>
      <c r="C311" s="14"/>
      <c r="D311" s="14"/>
      <c r="E311" s="14"/>
      <c r="F311" s="14"/>
      <c r="G311" s="14"/>
      <c r="H311" s="14"/>
      <c r="I311" s="14"/>
      <c r="J311" s="14"/>
      <c r="K311" s="14"/>
      <c r="L311" s="14"/>
      <c r="M311" s="14"/>
      <c r="N311" s="14"/>
      <c r="O311" s="14"/>
    </row>
    <row r="312" spans="2:15" s="2" customFormat="1" x14ac:dyDescent="0.2">
      <c r="B312" s="14"/>
      <c r="C312" s="14"/>
      <c r="D312" s="14"/>
      <c r="E312" s="14"/>
      <c r="F312" s="14"/>
      <c r="G312" s="14"/>
      <c r="H312" s="14"/>
      <c r="I312" s="14"/>
      <c r="J312" s="14"/>
      <c r="K312" s="14"/>
      <c r="L312" s="14"/>
      <c r="M312" s="14"/>
      <c r="N312" s="14"/>
      <c r="O312" s="14"/>
    </row>
    <row r="313" spans="2:15" s="2" customFormat="1" x14ac:dyDescent="0.2">
      <c r="B313" s="14"/>
      <c r="C313" s="14"/>
      <c r="D313" s="14"/>
      <c r="E313" s="14"/>
      <c r="F313" s="14"/>
      <c r="G313" s="14"/>
      <c r="H313" s="14"/>
      <c r="I313" s="14"/>
      <c r="J313" s="14"/>
      <c r="K313" s="14"/>
      <c r="L313" s="14"/>
      <c r="M313" s="14"/>
      <c r="N313" s="14"/>
      <c r="O313" s="14"/>
    </row>
    <row r="314" spans="2:15" s="2" customFormat="1" x14ac:dyDescent="0.2">
      <c r="B314" s="14"/>
      <c r="C314" s="14"/>
      <c r="D314" s="14"/>
      <c r="E314" s="14"/>
      <c r="F314" s="14"/>
      <c r="G314" s="14"/>
      <c r="H314" s="14"/>
      <c r="I314" s="14"/>
      <c r="J314" s="14"/>
      <c r="K314" s="14"/>
      <c r="L314" s="14"/>
      <c r="M314" s="14"/>
      <c r="N314" s="14"/>
      <c r="O314" s="14"/>
    </row>
    <row r="315" spans="2:15" s="2" customFormat="1" x14ac:dyDescent="0.2">
      <c r="B315" s="14"/>
      <c r="C315" s="14"/>
      <c r="D315" s="14"/>
      <c r="E315" s="14"/>
      <c r="F315" s="14"/>
      <c r="G315" s="14"/>
      <c r="H315" s="14"/>
      <c r="I315" s="14"/>
      <c r="J315" s="14"/>
      <c r="K315" s="14"/>
      <c r="L315" s="14"/>
      <c r="M315" s="14"/>
      <c r="N315" s="14"/>
      <c r="O315" s="14"/>
    </row>
    <row r="316" spans="2:15" s="2" customFormat="1" x14ac:dyDescent="0.2">
      <c r="B316" s="14"/>
      <c r="C316" s="14"/>
      <c r="D316" s="14"/>
      <c r="E316" s="14"/>
      <c r="F316" s="14"/>
      <c r="G316" s="14"/>
      <c r="H316" s="14"/>
      <c r="I316" s="14"/>
      <c r="J316" s="14"/>
      <c r="K316" s="14"/>
      <c r="L316" s="14"/>
      <c r="M316" s="14"/>
      <c r="N316" s="14"/>
      <c r="O316" s="14"/>
    </row>
    <row r="317" spans="2:15" s="2" customFormat="1" x14ac:dyDescent="0.2">
      <c r="B317" s="14"/>
      <c r="C317" s="14"/>
      <c r="D317" s="14"/>
      <c r="E317" s="14"/>
      <c r="F317" s="14"/>
      <c r="G317" s="14"/>
      <c r="H317" s="14"/>
      <c r="I317" s="14"/>
      <c r="J317" s="14"/>
      <c r="K317" s="14"/>
      <c r="L317" s="14"/>
      <c r="M317" s="14"/>
      <c r="N317" s="14"/>
      <c r="O317" s="14"/>
    </row>
    <row r="318" spans="2:15" s="2" customFormat="1" x14ac:dyDescent="0.2">
      <c r="B318" s="14"/>
      <c r="C318" s="14"/>
      <c r="D318" s="14"/>
      <c r="E318" s="14"/>
      <c r="F318" s="14"/>
      <c r="G318" s="14"/>
      <c r="H318" s="14"/>
      <c r="I318" s="14"/>
      <c r="J318" s="14"/>
      <c r="K318" s="14"/>
      <c r="L318" s="14"/>
      <c r="M318" s="14"/>
      <c r="N318" s="14"/>
      <c r="O318" s="14"/>
    </row>
    <row r="319" spans="2:15" s="2" customFormat="1" x14ac:dyDescent="0.2">
      <c r="B319" s="14"/>
      <c r="C319" s="14"/>
      <c r="D319" s="14"/>
      <c r="E319" s="14"/>
      <c r="F319" s="14"/>
      <c r="G319" s="14"/>
      <c r="H319" s="14"/>
      <c r="I319" s="14"/>
      <c r="J319" s="14"/>
      <c r="K319" s="14"/>
      <c r="L319" s="14"/>
      <c r="M319" s="14"/>
      <c r="N319" s="14"/>
      <c r="O319" s="14"/>
    </row>
    <row r="320" spans="2:15" s="2" customFormat="1" x14ac:dyDescent="0.2">
      <c r="B320" s="14"/>
      <c r="C320" s="14"/>
      <c r="D320" s="14"/>
      <c r="E320" s="14"/>
      <c r="F320" s="14"/>
      <c r="G320" s="14"/>
      <c r="H320" s="14"/>
      <c r="I320" s="14"/>
      <c r="J320" s="14"/>
      <c r="K320" s="14"/>
      <c r="L320" s="14"/>
      <c r="M320" s="14"/>
      <c r="N320" s="14"/>
      <c r="O320" s="14"/>
    </row>
    <row r="321" spans="2:15" s="2" customFormat="1" x14ac:dyDescent="0.2">
      <c r="B321" s="14"/>
      <c r="C321" s="14"/>
      <c r="D321" s="14"/>
      <c r="E321" s="14"/>
      <c r="F321" s="14"/>
      <c r="G321" s="14"/>
      <c r="H321" s="14"/>
      <c r="I321" s="14"/>
      <c r="J321" s="14"/>
      <c r="K321" s="14"/>
      <c r="L321" s="14"/>
      <c r="M321" s="14"/>
      <c r="N321" s="14"/>
      <c r="O321" s="14"/>
    </row>
    <row r="322" spans="2:15" s="2" customFormat="1" x14ac:dyDescent="0.2">
      <c r="B322" s="14"/>
      <c r="C322" s="14"/>
      <c r="D322" s="14"/>
      <c r="E322" s="14"/>
      <c r="F322" s="14"/>
      <c r="G322" s="14"/>
      <c r="H322" s="14"/>
      <c r="I322" s="14"/>
      <c r="J322" s="14"/>
      <c r="K322" s="14"/>
      <c r="L322" s="14"/>
      <c r="M322" s="14"/>
      <c r="N322" s="14"/>
      <c r="O322" s="14"/>
    </row>
    <row r="323" spans="2:15" s="2" customFormat="1" x14ac:dyDescent="0.2">
      <c r="B323" s="14"/>
      <c r="C323" s="14"/>
      <c r="D323" s="14"/>
      <c r="E323" s="14"/>
      <c r="F323" s="14"/>
      <c r="G323" s="14"/>
      <c r="H323" s="14"/>
      <c r="I323" s="14"/>
      <c r="J323" s="14"/>
      <c r="K323" s="14"/>
      <c r="L323" s="14"/>
      <c r="M323" s="14"/>
      <c r="N323" s="14"/>
      <c r="O323" s="14"/>
    </row>
    <row r="324" spans="2:15" s="2" customFormat="1" x14ac:dyDescent="0.2">
      <c r="B324" s="14"/>
      <c r="C324" s="14"/>
      <c r="D324" s="14"/>
      <c r="E324" s="14"/>
      <c r="F324" s="14"/>
      <c r="G324" s="14"/>
      <c r="H324" s="14"/>
      <c r="I324" s="14"/>
      <c r="J324" s="14"/>
      <c r="K324" s="14"/>
      <c r="L324" s="14"/>
      <c r="M324" s="14"/>
      <c r="N324" s="14"/>
      <c r="O324" s="14"/>
    </row>
    <row r="325" spans="2:15" s="2" customFormat="1" x14ac:dyDescent="0.2">
      <c r="B325" s="14"/>
      <c r="C325" s="14"/>
      <c r="D325" s="14"/>
      <c r="E325" s="14"/>
      <c r="F325" s="14"/>
      <c r="G325" s="14"/>
      <c r="H325" s="14"/>
      <c r="I325" s="14"/>
      <c r="J325" s="14"/>
      <c r="K325" s="14"/>
      <c r="L325" s="14"/>
      <c r="M325" s="14"/>
      <c r="N325" s="14"/>
      <c r="O325" s="14"/>
    </row>
    <row r="326" spans="2:15" s="2" customFormat="1" x14ac:dyDescent="0.2">
      <c r="B326" s="14"/>
      <c r="C326" s="14"/>
      <c r="D326" s="14"/>
      <c r="E326" s="14"/>
      <c r="F326" s="14"/>
      <c r="G326" s="14"/>
      <c r="H326" s="14"/>
      <c r="I326" s="14"/>
      <c r="J326" s="14"/>
      <c r="K326" s="14"/>
      <c r="L326" s="14"/>
      <c r="M326" s="14"/>
      <c r="N326" s="14"/>
      <c r="O326" s="14"/>
    </row>
    <row r="327" spans="2:15" s="2" customFormat="1" x14ac:dyDescent="0.2">
      <c r="B327" s="14"/>
      <c r="C327" s="14"/>
      <c r="D327" s="14"/>
      <c r="E327" s="14"/>
      <c r="F327" s="14"/>
      <c r="G327" s="14"/>
      <c r="H327" s="14"/>
      <c r="I327" s="14"/>
      <c r="J327" s="14"/>
      <c r="K327" s="14"/>
      <c r="L327" s="14"/>
      <c r="M327" s="14"/>
      <c r="N327" s="14"/>
      <c r="O327" s="14"/>
    </row>
    <row r="328" spans="2:15" s="2" customFormat="1" x14ac:dyDescent="0.2">
      <c r="B328" s="14"/>
      <c r="C328" s="14"/>
      <c r="D328" s="14"/>
      <c r="E328" s="14"/>
      <c r="F328" s="14"/>
      <c r="G328" s="14"/>
      <c r="H328" s="14"/>
      <c r="I328" s="14"/>
      <c r="J328" s="14"/>
      <c r="K328" s="14"/>
      <c r="L328" s="14"/>
      <c r="M328" s="14"/>
      <c r="N328" s="14"/>
      <c r="O328" s="14"/>
    </row>
    <row r="329" spans="2:15" s="2" customFormat="1" x14ac:dyDescent="0.2">
      <c r="B329" s="14"/>
      <c r="C329" s="14"/>
      <c r="D329" s="14"/>
      <c r="E329" s="14"/>
      <c r="F329" s="14"/>
      <c r="G329" s="14"/>
      <c r="H329" s="14"/>
      <c r="I329" s="14"/>
      <c r="J329" s="14"/>
      <c r="K329" s="14"/>
      <c r="L329" s="14"/>
      <c r="M329" s="14"/>
      <c r="N329" s="14"/>
      <c r="O329" s="14"/>
    </row>
    <row r="330" spans="2:15" s="2" customFormat="1" x14ac:dyDescent="0.2">
      <c r="B330" s="14"/>
      <c r="C330" s="14"/>
      <c r="D330" s="14"/>
      <c r="E330" s="14"/>
      <c r="F330" s="14"/>
      <c r="G330" s="14"/>
      <c r="H330" s="14"/>
      <c r="I330" s="14"/>
      <c r="J330" s="14"/>
      <c r="K330" s="14"/>
      <c r="L330" s="14"/>
      <c r="M330" s="14"/>
      <c r="N330" s="14"/>
      <c r="O330" s="14"/>
    </row>
    <row r="331" spans="2:15" s="2" customFormat="1" x14ac:dyDescent="0.2">
      <c r="B331" s="14"/>
      <c r="C331" s="14"/>
      <c r="D331" s="14"/>
      <c r="E331" s="14"/>
      <c r="F331" s="14"/>
      <c r="G331" s="14"/>
      <c r="H331" s="14"/>
      <c r="I331" s="14"/>
      <c r="J331" s="14"/>
      <c r="K331" s="14"/>
      <c r="L331" s="14"/>
      <c r="M331" s="14"/>
      <c r="N331" s="14"/>
      <c r="O331" s="14"/>
    </row>
    <row r="332" spans="2:15" s="2" customFormat="1" x14ac:dyDescent="0.2">
      <c r="B332" s="14"/>
      <c r="C332" s="14"/>
      <c r="D332" s="14"/>
      <c r="E332" s="14"/>
      <c r="F332" s="14"/>
      <c r="G332" s="14"/>
      <c r="H332" s="14"/>
      <c r="I332" s="14"/>
      <c r="J332" s="14"/>
      <c r="K332" s="14"/>
      <c r="L332" s="14"/>
      <c r="M332" s="14"/>
      <c r="N332" s="14"/>
      <c r="O332" s="14"/>
    </row>
    <row r="333" spans="2:15" s="2" customFormat="1" x14ac:dyDescent="0.2">
      <c r="B333" s="14"/>
      <c r="C333" s="14"/>
      <c r="D333" s="14"/>
      <c r="E333" s="14"/>
      <c r="F333" s="14"/>
      <c r="G333" s="14"/>
      <c r="H333" s="14"/>
      <c r="I333" s="14"/>
      <c r="J333" s="14"/>
      <c r="K333" s="14"/>
      <c r="L333" s="14"/>
      <c r="M333" s="14"/>
      <c r="N333" s="14"/>
      <c r="O333" s="14"/>
    </row>
    <row r="334" spans="2:15" s="2" customFormat="1" x14ac:dyDescent="0.2">
      <c r="B334" s="14"/>
      <c r="C334" s="14"/>
      <c r="D334" s="14"/>
      <c r="E334" s="14"/>
      <c r="F334" s="14"/>
      <c r="G334" s="14"/>
      <c r="H334" s="14"/>
      <c r="I334" s="14"/>
      <c r="J334" s="14"/>
      <c r="K334" s="14"/>
      <c r="L334" s="14"/>
      <c r="M334" s="14"/>
      <c r="N334" s="14"/>
      <c r="O334" s="14"/>
    </row>
    <row r="335" spans="2:15" s="2" customFormat="1" x14ac:dyDescent="0.2">
      <c r="B335" s="14"/>
      <c r="C335" s="14"/>
      <c r="D335" s="14"/>
      <c r="E335" s="14"/>
      <c r="F335" s="14"/>
      <c r="G335" s="14"/>
      <c r="H335" s="14"/>
      <c r="I335" s="14"/>
      <c r="J335" s="14"/>
      <c r="K335" s="14"/>
      <c r="L335" s="14"/>
      <c r="M335" s="14"/>
      <c r="N335" s="14"/>
      <c r="O335" s="14"/>
    </row>
    <row r="336" spans="2:15" s="2" customFormat="1" x14ac:dyDescent="0.2">
      <c r="B336" s="14"/>
      <c r="C336" s="14"/>
      <c r="D336" s="14"/>
      <c r="E336" s="14"/>
      <c r="F336" s="14"/>
      <c r="G336" s="14"/>
      <c r="H336" s="14"/>
      <c r="I336" s="14"/>
      <c r="J336" s="14"/>
      <c r="K336" s="14"/>
      <c r="L336" s="14"/>
      <c r="M336" s="14"/>
      <c r="N336" s="14"/>
      <c r="O336" s="14"/>
    </row>
    <row r="337" spans="2:15" s="2" customFormat="1" x14ac:dyDescent="0.2">
      <c r="B337" s="14"/>
      <c r="C337" s="14"/>
      <c r="D337" s="14"/>
      <c r="E337" s="14"/>
      <c r="F337" s="14"/>
      <c r="G337" s="14"/>
      <c r="H337" s="14"/>
      <c r="I337" s="14"/>
      <c r="J337" s="14"/>
      <c r="K337" s="14"/>
      <c r="L337" s="14"/>
      <c r="M337" s="14"/>
      <c r="N337" s="14"/>
      <c r="O337" s="14"/>
    </row>
    <row r="338" spans="2:15" s="2" customFormat="1" x14ac:dyDescent="0.2">
      <c r="B338" s="14"/>
      <c r="C338" s="14"/>
      <c r="D338" s="14"/>
      <c r="E338" s="14"/>
      <c r="F338" s="14"/>
      <c r="G338" s="14"/>
      <c r="H338" s="14"/>
      <c r="I338" s="14"/>
      <c r="J338" s="14"/>
      <c r="K338" s="14"/>
      <c r="L338" s="14"/>
      <c r="M338" s="14"/>
      <c r="N338" s="14"/>
      <c r="O338" s="14"/>
    </row>
    <row r="339" spans="2:15" s="2" customFormat="1" x14ac:dyDescent="0.2">
      <c r="B339" s="14"/>
      <c r="C339" s="14"/>
      <c r="D339" s="14"/>
      <c r="E339" s="14"/>
      <c r="F339" s="14"/>
      <c r="G339" s="14"/>
      <c r="H339" s="14"/>
      <c r="I339" s="14"/>
      <c r="J339" s="14"/>
      <c r="K339" s="14"/>
      <c r="L339" s="14"/>
      <c r="M339" s="14"/>
      <c r="N339" s="14"/>
      <c r="O339" s="14"/>
    </row>
    <row r="340" spans="2:15" s="2" customFormat="1" x14ac:dyDescent="0.2">
      <c r="B340" s="14"/>
      <c r="C340" s="14"/>
      <c r="D340" s="14"/>
      <c r="E340" s="14"/>
      <c r="F340" s="14"/>
      <c r="G340" s="14"/>
      <c r="H340" s="14"/>
      <c r="I340" s="14"/>
      <c r="J340" s="14"/>
      <c r="K340" s="14"/>
      <c r="L340" s="14"/>
      <c r="M340" s="14"/>
      <c r="N340" s="14"/>
      <c r="O340" s="14"/>
    </row>
    <row r="341" spans="2:15" s="2" customFormat="1" x14ac:dyDescent="0.2">
      <c r="B341" s="14"/>
      <c r="C341" s="14"/>
      <c r="D341" s="14"/>
      <c r="E341" s="14"/>
      <c r="F341" s="14"/>
      <c r="G341" s="14"/>
      <c r="H341" s="14"/>
      <c r="I341" s="14"/>
      <c r="J341" s="14"/>
      <c r="K341" s="14"/>
      <c r="L341" s="14"/>
      <c r="M341" s="14"/>
      <c r="N341" s="14"/>
      <c r="O341" s="14"/>
    </row>
    <row r="342" spans="2:15" s="2" customFormat="1" x14ac:dyDescent="0.2">
      <c r="B342" s="14"/>
      <c r="C342" s="14"/>
      <c r="D342" s="14"/>
      <c r="E342" s="14"/>
      <c r="F342" s="14"/>
      <c r="G342" s="14"/>
      <c r="H342" s="14"/>
      <c r="I342" s="14"/>
      <c r="J342" s="14"/>
      <c r="K342" s="14"/>
      <c r="L342" s="14"/>
      <c r="M342" s="14"/>
      <c r="N342" s="14"/>
      <c r="O342" s="14"/>
    </row>
    <row r="343" spans="2:15" s="2" customFormat="1" x14ac:dyDescent="0.2">
      <c r="B343" s="14"/>
      <c r="C343" s="14"/>
      <c r="D343" s="14"/>
      <c r="E343" s="14"/>
      <c r="F343" s="14"/>
      <c r="G343" s="14"/>
      <c r="H343" s="14"/>
      <c r="I343" s="14"/>
      <c r="J343" s="14"/>
      <c r="K343" s="14"/>
      <c r="L343" s="14"/>
      <c r="M343" s="14"/>
      <c r="N343" s="14"/>
      <c r="O343" s="14"/>
    </row>
    <row r="344" spans="2:15" s="2" customFormat="1" x14ac:dyDescent="0.2">
      <c r="B344" s="14"/>
      <c r="C344" s="14"/>
      <c r="D344" s="14"/>
      <c r="E344" s="14"/>
      <c r="F344" s="14"/>
      <c r="G344" s="14"/>
      <c r="H344" s="14"/>
      <c r="I344" s="14"/>
      <c r="J344" s="14"/>
      <c r="K344" s="14"/>
      <c r="L344" s="14"/>
      <c r="M344" s="14"/>
      <c r="N344" s="14"/>
      <c r="O344" s="14"/>
    </row>
    <row r="345" spans="2:15" s="2" customFormat="1" x14ac:dyDescent="0.2">
      <c r="B345" s="14"/>
      <c r="C345" s="14"/>
      <c r="D345" s="14"/>
      <c r="E345" s="14"/>
      <c r="F345" s="14"/>
      <c r="G345" s="14"/>
      <c r="H345" s="14"/>
      <c r="I345" s="14"/>
      <c r="J345" s="14"/>
      <c r="K345" s="14"/>
      <c r="L345" s="14"/>
      <c r="M345" s="14"/>
      <c r="N345" s="14"/>
      <c r="O345" s="14"/>
    </row>
    <row r="346" spans="2:15" s="2" customFormat="1" x14ac:dyDescent="0.2">
      <c r="B346" s="14"/>
      <c r="C346" s="14"/>
      <c r="D346" s="14"/>
      <c r="E346" s="14"/>
      <c r="F346" s="14"/>
      <c r="G346" s="14"/>
      <c r="H346" s="14"/>
      <c r="I346" s="14"/>
      <c r="J346" s="14"/>
      <c r="K346" s="14"/>
      <c r="L346" s="14"/>
      <c r="M346" s="14"/>
      <c r="N346" s="14"/>
      <c r="O346" s="14"/>
    </row>
    <row r="347" spans="2:15" s="2" customFormat="1" x14ac:dyDescent="0.2">
      <c r="B347" s="14"/>
      <c r="C347" s="14"/>
      <c r="D347" s="14"/>
      <c r="E347" s="14"/>
      <c r="F347" s="14"/>
      <c r="G347" s="14"/>
      <c r="H347" s="14"/>
      <c r="I347" s="14"/>
      <c r="J347" s="14"/>
      <c r="K347" s="14"/>
      <c r="L347" s="14"/>
      <c r="M347" s="14"/>
      <c r="N347" s="14"/>
      <c r="O347" s="14"/>
    </row>
    <row r="348" spans="2:15" s="2" customFormat="1" x14ac:dyDescent="0.2">
      <c r="B348" s="14"/>
      <c r="C348" s="14"/>
      <c r="D348" s="14"/>
      <c r="E348" s="14"/>
      <c r="F348" s="14"/>
      <c r="G348" s="14"/>
      <c r="H348" s="14"/>
      <c r="I348" s="14"/>
      <c r="J348" s="14"/>
      <c r="K348" s="14"/>
      <c r="L348" s="14"/>
      <c r="M348" s="14"/>
      <c r="N348" s="14"/>
      <c r="O348" s="14"/>
    </row>
    <row r="349" spans="2:15" s="2" customFormat="1" x14ac:dyDescent="0.2">
      <c r="B349" s="14"/>
      <c r="C349" s="14"/>
      <c r="D349" s="14"/>
      <c r="E349" s="14"/>
      <c r="F349" s="14"/>
      <c r="G349" s="14"/>
      <c r="H349" s="14"/>
      <c r="I349" s="14"/>
      <c r="J349" s="14"/>
      <c r="K349" s="14"/>
      <c r="L349" s="14"/>
      <c r="M349" s="14"/>
      <c r="N349" s="14"/>
      <c r="O349" s="14"/>
    </row>
    <row r="350" spans="2:15" s="2" customFormat="1" x14ac:dyDescent="0.2">
      <c r="B350" s="14"/>
      <c r="C350" s="14"/>
      <c r="D350" s="14"/>
      <c r="E350" s="14"/>
      <c r="F350" s="14"/>
      <c r="G350" s="14"/>
      <c r="H350" s="14"/>
      <c r="I350" s="14"/>
      <c r="J350" s="14"/>
      <c r="K350" s="14"/>
      <c r="L350" s="14"/>
      <c r="M350" s="14"/>
      <c r="N350" s="14"/>
      <c r="O350" s="14"/>
    </row>
    <row r="351" spans="2:15" s="2" customFormat="1" x14ac:dyDescent="0.2">
      <c r="B351" s="14"/>
      <c r="C351" s="14"/>
      <c r="D351" s="14"/>
      <c r="E351" s="14"/>
      <c r="F351" s="14"/>
      <c r="G351" s="14"/>
      <c r="H351" s="14"/>
      <c r="I351" s="14"/>
      <c r="J351" s="14"/>
      <c r="K351" s="14"/>
      <c r="L351" s="14"/>
      <c r="M351" s="14"/>
      <c r="N351" s="14"/>
      <c r="O351" s="14"/>
    </row>
    <row r="352" spans="2:15" s="2" customFormat="1" x14ac:dyDescent="0.2">
      <c r="B352" s="14"/>
      <c r="C352" s="14"/>
      <c r="D352" s="14"/>
      <c r="E352" s="14"/>
      <c r="F352" s="14"/>
      <c r="G352" s="14"/>
      <c r="H352" s="14"/>
      <c r="I352" s="14"/>
      <c r="J352" s="14"/>
      <c r="K352" s="14"/>
      <c r="L352" s="14"/>
      <c r="M352" s="14"/>
      <c r="N352" s="14"/>
      <c r="O352" s="14"/>
    </row>
    <row r="353" spans="2:15" s="2" customFormat="1" x14ac:dyDescent="0.2">
      <c r="B353" s="14"/>
      <c r="C353" s="14"/>
      <c r="D353" s="14"/>
      <c r="E353" s="14"/>
      <c r="F353" s="14"/>
      <c r="G353" s="14"/>
      <c r="H353" s="14"/>
      <c r="I353" s="14"/>
      <c r="J353" s="14"/>
      <c r="K353" s="14"/>
      <c r="L353" s="14"/>
      <c r="M353" s="14"/>
      <c r="N353" s="14"/>
      <c r="O353" s="14"/>
    </row>
    <row r="354" spans="2:15" s="2" customFormat="1" x14ac:dyDescent="0.2">
      <c r="B354" s="14"/>
      <c r="C354" s="14"/>
      <c r="D354" s="14"/>
      <c r="E354" s="14"/>
      <c r="F354" s="14"/>
      <c r="G354" s="14"/>
      <c r="H354" s="14"/>
      <c r="I354" s="14"/>
      <c r="J354" s="14"/>
      <c r="K354" s="14"/>
      <c r="L354" s="14"/>
      <c r="M354" s="14"/>
      <c r="N354" s="14"/>
      <c r="O354" s="14"/>
    </row>
    <row r="355" spans="2:15" s="2" customFormat="1" x14ac:dyDescent="0.2">
      <c r="B355" s="14"/>
      <c r="C355" s="14"/>
      <c r="D355" s="14"/>
      <c r="E355" s="14"/>
      <c r="F355" s="14"/>
      <c r="G355" s="14"/>
      <c r="H355" s="14"/>
      <c r="I355" s="14"/>
      <c r="J355" s="14"/>
      <c r="K355" s="14"/>
      <c r="L355" s="14"/>
      <c r="M355" s="14"/>
      <c r="N355" s="14"/>
      <c r="O355" s="14"/>
    </row>
    <row r="356" spans="2:15" s="2" customFormat="1" x14ac:dyDescent="0.2">
      <c r="B356" s="14"/>
      <c r="C356" s="14"/>
      <c r="D356" s="14"/>
      <c r="E356" s="14"/>
      <c r="F356" s="14"/>
      <c r="G356" s="14"/>
      <c r="H356" s="14"/>
      <c r="I356" s="14"/>
      <c r="J356" s="14"/>
      <c r="K356" s="14"/>
      <c r="L356" s="14"/>
      <c r="M356" s="14"/>
      <c r="N356" s="14"/>
      <c r="O356" s="14"/>
    </row>
    <row r="357" spans="2:15" s="2" customFormat="1" x14ac:dyDescent="0.2">
      <c r="B357" s="14"/>
      <c r="C357" s="14"/>
      <c r="D357" s="14"/>
      <c r="E357" s="14"/>
      <c r="F357" s="14"/>
      <c r="G357" s="14"/>
      <c r="H357" s="14"/>
      <c r="I357" s="14"/>
      <c r="J357" s="14"/>
      <c r="K357" s="14"/>
      <c r="L357" s="14"/>
      <c r="M357" s="14"/>
      <c r="N357" s="14"/>
      <c r="O357" s="14"/>
    </row>
    <row r="358" spans="2:15" s="2" customFormat="1" x14ac:dyDescent="0.2">
      <c r="B358" s="14"/>
      <c r="C358" s="14"/>
      <c r="D358" s="14"/>
      <c r="E358" s="14"/>
      <c r="F358" s="14"/>
      <c r="G358" s="14"/>
      <c r="H358" s="14"/>
      <c r="I358" s="14"/>
      <c r="J358" s="14"/>
      <c r="K358" s="14"/>
      <c r="L358" s="14"/>
      <c r="M358" s="14"/>
      <c r="N358" s="14"/>
      <c r="O358" s="14"/>
    </row>
    <row r="359" spans="2:15" s="2" customFormat="1" x14ac:dyDescent="0.2">
      <c r="B359" s="14"/>
      <c r="C359" s="14"/>
      <c r="D359" s="14"/>
      <c r="E359" s="14"/>
      <c r="F359" s="14"/>
      <c r="G359" s="14"/>
      <c r="H359" s="14"/>
      <c r="I359" s="14"/>
      <c r="J359" s="14"/>
      <c r="K359" s="14"/>
      <c r="L359" s="14"/>
      <c r="M359" s="14"/>
      <c r="N359" s="14"/>
      <c r="O359" s="14"/>
    </row>
    <row r="360" spans="2:15" s="2" customFormat="1" x14ac:dyDescent="0.2">
      <c r="B360" s="14"/>
      <c r="C360" s="14"/>
      <c r="D360" s="14"/>
      <c r="E360" s="14"/>
      <c r="F360" s="14"/>
      <c r="G360" s="14"/>
      <c r="H360" s="14"/>
      <c r="I360" s="14"/>
      <c r="J360" s="14"/>
      <c r="K360" s="14"/>
      <c r="L360" s="14"/>
      <c r="M360" s="14"/>
      <c r="N360" s="14"/>
      <c r="O360" s="14"/>
    </row>
    <row r="361" spans="2:15" s="2" customFormat="1" x14ac:dyDescent="0.2">
      <c r="B361" s="14"/>
      <c r="C361" s="14"/>
      <c r="D361" s="14"/>
      <c r="E361" s="14"/>
      <c r="F361" s="14"/>
      <c r="G361" s="14"/>
      <c r="H361" s="14"/>
      <c r="I361" s="14"/>
      <c r="J361" s="14"/>
      <c r="K361" s="14"/>
      <c r="L361" s="14"/>
      <c r="M361" s="14"/>
      <c r="N361" s="14"/>
      <c r="O361" s="14"/>
    </row>
    <row r="362" spans="2:15" s="2" customFormat="1" x14ac:dyDescent="0.2">
      <c r="B362" s="14"/>
      <c r="C362" s="14"/>
      <c r="D362" s="14"/>
      <c r="E362" s="14"/>
      <c r="F362" s="14"/>
      <c r="G362" s="14"/>
      <c r="H362" s="14"/>
      <c r="I362" s="14"/>
      <c r="J362" s="14"/>
      <c r="K362" s="14"/>
      <c r="L362" s="14"/>
      <c r="M362" s="14"/>
      <c r="N362" s="14"/>
      <c r="O362" s="14"/>
    </row>
    <row r="363" spans="2:15" s="2" customFormat="1" x14ac:dyDescent="0.2">
      <c r="B363" s="14"/>
      <c r="C363" s="14"/>
      <c r="D363" s="14"/>
      <c r="E363" s="14"/>
      <c r="F363" s="14"/>
      <c r="G363" s="14"/>
      <c r="H363" s="14"/>
      <c r="I363" s="14"/>
      <c r="J363" s="14"/>
      <c r="K363" s="14"/>
      <c r="L363" s="14"/>
      <c r="M363" s="14"/>
      <c r="N363" s="14"/>
      <c r="O363" s="14"/>
    </row>
    <row r="364" spans="2:15" s="2" customFormat="1" x14ac:dyDescent="0.2">
      <c r="B364" s="14"/>
      <c r="C364" s="14"/>
      <c r="D364" s="14"/>
      <c r="E364" s="14"/>
      <c r="F364" s="14"/>
      <c r="G364" s="14"/>
      <c r="H364" s="14"/>
      <c r="I364" s="14"/>
      <c r="J364" s="14"/>
      <c r="K364" s="14"/>
      <c r="L364" s="14"/>
      <c r="M364" s="14"/>
      <c r="N364" s="14"/>
      <c r="O364" s="14"/>
    </row>
    <row r="365" spans="2:15" s="2" customFormat="1" x14ac:dyDescent="0.2">
      <c r="B365" s="14"/>
      <c r="C365" s="14"/>
      <c r="D365" s="14"/>
      <c r="E365" s="14"/>
      <c r="F365" s="14"/>
      <c r="G365" s="14"/>
      <c r="H365" s="14"/>
      <c r="I365" s="14"/>
      <c r="J365" s="14"/>
      <c r="K365" s="14"/>
      <c r="L365" s="14"/>
      <c r="M365" s="14"/>
      <c r="N365" s="14"/>
      <c r="O365" s="14"/>
    </row>
    <row r="366" spans="2:15" s="2" customFormat="1" x14ac:dyDescent="0.2">
      <c r="B366" s="14"/>
      <c r="C366" s="14"/>
      <c r="D366" s="14"/>
      <c r="E366" s="14"/>
      <c r="F366" s="14"/>
      <c r="G366" s="14"/>
      <c r="H366" s="14"/>
      <c r="I366" s="14"/>
      <c r="J366" s="14"/>
      <c r="K366" s="14"/>
      <c r="L366" s="14"/>
      <c r="M366" s="14"/>
      <c r="N366" s="14"/>
      <c r="O366" s="14"/>
    </row>
    <row r="367" spans="2:15" s="2" customFormat="1" x14ac:dyDescent="0.2">
      <c r="B367" s="14"/>
      <c r="C367" s="14"/>
      <c r="D367" s="14"/>
      <c r="E367" s="14"/>
      <c r="F367" s="14"/>
      <c r="G367" s="14"/>
      <c r="H367" s="14"/>
      <c r="I367" s="14"/>
      <c r="J367" s="14"/>
      <c r="K367" s="14"/>
      <c r="L367" s="14"/>
      <c r="M367" s="14"/>
      <c r="N367" s="14"/>
      <c r="O367" s="14"/>
    </row>
    <row r="368" spans="2:15" s="2" customFormat="1" x14ac:dyDescent="0.2">
      <c r="B368" s="14"/>
      <c r="C368" s="14"/>
      <c r="D368" s="14"/>
      <c r="E368" s="14"/>
      <c r="F368" s="14"/>
      <c r="G368" s="14"/>
      <c r="H368" s="14"/>
      <c r="I368" s="14"/>
      <c r="J368" s="14"/>
      <c r="K368" s="14"/>
      <c r="L368" s="14"/>
      <c r="M368" s="14"/>
      <c r="N368" s="14"/>
      <c r="O368" s="14"/>
    </row>
    <row r="369" spans="2:15" s="2" customFormat="1" x14ac:dyDescent="0.2">
      <c r="B369" s="14"/>
      <c r="C369" s="14"/>
      <c r="D369" s="14"/>
      <c r="E369" s="14"/>
      <c r="F369" s="14"/>
      <c r="G369" s="14"/>
      <c r="H369" s="14"/>
      <c r="I369" s="14"/>
      <c r="J369" s="14"/>
      <c r="K369" s="14"/>
      <c r="L369" s="14"/>
      <c r="M369" s="14"/>
      <c r="N369" s="14"/>
      <c r="O369" s="14"/>
    </row>
    <row r="370" spans="2:15" s="2" customFormat="1" x14ac:dyDescent="0.2">
      <c r="B370" s="14"/>
      <c r="C370" s="14"/>
      <c r="D370" s="14"/>
      <c r="E370" s="14"/>
      <c r="F370" s="14"/>
      <c r="G370" s="14"/>
      <c r="H370" s="14"/>
      <c r="I370" s="14"/>
      <c r="J370" s="14"/>
      <c r="K370" s="14"/>
      <c r="L370" s="14"/>
      <c r="M370" s="14"/>
      <c r="N370" s="14"/>
      <c r="O370" s="14"/>
    </row>
    <row r="371" spans="2:15" s="2" customFormat="1" x14ac:dyDescent="0.2">
      <c r="B371" s="14"/>
      <c r="C371" s="14"/>
      <c r="D371" s="14"/>
      <c r="E371" s="14"/>
      <c r="F371" s="14"/>
      <c r="G371" s="14"/>
      <c r="H371" s="14"/>
      <c r="I371" s="14"/>
      <c r="J371" s="14"/>
      <c r="K371" s="14"/>
      <c r="L371" s="14"/>
      <c r="M371" s="14"/>
      <c r="N371" s="14"/>
      <c r="O371" s="14"/>
    </row>
    <row r="372" spans="2:15" s="2" customFormat="1" x14ac:dyDescent="0.2">
      <c r="B372" s="14"/>
      <c r="C372" s="14"/>
      <c r="D372" s="14"/>
      <c r="E372" s="14"/>
      <c r="F372" s="14"/>
      <c r="G372" s="14"/>
      <c r="H372" s="14"/>
      <c r="I372" s="14"/>
      <c r="J372" s="14"/>
      <c r="K372" s="14"/>
      <c r="L372" s="14"/>
      <c r="M372" s="14"/>
      <c r="N372" s="14"/>
      <c r="O372" s="14"/>
    </row>
    <row r="373" spans="2:15" s="2" customFormat="1" x14ac:dyDescent="0.2">
      <c r="B373" s="14"/>
      <c r="C373" s="14"/>
      <c r="D373" s="14"/>
      <c r="E373" s="14"/>
      <c r="F373" s="14"/>
      <c r="G373" s="14"/>
      <c r="H373" s="14"/>
      <c r="I373" s="14"/>
      <c r="J373" s="14"/>
      <c r="K373" s="14"/>
      <c r="L373" s="14"/>
      <c r="M373" s="14"/>
      <c r="N373" s="14"/>
      <c r="O373" s="14"/>
    </row>
    <row r="374" spans="2:15" s="2" customFormat="1" x14ac:dyDescent="0.2">
      <c r="B374" s="14"/>
      <c r="C374" s="14"/>
      <c r="D374" s="14"/>
      <c r="E374" s="14"/>
      <c r="F374" s="14"/>
      <c r="G374" s="14"/>
      <c r="H374" s="14"/>
      <c r="I374" s="14"/>
      <c r="J374" s="14"/>
      <c r="K374" s="14"/>
      <c r="L374" s="14"/>
      <c r="M374" s="14"/>
      <c r="N374" s="14"/>
      <c r="O374" s="14"/>
    </row>
    <row r="375" spans="2:15" s="2" customFormat="1" x14ac:dyDescent="0.2">
      <c r="B375" s="14"/>
      <c r="C375" s="14"/>
      <c r="D375" s="14"/>
      <c r="E375" s="14"/>
      <c r="F375" s="14"/>
      <c r="G375" s="14"/>
      <c r="H375" s="14"/>
      <c r="I375" s="14"/>
      <c r="J375" s="14"/>
      <c r="K375" s="14"/>
      <c r="L375" s="14"/>
      <c r="M375" s="14"/>
      <c r="N375" s="14"/>
      <c r="O375" s="14"/>
    </row>
    <row r="376" spans="2:15" s="2" customFormat="1" x14ac:dyDescent="0.2">
      <c r="B376" s="14"/>
      <c r="C376" s="14"/>
      <c r="D376" s="14"/>
      <c r="E376" s="14"/>
      <c r="F376" s="14"/>
      <c r="G376" s="14"/>
      <c r="H376" s="14"/>
      <c r="I376" s="14"/>
      <c r="J376" s="14"/>
      <c r="K376" s="14"/>
      <c r="L376" s="14"/>
      <c r="M376" s="14"/>
      <c r="N376" s="14"/>
      <c r="O376" s="14"/>
    </row>
    <row r="377" spans="2:15" s="2" customFormat="1" x14ac:dyDescent="0.2">
      <c r="B377" s="14"/>
      <c r="C377" s="14"/>
      <c r="D377" s="14"/>
      <c r="E377" s="14"/>
      <c r="F377" s="14"/>
      <c r="G377" s="14"/>
      <c r="H377" s="14"/>
      <c r="I377" s="14"/>
      <c r="J377" s="14"/>
      <c r="K377" s="14"/>
      <c r="L377" s="14"/>
      <c r="M377" s="14"/>
      <c r="N377" s="14"/>
      <c r="O377" s="14"/>
    </row>
    <row r="378" spans="2:15" s="2" customFormat="1" x14ac:dyDescent="0.2">
      <c r="B378" s="14"/>
      <c r="C378" s="14"/>
      <c r="D378" s="14"/>
      <c r="E378" s="14"/>
      <c r="F378" s="14"/>
      <c r="G378" s="14"/>
      <c r="H378" s="14"/>
      <c r="I378" s="14"/>
      <c r="J378" s="14"/>
      <c r="K378" s="14"/>
      <c r="L378" s="14"/>
      <c r="M378" s="14"/>
      <c r="N378" s="14"/>
      <c r="O378" s="14"/>
    </row>
    <row r="379" spans="2:15" s="2" customFormat="1" x14ac:dyDescent="0.2">
      <c r="B379" s="14"/>
      <c r="C379" s="14"/>
      <c r="D379" s="14"/>
      <c r="E379" s="14"/>
      <c r="F379" s="14"/>
      <c r="G379" s="14"/>
      <c r="H379" s="14"/>
      <c r="I379" s="14"/>
      <c r="J379" s="14"/>
      <c r="K379" s="14"/>
      <c r="L379" s="14"/>
      <c r="M379" s="14"/>
      <c r="N379" s="14"/>
      <c r="O379" s="14"/>
    </row>
    <row r="380" spans="2:15" s="2" customFormat="1" x14ac:dyDescent="0.2">
      <c r="B380" s="14"/>
      <c r="C380" s="14"/>
      <c r="D380" s="14"/>
      <c r="E380" s="14"/>
      <c r="F380" s="14"/>
      <c r="G380" s="14"/>
      <c r="H380" s="14"/>
      <c r="I380" s="14"/>
      <c r="J380" s="14"/>
      <c r="K380" s="14"/>
      <c r="L380" s="14"/>
      <c r="M380" s="14"/>
      <c r="N380" s="14"/>
      <c r="O380" s="14"/>
    </row>
    <row r="381" spans="2:15" s="2" customFormat="1" x14ac:dyDescent="0.2">
      <c r="B381" s="14"/>
      <c r="C381" s="14"/>
      <c r="D381" s="14"/>
      <c r="E381" s="14"/>
      <c r="F381" s="14"/>
      <c r="G381" s="14"/>
      <c r="H381" s="14"/>
      <c r="I381" s="14"/>
      <c r="J381" s="14"/>
      <c r="K381" s="14"/>
      <c r="L381" s="14"/>
      <c r="M381" s="14"/>
      <c r="N381" s="14"/>
      <c r="O381" s="14"/>
    </row>
    <row r="382" spans="2:15" s="2" customFormat="1" x14ac:dyDescent="0.2">
      <c r="B382" s="14"/>
      <c r="C382" s="14"/>
      <c r="D382" s="14"/>
      <c r="E382" s="14"/>
      <c r="F382" s="14"/>
      <c r="G382" s="14"/>
      <c r="H382" s="14"/>
      <c r="I382" s="14"/>
      <c r="J382" s="14"/>
      <c r="K382" s="14"/>
      <c r="L382" s="14"/>
      <c r="M382" s="14"/>
      <c r="N382" s="14"/>
      <c r="O382" s="14"/>
    </row>
    <row r="383" spans="2:15" s="2" customFormat="1" x14ac:dyDescent="0.2">
      <c r="B383" s="14"/>
      <c r="C383" s="14"/>
      <c r="D383" s="14"/>
      <c r="E383" s="14"/>
      <c r="F383" s="14"/>
      <c r="G383" s="14"/>
      <c r="H383" s="14"/>
      <c r="I383" s="14"/>
      <c r="J383" s="14"/>
      <c r="K383" s="14"/>
      <c r="L383" s="14"/>
      <c r="M383" s="14"/>
      <c r="N383" s="14"/>
      <c r="O383" s="14"/>
    </row>
    <row r="384" spans="2:15" s="2" customFormat="1" x14ac:dyDescent="0.2">
      <c r="B384" s="14"/>
      <c r="C384" s="14"/>
      <c r="D384" s="14"/>
      <c r="E384" s="14"/>
      <c r="F384" s="14"/>
      <c r="G384" s="14"/>
      <c r="H384" s="14"/>
      <c r="I384" s="14"/>
      <c r="J384" s="14"/>
      <c r="K384" s="14"/>
      <c r="L384" s="14"/>
      <c r="M384" s="14"/>
      <c r="N384" s="14"/>
      <c r="O384" s="14"/>
    </row>
    <row r="385" spans="2:15" s="2" customFormat="1" x14ac:dyDescent="0.2">
      <c r="B385" s="14"/>
      <c r="C385" s="14"/>
      <c r="D385" s="14"/>
      <c r="E385" s="14"/>
      <c r="F385" s="14"/>
      <c r="G385" s="14"/>
      <c r="H385" s="14"/>
      <c r="I385" s="14"/>
      <c r="J385" s="14"/>
      <c r="K385" s="14"/>
      <c r="L385" s="14"/>
      <c r="M385" s="14"/>
      <c r="N385" s="14"/>
      <c r="O385" s="14"/>
    </row>
    <row r="386" spans="2:15" s="2" customFormat="1" x14ac:dyDescent="0.2">
      <c r="B386" s="14"/>
      <c r="C386" s="14"/>
      <c r="D386" s="14"/>
      <c r="E386" s="14"/>
      <c r="F386" s="14"/>
      <c r="G386" s="14"/>
      <c r="H386" s="14"/>
      <c r="I386" s="14"/>
      <c r="J386" s="14"/>
      <c r="K386" s="14"/>
      <c r="L386" s="14"/>
      <c r="M386" s="14"/>
      <c r="N386" s="14"/>
      <c r="O386" s="14"/>
    </row>
    <row r="387" spans="2:15" s="2" customFormat="1" x14ac:dyDescent="0.2">
      <c r="B387" s="14"/>
      <c r="C387" s="14"/>
      <c r="D387" s="14"/>
      <c r="E387" s="14"/>
      <c r="F387" s="14"/>
      <c r="G387" s="14"/>
      <c r="H387" s="14"/>
      <c r="I387" s="14"/>
      <c r="J387" s="14"/>
      <c r="K387" s="14"/>
      <c r="L387" s="14"/>
      <c r="M387" s="14"/>
      <c r="N387" s="14"/>
      <c r="O387" s="14"/>
    </row>
    <row r="388" spans="2:15" s="2" customFormat="1" x14ac:dyDescent="0.2">
      <c r="B388" s="14"/>
      <c r="C388" s="14"/>
      <c r="D388" s="14"/>
      <c r="E388" s="14"/>
      <c r="F388" s="14"/>
      <c r="G388" s="14"/>
      <c r="H388" s="14"/>
      <c r="I388" s="14"/>
      <c r="J388" s="14"/>
      <c r="K388" s="14"/>
      <c r="L388" s="14"/>
      <c r="M388" s="14"/>
      <c r="N388" s="14"/>
      <c r="O388" s="14"/>
    </row>
    <row r="389" spans="2:15" s="2" customFormat="1" x14ac:dyDescent="0.2">
      <c r="B389" s="14"/>
      <c r="C389" s="14"/>
      <c r="D389" s="14"/>
      <c r="E389" s="14"/>
      <c r="F389" s="14"/>
      <c r="G389" s="14"/>
      <c r="H389" s="14"/>
      <c r="I389" s="14"/>
      <c r="J389" s="14"/>
      <c r="K389" s="14"/>
      <c r="L389" s="14"/>
      <c r="M389" s="14"/>
      <c r="N389" s="14"/>
      <c r="O389" s="14"/>
    </row>
    <row r="390" spans="2:15" s="2" customFormat="1" x14ac:dyDescent="0.2">
      <c r="B390" s="14"/>
      <c r="C390" s="14"/>
      <c r="D390" s="14"/>
      <c r="E390" s="14"/>
      <c r="F390" s="14"/>
      <c r="G390" s="14"/>
      <c r="H390" s="14"/>
      <c r="I390" s="14"/>
      <c r="J390" s="14"/>
      <c r="K390" s="14"/>
      <c r="L390" s="14"/>
      <c r="M390" s="14"/>
      <c r="N390" s="14"/>
      <c r="O390" s="14"/>
    </row>
    <row r="391" spans="2:15" s="2" customFormat="1" x14ac:dyDescent="0.2">
      <c r="B391" s="14"/>
      <c r="C391" s="14"/>
      <c r="D391" s="14"/>
      <c r="E391" s="14"/>
      <c r="F391" s="14"/>
      <c r="G391" s="14"/>
      <c r="H391" s="14"/>
      <c r="I391" s="14"/>
      <c r="J391" s="14"/>
      <c r="K391" s="14"/>
      <c r="L391" s="14"/>
      <c r="M391" s="14"/>
      <c r="N391" s="14"/>
      <c r="O391" s="14"/>
    </row>
    <row r="392" spans="2:15" s="2" customFormat="1" x14ac:dyDescent="0.2">
      <c r="B392" s="14"/>
      <c r="C392" s="14"/>
      <c r="D392" s="14"/>
      <c r="E392" s="14"/>
      <c r="F392" s="14"/>
      <c r="G392" s="14"/>
      <c r="H392" s="14"/>
      <c r="I392" s="14"/>
      <c r="J392" s="14"/>
      <c r="K392" s="14"/>
      <c r="L392" s="14"/>
      <c r="M392" s="14"/>
      <c r="N392" s="14"/>
      <c r="O392" s="14"/>
    </row>
    <row r="393" spans="2:15" s="2" customFormat="1" x14ac:dyDescent="0.2">
      <c r="B393" s="14"/>
      <c r="C393" s="14"/>
      <c r="D393" s="14"/>
      <c r="E393" s="14"/>
      <c r="F393" s="14"/>
      <c r="G393" s="14"/>
      <c r="H393" s="14"/>
      <c r="I393" s="14"/>
      <c r="J393" s="14"/>
      <c r="K393" s="14"/>
      <c r="L393" s="14"/>
      <c r="M393" s="14"/>
      <c r="N393" s="14"/>
      <c r="O393" s="14"/>
    </row>
    <row r="394" spans="2:15" s="2" customFormat="1" x14ac:dyDescent="0.2">
      <c r="B394" s="14"/>
      <c r="C394" s="14"/>
      <c r="D394" s="14"/>
      <c r="E394" s="14"/>
      <c r="F394" s="14"/>
      <c r="G394" s="14"/>
      <c r="H394" s="14"/>
      <c r="I394" s="14"/>
      <c r="J394" s="14"/>
      <c r="K394" s="14"/>
      <c r="L394" s="14"/>
      <c r="M394" s="14"/>
      <c r="N394" s="14"/>
      <c r="O394" s="14"/>
    </row>
    <row r="395" spans="2:15" s="2" customFormat="1" x14ac:dyDescent="0.2">
      <c r="B395" s="14"/>
      <c r="C395" s="14"/>
      <c r="D395" s="14"/>
      <c r="E395" s="14"/>
      <c r="F395" s="14"/>
      <c r="G395" s="14"/>
      <c r="H395" s="14"/>
      <c r="I395" s="14"/>
      <c r="J395" s="14"/>
      <c r="K395" s="14"/>
      <c r="L395" s="14"/>
      <c r="M395" s="14"/>
      <c r="N395" s="14"/>
      <c r="O395" s="14"/>
    </row>
    <row r="396" spans="2:15" s="2" customFormat="1" x14ac:dyDescent="0.2">
      <c r="B396" s="14"/>
      <c r="C396" s="14"/>
      <c r="D396" s="14"/>
      <c r="E396" s="14"/>
      <c r="F396" s="14"/>
      <c r="G396" s="14"/>
      <c r="H396" s="14"/>
      <c r="I396" s="14"/>
      <c r="J396" s="14"/>
      <c r="K396" s="14"/>
      <c r="L396" s="14"/>
      <c r="M396" s="14"/>
      <c r="N396" s="14"/>
      <c r="O396" s="14"/>
    </row>
    <row r="397" spans="2:15" s="2" customFormat="1" x14ac:dyDescent="0.2">
      <c r="B397" s="14"/>
      <c r="C397" s="14"/>
      <c r="D397" s="14"/>
      <c r="E397" s="14"/>
      <c r="F397" s="14"/>
      <c r="G397" s="14"/>
      <c r="H397" s="14"/>
      <c r="I397" s="14"/>
      <c r="J397" s="14"/>
      <c r="K397" s="14"/>
      <c r="L397" s="14"/>
      <c r="M397" s="14"/>
      <c r="N397" s="14"/>
      <c r="O397" s="14"/>
    </row>
    <row r="398" spans="2:15" s="2" customFormat="1" x14ac:dyDescent="0.2">
      <c r="B398" s="14"/>
      <c r="C398" s="14"/>
      <c r="D398" s="14"/>
      <c r="E398" s="14"/>
      <c r="F398" s="14"/>
      <c r="G398" s="14"/>
      <c r="H398" s="14"/>
      <c r="I398" s="14"/>
      <c r="J398" s="14"/>
      <c r="K398" s="14"/>
      <c r="L398" s="14"/>
      <c r="M398" s="14"/>
      <c r="N398" s="14"/>
      <c r="O398" s="14"/>
    </row>
    <row r="399" spans="2:15" s="2" customFormat="1" x14ac:dyDescent="0.2">
      <c r="B399" s="14"/>
      <c r="C399" s="14"/>
      <c r="D399" s="14"/>
      <c r="E399" s="14"/>
      <c r="F399" s="14"/>
      <c r="G399" s="14"/>
      <c r="H399" s="14"/>
      <c r="I399" s="14"/>
      <c r="J399" s="14"/>
      <c r="K399" s="14"/>
      <c r="L399" s="14"/>
      <c r="M399" s="14"/>
      <c r="N399" s="14"/>
      <c r="O399" s="14"/>
    </row>
    <row r="400" spans="2:15" s="2" customFormat="1" x14ac:dyDescent="0.2">
      <c r="B400" s="14"/>
      <c r="C400" s="14"/>
      <c r="D400" s="14"/>
      <c r="E400" s="14"/>
      <c r="F400" s="14"/>
      <c r="G400" s="14"/>
      <c r="H400" s="14"/>
      <c r="I400" s="14"/>
      <c r="J400" s="14"/>
      <c r="K400" s="14"/>
      <c r="L400" s="14"/>
      <c r="M400" s="14"/>
      <c r="N400" s="14"/>
      <c r="O400" s="14"/>
    </row>
    <row r="401" spans="2:15" s="2" customFormat="1" x14ac:dyDescent="0.2">
      <c r="B401" s="14"/>
      <c r="C401" s="14"/>
      <c r="D401" s="14"/>
      <c r="E401" s="14"/>
      <c r="F401" s="14"/>
      <c r="G401" s="14"/>
      <c r="H401" s="14"/>
      <c r="I401" s="14"/>
      <c r="J401" s="14"/>
      <c r="K401" s="14"/>
      <c r="L401" s="14"/>
      <c r="M401" s="14"/>
      <c r="N401" s="14"/>
      <c r="O401" s="14"/>
    </row>
    <row r="402" spans="2:15" s="2" customFormat="1" x14ac:dyDescent="0.2">
      <c r="B402" s="14"/>
      <c r="C402" s="14"/>
      <c r="D402" s="14"/>
      <c r="E402" s="14"/>
      <c r="F402" s="14"/>
      <c r="G402" s="14"/>
      <c r="H402" s="14"/>
      <c r="I402" s="14"/>
      <c r="J402" s="14"/>
      <c r="K402" s="14"/>
      <c r="L402" s="14"/>
      <c r="M402" s="14"/>
      <c r="N402" s="14"/>
      <c r="O402" s="14"/>
    </row>
    <row r="403" spans="2:15" s="2" customFormat="1" x14ac:dyDescent="0.2">
      <c r="B403" s="14"/>
      <c r="C403" s="14"/>
      <c r="D403" s="14"/>
      <c r="E403" s="14"/>
      <c r="F403" s="14"/>
      <c r="G403" s="14"/>
      <c r="H403" s="14"/>
      <c r="I403" s="14"/>
      <c r="J403" s="14"/>
      <c r="K403" s="14"/>
      <c r="L403" s="14"/>
      <c r="M403" s="14"/>
      <c r="N403" s="14"/>
      <c r="O403" s="14"/>
    </row>
    <row r="404" spans="2:15" s="2" customFormat="1" x14ac:dyDescent="0.2">
      <c r="B404" s="14"/>
      <c r="C404" s="14"/>
      <c r="D404" s="14"/>
      <c r="E404" s="14"/>
      <c r="F404" s="14"/>
      <c r="G404" s="14"/>
      <c r="H404" s="14"/>
      <c r="I404" s="14"/>
      <c r="J404" s="14"/>
      <c r="K404" s="14"/>
      <c r="L404" s="14"/>
      <c r="M404" s="14"/>
      <c r="N404" s="14"/>
      <c r="O404" s="14"/>
    </row>
    <row r="405" spans="2:15" s="2" customFormat="1" x14ac:dyDescent="0.2">
      <c r="B405" s="14"/>
      <c r="C405" s="14"/>
      <c r="D405" s="14"/>
      <c r="E405" s="14"/>
      <c r="F405" s="14"/>
      <c r="G405" s="14"/>
      <c r="H405" s="14"/>
      <c r="I405" s="14"/>
      <c r="J405" s="14"/>
      <c r="K405" s="14"/>
      <c r="L405" s="14"/>
      <c r="M405" s="14"/>
      <c r="N405" s="14"/>
      <c r="O405" s="14"/>
    </row>
    <row r="406" spans="2:15" s="2" customFormat="1" x14ac:dyDescent="0.2">
      <c r="B406" s="14"/>
      <c r="C406" s="14"/>
      <c r="D406" s="14"/>
      <c r="E406" s="14"/>
      <c r="F406" s="14"/>
      <c r="G406" s="14"/>
      <c r="H406" s="14"/>
      <c r="I406" s="14"/>
      <c r="J406" s="14"/>
      <c r="K406" s="14"/>
      <c r="L406" s="14"/>
      <c r="M406" s="14"/>
      <c r="N406" s="14"/>
      <c r="O406" s="14"/>
    </row>
    <row r="407" spans="2:15" s="2" customFormat="1" x14ac:dyDescent="0.2">
      <c r="B407" s="14"/>
      <c r="C407" s="14"/>
      <c r="D407" s="14"/>
      <c r="E407" s="14"/>
      <c r="F407" s="14"/>
      <c r="G407" s="14"/>
      <c r="H407" s="14"/>
      <c r="I407" s="14"/>
      <c r="J407" s="14"/>
      <c r="K407" s="14"/>
      <c r="L407" s="14"/>
      <c r="M407" s="14"/>
      <c r="N407" s="14"/>
      <c r="O407" s="14"/>
    </row>
    <row r="408" spans="2:15" s="2" customFormat="1" x14ac:dyDescent="0.2">
      <c r="B408" s="14"/>
      <c r="C408" s="14"/>
      <c r="D408" s="14"/>
      <c r="E408" s="14"/>
      <c r="F408" s="14"/>
      <c r="G408" s="14"/>
      <c r="H408" s="14"/>
      <c r="I408" s="14"/>
      <c r="J408" s="14"/>
      <c r="K408" s="14"/>
      <c r="L408" s="14"/>
      <c r="M408" s="14"/>
      <c r="N408" s="14"/>
      <c r="O408" s="14"/>
    </row>
    <row r="409" spans="2:15" s="2" customFormat="1" x14ac:dyDescent="0.2">
      <c r="B409" s="14"/>
      <c r="C409" s="14"/>
      <c r="D409" s="14"/>
      <c r="E409" s="14"/>
      <c r="F409" s="14"/>
      <c r="G409" s="14"/>
      <c r="H409" s="14"/>
      <c r="I409" s="14"/>
      <c r="J409" s="14"/>
      <c r="K409" s="14"/>
      <c r="L409" s="14"/>
      <c r="M409" s="14"/>
      <c r="N409" s="14"/>
      <c r="O409" s="14"/>
    </row>
    <row r="410" spans="2:15" s="2" customFormat="1" x14ac:dyDescent="0.2">
      <c r="B410" s="14"/>
      <c r="C410" s="14"/>
      <c r="D410" s="14"/>
      <c r="E410" s="14"/>
      <c r="F410" s="14"/>
      <c r="G410" s="14"/>
      <c r="H410" s="14"/>
      <c r="I410" s="14"/>
      <c r="J410" s="14"/>
      <c r="K410" s="14"/>
      <c r="L410" s="14"/>
      <c r="M410" s="14"/>
      <c r="N410" s="14"/>
      <c r="O410" s="14"/>
    </row>
    <row r="411" spans="2:15" s="2" customFormat="1" x14ac:dyDescent="0.2">
      <c r="B411" s="14"/>
      <c r="C411" s="14"/>
      <c r="D411" s="14"/>
      <c r="E411" s="14"/>
      <c r="F411" s="14"/>
      <c r="G411" s="14"/>
      <c r="H411" s="14"/>
      <c r="I411" s="14"/>
      <c r="J411" s="14"/>
      <c r="K411" s="14"/>
      <c r="L411" s="14"/>
      <c r="M411" s="14"/>
      <c r="N411" s="14"/>
      <c r="O411" s="14"/>
    </row>
    <row r="412" spans="2:15" s="2" customFormat="1" x14ac:dyDescent="0.2">
      <c r="B412" s="14"/>
      <c r="C412" s="14"/>
      <c r="D412" s="14"/>
      <c r="E412" s="14"/>
      <c r="F412" s="14"/>
      <c r="G412" s="14"/>
      <c r="H412" s="14"/>
      <c r="I412" s="14"/>
      <c r="J412" s="14"/>
      <c r="K412" s="14"/>
      <c r="L412" s="14"/>
      <c r="M412" s="14"/>
      <c r="N412" s="14"/>
      <c r="O412" s="14"/>
    </row>
    <row r="413" spans="2:15" s="2" customFormat="1" x14ac:dyDescent="0.2">
      <c r="B413" s="14"/>
      <c r="C413" s="14"/>
      <c r="D413" s="14"/>
      <c r="E413" s="14"/>
      <c r="F413" s="14"/>
      <c r="G413" s="14"/>
      <c r="H413" s="14"/>
      <c r="I413" s="14"/>
      <c r="J413" s="14"/>
      <c r="K413" s="14"/>
      <c r="L413" s="14"/>
      <c r="M413" s="14"/>
      <c r="N413" s="14"/>
      <c r="O413" s="14"/>
    </row>
    <row r="414" spans="2:15" s="2" customFormat="1" x14ac:dyDescent="0.2">
      <c r="B414" s="14"/>
      <c r="C414" s="14"/>
      <c r="D414" s="14"/>
      <c r="E414" s="14"/>
      <c r="F414" s="14"/>
      <c r="G414" s="14"/>
      <c r="H414" s="14"/>
      <c r="I414" s="14"/>
      <c r="J414" s="14"/>
      <c r="K414" s="14"/>
      <c r="L414" s="14"/>
      <c r="M414" s="14"/>
      <c r="N414" s="14"/>
      <c r="O414" s="14"/>
    </row>
    <row r="415" spans="2:15" s="2" customFormat="1" x14ac:dyDescent="0.2">
      <c r="B415" s="14"/>
      <c r="C415" s="14"/>
      <c r="D415" s="14"/>
      <c r="E415" s="14"/>
      <c r="F415" s="14"/>
      <c r="G415" s="14"/>
      <c r="H415" s="14"/>
      <c r="I415" s="14"/>
      <c r="J415" s="14"/>
      <c r="K415" s="14"/>
      <c r="L415" s="14"/>
      <c r="M415" s="14"/>
      <c r="N415" s="14"/>
      <c r="O415" s="14"/>
    </row>
    <row r="416" spans="2:15" s="2" customFormat="1" x14ac:dyDescent="0.2">
      <c r="B416" s="14"/>
      <c r="C416" s="14"/>
      <c r="D416" s="14"/>
      <c r="E416" s="14"/>
      <c r="F416" s="14"/>
      <c r="G416" s="14"/>
      <c r="H416" s="14"/>
      <c r="I416" s="14"/>
      <c r="J416" s="14"/>
      <c r="K416" s="14"/>
      <c r="L416" s="14"/>
      <c r="M416" s="14"/>
      <c r="N416" s="14"/>
      <c r="O416" s="14"/>
    </row>
    <row r="417" spans="2:15" s="2" customFormat="1" x14ac:dyDescent="0.2">
      <c r="B417" s="14"/>
      <c r="C417" s="14"/>
      <c r="D417" s="14"/>
      <c r="E417" s="14"/>
      <c r="F417" s="14"/>
      <c r="G417" s="14"/>
      <c r="H417" s="14"/>
      <c r="I417" s="14"/>
      <c r="J417" s="14"/>
      <c r="K417" s="14"/>
      <c r="L417" s="14"/>
      <c r="M417" s="14"/>
      <c r="N417" s="14"/>
      <c r="O417" s="14"/>
    </row>
    <row r="418" spans="2:15" s="2" customFormat="1" x14ac:dyDescent="0.2">
      <c r="B418" s="14"/>
      <c r="C418" s="14"/>
      <c r="D418" s="14"/>
      <c r="E418" s="14"/>
      <c r="F418" s="14"/>
      <c r="G418" s="14"/>
      <c r="H418" s="14"/>
      <c r="I418" s="14"/>
      <c r="J418" s="14"/>
      <c r="K418" s="14"/>
      <c r="L418" s="14"/>
      <c r="M418" s="14"/>
      <c r="N418" s="14"/>
      <c r="O418" s="14"/>
    </row>
    <row r="419" spans="2:15" s="2" customFormat="1" x14ac:dyDescent="0.2">
      <c r="B419" s="14"/>
      <c r="C419" s="14"/>
      <c r="D419" s="14"/>
      <c r="E419" s="14"/>
      <c r="F419" s="14"/>
      <c r="G419" s="14"/>
      <c r="H419" s="14"/>
      <c r="I419" s="14"/>
      <c r="J419" s="14"/>
      <c r="K419" s="14"/>
      <c r="L419" s="14"/>
      <c r="M419" s="14"/>
      <c r="N419" s="14"/>
      <c r="O419" s="14"/>
    </row>
    <row r="420" spans="2:15" s="2" customFormat="1" x14ac:dyDescent="0.2">
      <c r="B420" s="14"/>
      <c r="C420" s="14"/>
      <c r="D420" s="14"/>
      <c r="E420" s="14"/>
      <c r="F420" s="14"/>
      <c r="G420" s="14"/>
      <c r="H420" s="14"/>
      <c r="I420" s="14"/>
      <c r="J420" s="14"/>
      <c r="K420" s="14"/>
      <c r="L420" s="14"/>
      <c r="M420" s="14"/>
      <c r="N420" s="14"/>
      <c r="O420" s="14"/>
    </row>
    <row r="421" spans="2:15" s="2" customFormat="1" x14ac:dyDescent="0.2">
      <c r="B421" s="14"/>
      <c r="C421" s="14"/>
      <c r="D421" s="14"/>
      <c r="E421" s="14"/>
      <c r="F421" s="14"/>
      <c r="G421" s="14"/>
      <c r="H421" s="14"/>
      <c r="I421" s="14"/>
      <c r="J421" s="14"/>
      <c r="K421" s="14"/>
      <c r="L421" s="14"/>
      <c r="M421" s="14"/>
      <c r="N421" s="14"/>
      <c r="O421" s="14"/>
    </row>
    <row r="422" spans="2:15" s="2" customFormat="1" x14ac:dyDescent="0.2">
      <c r="B422" s="14"/>
      <c r="C422" s="14"/>
      <c r="D422" s="14"/>
      <c r="E422" s="14"/>
      <c r="F422" s="14"/>
      <c r="G422" s="14"/>
      <c r="H422" s="14"/>
      <c r="I422" s="14"/>
      <c r="J422" s="14"/>
      <c r="K422" s="14"/>
      <c r="L422" s="14"/>
      <c r="M422" s="14"/>
      <c r="N422" s="14"/>
      <c r="O422" s="14"/>
    </row>
    <row r="423" spans="2:15" s="2" customFormat="1" x14ac:dyDescent="0.2">
      <c r="B423" s="14"/>
      <c r="C423" s="14"/>
      <c r="D423" s="14"/>
      <c r="E423" s="14"/>
      <c r="F423" s="14"/>
      <c r="G423" s="14"/>
      <c r="H423" s="14"/>
      <c r="I423" s="14"/>
      <c r="J423" s="14"/>
      <c r="K423" s="14"/>
      <c r="L423" s="14"/>
      <c r="M423" s="14"/>
      <c r="N423" s="14"/>
      <c r="O423" s="14"/>
    </row>
    <row r="424" spans="2:15" s="2" customFormat="1" x14ac:dyDescent="0.2">
      <c r="B424" s="14"/>
      <c r="C424" s="14"/>
      <c r="D424" s="14"/>
      <c r="E424" s="14"/>
      <c r="F424" s="14"/>
      <c r="G424" s="14"/>
      <c r="H424" s="14"/>
      <c r="I424" s="14"/>
      <c r="J424" s="14"/>
      <c r="K424" s="14"/>
      <c r="L424" s="14"/>
      <c r="M424" s="14"/>
      <c r="N424" s="14"/>
      <c r="O424" s="14"/>
    </row>
    <row r="425" spans="2:15" s="2" customFormat="1" x14ac:dyDescent="0.2">
      <c r="B425" s="14"/>
      <c r="C425" s="14"/>
      <c r="D425" s="14"/>
      <c r="E425" s="14"/>
      <c r="F425" s="14"/>
      <c r="G425" s="14"/>
      <c r="H425" s="14"/>
      <c r="I425" s="14"/>
      <c r="J425" s="14"/>
      <c r="K425" s="14"/>
      <c r="L425" s="14"/>
      <c r="M425" s="14"/>
      <c r="N425" s="14"/>
      <c r="O425" s="14"/>
    </row>
    <row r="426" spans="2:15" s="2" customFormat="1" x14ac:dyDescent="0.2">
      <c r="B426" s="14"/>
      <c r="C426" s="14"/>
      <c r="D426" s="14"/>
      <c r="E426" s="14"/>
      <c r="F426" s="14"/>
      <c r="G426" s="14"/>
      <c r="H426" s="14"/>
      <c r="I426" s="14"/>
      <c r="J426" s="14"/>
      <c r="K426" s="14"/>
      <c r="L426" s="14"/>
      <c r="M426" s="14"/>
      <c r="N426" s="14"/>
      <c r="O426" s="14"/>
    </row>
    <row r="427" spans="2:15" s="2" customFormat="1" x14ac:dyDescent="0.2">
      <c r="B427" s="14"/>
      <c r="C427" s="14"/>
      <c r="D427" s="14"/>
      <c r="E427" s="14"/>
      <c r="F427" s="14"/>
      <c r="G427" s="14"/>
      <c r="H427" s="14"/>
      <c r="I427" s="14"/>
      <c r="J427" s="14"/>
      <c r="K427" s="14"/>
      <c r="L427" s="14"/>
      <c r="M427" s="14"/>
      <c r="N427" s="14"/>
      <c r="O427" s="14"/>
    </row>
    <row r="428" spans="2:15" s="2" customFormat="1" x14ac:dyDescent="0.2">
      <c r="B428" s="14"/>
      <c r="C428" s="14"/>
      <c r="D428" s="14"/>
      <c r="E428" s="14"/>
      <c r="F428" s="14"/>
      <c r="G428" s="14"/>
      <c r="H428" s="14"/>
      <c r="I428" s="14"/>
      <c r="J428" s="14"/>
      <c r="K428" s="14"/>
      <c r="L428" s="14"/>
      <c r="M428" s="14"/>
      <c r="N428" s="14"/>
      <c r="O428" s="14"/>
    </row>
    <row r="429" spans="2:15" s="2" customFormat="1" x14ac:dyDescent="0.2">
      <c r="B429" s="14"/>
      <c r="C429" s="14"/>
      <c r="D429" s="14"/>
      <c r="E429" s="14"/>
      <c r="F429" s="14"/>
      <c r="G429" s="14"/>
      <c r="H429" s="14"/>
      <c r="I429" s="14"/>
      <c r="J429" s="14"/>
      <c r="K429" s="14"/>
      <c r="L429" s="14"/>
      <c r="M429" s="14"/>
      <c r="N429" s="14"/>
      <c r="O429" s="14"/>
    </row>
    <row r="430" spans="2:15" s="2" customFormat="1" x14ac:dyDescent="0.2">
      <c r="B430" s="14"/>
      <c r="C430" s="14"/>
      <c r="D430" s="14"/>
      <c r="E430" s="14"/>
      <c r="F430" s="14"/>
      <c r="G430" s="14"/>
      <c r="H430" s="14"/>
      <c r="I430" s="14"/>
      <c r="J430" s="14"/>
      <c r="K430" s="14"/>
      <c r="L430" s="14"/>
      <c r="M430" s="14"/>
      <c r="N430" s="14"/>
      <c r="O430" s="14"/>
    </row>
    <row r="431" spans="2:15" s="2" customFormat="1" x14ac:dyDescent="0.2">
      <c r="B431" s="14"/>
      <c r="C431" s="14"/>
      <c r="D431" s="14"/>
      <c r="E431" s="14"/>
      <c r="F431" s="14"/>
      <c r="G431" s="14"/>
      <c r="H431" s="14"/>
      <c r="I431" s="14"/>
      <c r="J431" s="14"/>
      <c r="K431" s="14"/>
      <c r="L431" s="14"/>
      <c r="M431" s="14"/>
      <c r="N431" s="14"/>
      <c r="O431" s="14"/>
    </row>
    <row r="432" spans="2:15" s="2" customFormat="1" x14ac:dyDescent="0.2">
      <c r="B432" s="14"/>
      <c r="C432" s="14"/>
      <c r="D432" s="14"/>
      <c r="E432" s="14"/>
      <c r="F432" s="14"/>
      <c r="G432" s="14"/>
      <c r="H432" s="14"/>
      <c r="I432" s="14"/>
      <c r="J432" s="14"/>
      <c r="K432" s="14"/>
      <c r="L432" s="14"/>
      <c r="M432" s="14"/>
      <c r="N432" s="14"/>
      <c r="O432" s="14"/>
    </row>
    <row r="433" spans="2:15" s="2" customFormat="1" x14ac:dyDescent="0.2">
      <c r="B433" s="14"/>
      <c r="C433" s="14"/>
      <c r="D433" s="14"/>
      <c r="E433" s="14"/>
      <c r="F433" s="14"/>
      <c r="G433" s="14"/>
      <c r="H433" s="14"/>
      <c r="I433" s="14"/>
      <c r="J433" s="14"/>
      <c r="K433" s="14"/>
      <c r="L433" s="14"/>
      <c r="M433" s="14"/>
      <c r="N433" s="14"/>
      <c r="O433" s="14"/>
    </row>
    <row r="434" spans="2:15" s="2" customFormat="1" x14ac:dyDescent="0.2">
      <c r="B434" s="14"/>
      <c r="C434" s="14"/>
      <c r="D434" s="14"/>
      <c r="E434" s="14"/>
      <c r="F434" s="14"/>
      <c r="G434" s="14"/>
      <c r="H434" s="14"/>
      <c r="I434" s="14"/>
      <c r="J434" s="14"/>
      <c r="K434" s="14"/>
      <c r="L434" s="14"/>
      <c r="M434" s="14"/>
      <c r="N434" s="14"/>
      <c r="O434" s="14"/>
    </row>
    <row r="435" spans="2:15" s="2" customFormat="1" x14ac:dyDescent="0.2">
      <c r="B435" s="14"/>
      <c r="C435" s="14"/>
      <c r="D435" s="14"/>
      <c r="E435" s="14"/>
      <c r="F435" s="14"/>
      <c r="G435" s="14"/>
      <c r="H435" s="14"/>
      <c r="I435" s="14"/>
      <c r="J435" s="14"/>
      <c r="K435" s="14"/>
      <c r="L435" s="14"/>
      <c r="M435" s="14"/>
      <c r="N435" s="14"/>
      <c r="O435" s="14"/>
    </row>
    <row r="436" spans="2:15" s="2" customFormat="1" x14ac:dyDescent="0.2">
      <c r="B436" s="14"/>
      <c r="C436" s="14"/>
      <c r="D436" s="14"/>
      <c r="E436" s="14"/>
      <c r="F436" s="14"/>
      <c r="G436" s="14"/>
      <c r="H436" s="14"/>
      <c r="I436" s="14"/>
      <c r="J436" s="14"/>
      <c r="K436" s="14"/>
      <c r="L436" s="14"/>
      <c r="M436" s="14"/>
      <c r="N436" s="14"/>
      <c r="O436" s="14"/>
    </row>
    <row r="437" spans="2:15" s="2" customFormat="1" x14ac:dyDescent="0.2">
      <c r="B437" s="14"/>
      <c r="C437" s="14"/>
      <c r="D437" s="14"/>
      <c r="E437" s="14"/>
      <c r="F437" s="14"/>
      <c r="G437" s="14"/>
      <c r="H437" s="14"/>
      <c r="I437" s="14"/>
      <c r="J437" s="14"/>
      <c r="K437" s="14"/>
      <c r="L437" s="14"/>
      <c r="M437" s="14"/>
      <c r="N437" s="14"/>
      <c r="O437" s="14"/>
    </row>
    <row r="438" spans="2:15" s="2" customFormat="1" x14ac:dyDescent="0.2">
      <c r="B438" s="14"/>
      <c r="C438" s="14"/>
      <c r="D438" s="14"/>
      <c r="E438" s="14"/>
      <c r="F438" s="14"/>
      <c r="G438" s="14"/>
      <c r="H438" s="14"/>
      <c r="I438" s="14"/>
      <c r="J438" s="14"/>
      <c r="K438" s="14"/>
      <c r="L438" s="14"/>
      <c r="M438" s="14"/>
      <c r="N438" s="14"/>
      <c r="O438" s="14"/>
    </row>
    <row r="439" spans="2:15" s="2" customFormat="1" x14ac:dyDescent="0.2">
      <c r="B439" s="14"/>
      <c r="C439" s="14"/>
      <c r="D439" s="14"/>
      <c r="E439" s="14"/>
      <c r="F439" s="14"/>
      <c r="G439" s="14"/>
      <c r="H439" s="14"/>
      <c r="I439" s="14"/>
      <c r="J439" s="14"/>
      <c r="K439" s="14"/>
      <c r="L439" s="14"/>
      <c r="M439" s="14"/>
      <c r="N439" s="14"/>
      <c r="O439" s="14"/>
    </row>
    <row r="440" spans="2:15" s="2" customFormat="1" x14ac:dyDescent="0.2">
      <c r="B440" s="14"/>
      <c r="C440" s="14"/>
      <c r="D440" s="14"/>
      <c r="E440" s="14"/>
      <c r="F440" s="14"/>
      <c r="G440" s="14"/>
      <c r="H440" s="14"/>
      <c r="I440" s="14"/>
      <c r="J440" s="14"/>
      <c r="K440" s="14"/>
      <c r="L440" s="14"/>
      <c r="M440" s="14"/>
      <c r="N440" s="14"/>
      <c r="O440" s="14"/>
    </row>
    <row r="441" spans="2:15" s="2" customFormat="1" x14ac:dyDescent="0.2">
      <c r="B441" s="14"/>
      <c r="C441" s="14"/>
      <c r="D441" s="14"/>
      <c r="E441" s="14"/>
      <c r="F441" s="14"/>
      <c r="G441" s="14"/>
      <c r="H441" s="14"/>
      <c r="I441" s="14"/>
      <c r="J441" s="14"/>
      <c r="K441" s="14"/>
      <c r="L441" s="14"/>
      <c r="M441" s="14"/>
      <c r="N441" s="14"/>
      <c r="O441" s="14"/>
    </row>
    <row r="442" spans="2:15" s="2" customFormat="1" x14ac:dyDescent="0.2">
      <c r="B442" s="14"/>
      <c r="C442" s="14"/>
      <c r="D442" s="14"/>
      <c r="E442" s="14"/>
      <c r="F442" s="14"/>
      <c r="G442" s="14"/>
      <c r="H442" s="14"/>
      <c r="I442" s="14"/>
      <c r="J442" s="14"/>
      <c r="K442" s="14"/>
      <c r="L442" s="14"/>
      <c r="M442" s="14"/>
      <c r="N442" s="14"/>
      <c r="O442" s="14"/>
    </row>
    <row r="443" spans="2:15" s="2" customFormat="1" x14ac:dyDescent="0.2">
      <c r="B443" s="14"/>
      <c r="C443" s="14"/>
      <c r="D443" s="14"/>
      <c r="E443" s="14"/>
      <c r="F443" s="14"/>
      <c r="G443" s="14"/>
      <c r="H443" s="14"/>
      <c r="I443" s="14"/>
      <c r="J443" s="14"/>
      <c r="K443" s="14"/>
      <c r="L443" s="14"/>
      <c r="M443" s="14"/>
      <c r="N443" s="14"/>
      <c r="O443" s="14"/>
    </row>
    <row r="444" spans="2:15" s="2" customFormat="1" x14ac:dyDescent="0.2">
      <c r="B444" s="14"/>
      <c r="C444" s="14"/>
      <c r="D444" s="14"/>
      <c r="E444" s="14"/>
      <c r="F444" s="14"/>
      <c r="G444" s="14"/>
      <c r="H444" s="14"/>
      <c r="I444" s="14"/>
      <c r="J444" s="14"/>
      <c r="K444" s="14"/>
      <c r="L444" s="14"/>
      <c r="M444" s="14"/>
      <c r="N444" s="14"/>
      <c r="O444" s="14"/>
    </row>
    <row r="445" spans="2:15" s="2" customFormat="1" x14ac:dyDescent="0.2">
      <c r="B445" s="14"/>
      <c r="C445" s="14"/>
      <c r="D445" s="14"/>
      <c r="E445" s="14"/>
      <c r="F445" s="14"/>
      <c r="G445" s="14"/>
      <c r="H445" s="14"/>
      <c r="I445" s="14"/>
      <c r="J445" s="14"/>
      <c r="K445" s="14"/>
      <c r="L445" s="14"/>
      <c r="M445" s="14"/>
      <c r="N445" s="14"/>
      <c r="O445" s="14"/>
    </row>
    <row r="446" spans="2:15" s="2" customFormat="1" x14ac:dyDescent="0.2">
      <c r="B446" s="14"/>
      <c r="C446" s="14"/>
      <c r="D446" s="14"/>
      <c r="E446" s="14"/>
      <c r="F446" s="14"/>
      <c r="G446" s="14"/>
      <c r="H446" s="14"/>
      <c r="I446" s="14"/>
      <c r="J446" s="14"/>
      <c r="K446" s="14"/>
      <c r="L446" s="14"/>
      <c r="M446" s="14"/>
      <c r="N446" s="14"/>
      <c r="O446" s="14"/>
    </row>
    <row r="447" spans="2:15" s="2" customFormat="1" x14ac:dyDescent="0.2">
      <c r="B447" s="14"/>
      <c r="C447" s="14"/>
      <c r="D447" s="14"/>
      <c r="E447" s="14"/>
      <c r="F447" s="14"/>
      <c r="G447" s="14"/>
      <c r="H447" s="14"/>
      <c r="I447" s="14"/>
      <c r="J447" s="14"/>
      <c r="K447" s="14"/>
      <c r="L447" s="14"/>
      <c r="M447" s="14"/>
      <c r="N447" s="14"/>
      <c r="O447" s="14"/>
    </row>
    <row r="448" spans="2:15" s="2" customFormat="1" x14ac:dyDescent="0.2">
      <c r="B448" s="14"/>
      <c r="C448" s="14"/>
      <c r="D448" s="14"/>
      <c r="E448" s="14"/>
      <c r="F448" s="14"/>
      <c r="G448" s="14"/>
      <c r="H448" s="14"/>
      <c r="I448" s="14"/>
      <c r="J448" s="14"/>
      <c r="K448" s="14"/>
      <c r="L448" s="14"/>
      <c r="M448" s="14"/>
      <c r="N448" s="14"/>
      <c r="O448" s="14"/>
    </row>
    <row r="449" spans="2:15" s="2" customFormat="1" x14ac:dyDescent="0.2">
      <c r="B449" s="14"/>
      <c r="C449" s="14"/>
      <c r="D449" s="14"/>
      <c r="E449" s="14"/>
      <c r="F449" s="14"/>
      <c r="G449" s="14"/>
      <c r="H449" s="14"/>
      <c r="I449" s="14"/>
      <c r="J449" s="14"/>
      <c r="K449" s="14"/>
      <c r="L449" s="14"/>
      <c r="M449" s="14"/>
      <c r="N449" s="14"/>
      <c r="O449" s="14"/>
    </row>
    <row r="450" spans="2:15" s="2" customFormat="1" x14ac:dyDescent="0.2">
      <c r="B450" s="14"/>
      <c r="C450" s="14"/>
      <c r="D450" s="14"/>
      <c r="E450" s="14"/>
      <c r="F450" s="14"/>
      <c r="G450" s="14"/>
      <c r="H450" s="14"/>
      <c r="I450" s="14"/>
      <c r="J450" s="14"/>
      <c r="K450" s="14"/>
      <c r="L450" s="14"/>
      <c r="M450" s="14"/>
      <c r="N450" s="14"/>
      <c r="O450" s="14"/>
    </row>
    <row r="451" spans="2:15" s="2" customFormat="1" x14ac:dyDescent="0.2">
      <c r="B451" s="14"/>
      <c r="C451" s="14"/>
      <c r="D451" s="14"/>
      <c r="E451" s="14"/>
      <c r="F451" s="14"/>
      <c r="G451" s="14"/>
      <c r="H451" s="14"/>
      <c r="I451" s="14"/>
      <c r="J451" s="14"/>
      <c r="K451" s="14"/>
      <c r="L451" s="14"/>
      <c r="M451" s="14"/>
      <c r="N451" s="14"/>
      <c r="O451" s="14"/>
    </row>
    <row r="452" spans="2:15" s="2" customFormat="1" x14ac:dyDescent="0.2">
      <c r="B452" s="14"/>
      <c r="C452" s="14"/>
      <c r="D452" s="14"/>
      <c r="E452" s="14"/>
      <c r="F452" s="14"/>
      <c r="G452" s="14"/>
      <c r="H452" s="14"/>
      <c r="I452" s="14"/>
      <c r="J452" s="14"/>
      <c r="K452" s="14"/>
      <c r="L452" s="14"/>
      <c r="M452" s="14"/>
      <c r="N452" s="14"/>
      <c r="O452" s="14"/>
    </row>
    <row r="453" spans="2:15" s="2" customFormat="1" x14ac:dyDescent="0.2">
      <c r="B453" s="14"/>
      <c r="C453" s="14"/>
      <c r="D453" s="14"/>
      <c r="E453" s="14"/>
      <c r="F453" s="14"/>
      <c r="G453" s="14"/>
      <c r="H453" s="14"/>
      <c r="I453" s="14"/>
      <c r="J453" s="14"/>
      <c r="K453" s="14"/>
      <c r="L453" s="14"/>
      <c r="M453" s="14"/>
      <c r="N453" s="14"/>
      <c r="O453" s="14"/>
    </row>
    <row r="454" spans="2:15" s="2" customFormat="1" x14ac:dyDescent="0.2">
      <c r="B454" s="14"/>
      <c r="C454" s="14"/>
      <c r="D454" s="14"/>
      <c r="E454" s="14"/>
      <c r="F454" s="14"/>
      <c r="G454" s="14"/>
      <c r="H454" s="14"/>
      <c r="I454" s="14"/>
      <c r="J454" s="14"/>
      <c r="K454" s="14"/>
      <c r="L454" s="14"/>
      <c r="M454" s="14"/>
      <c r="N454" s="14"/>
      <c r="O454" s="14"/>
    </row>
    <row r="455" spans="2:15" s="2" customFormat="1" x14ac:dyDescent="0.2">
      <c r="B455" s="14"/>
      <c r="C455" s="14"/>
      <c r="D455" s="14"/>
      <c r="E455" s="14"/>
      <c r="F455" s="14"/>
      <c r="G455" s="14"/>
      <c r="H455" s="14"/>
      <c r="I455" s="14"/>
      <c r="J455" s="14"/>
      <c r="K455" s="14"/>
      <c r="L455" s="14"/>
      <c r="M455" s="14"/>
      <c r="N455" s="14"/>
      <c r="O455" s="14"/>
    </row>
    <row r="456" spans="2:15" s="2" customFormat="1" x14ac:dyDescent="0.2">
      <c r="B456" s="14"/>
      <c r="C456" s="14"/>
      <c r="D456" s="14"/>
      <c r="E456" s="14"/>
      <c r="F456" s="14"/>
      <c r="G456" s="14"/>
      <c r="H456" s="14"/>
      <c r="I456" s="14"/>
      <c r="J456" s="14"/>
      <c r="K456" s="14"/>
      <c r="L456" s="14"/>
      <c r="M456" s="14"/>
      <c r="N456" s="14"/>
      <c r="O456" s="14"/>
    </row>
    <row r="457" spans="2:15" s="2" customFormat="1" x14ac:dyDescent="0.2">
      <c r="B457" s="14"/>
      <c r="C457" s="14"/>
      <c r="D457" s="14"/>
      <c r="E457" s="14"/>
      <c r="F457" s="14"/>
      <c r="G457" s="14"/>
      <c r="H457" s="14"/>
      <c r="I457" s="14"/>
      <c r="J457" s="14"/>
      <c r="K457" s="14"/>
      <c r="L457" s="14"/>
      <c r="M457" s="14"/>
      <c r="N457" s="14"/>
      <c r="O457" s="14"/>
    </row>
    <row r="458" spans="2:15" s="2" customFormat="1" x14ac:dyDescent="0.2">
      <c r="B458" s="14"/>
      <c r="C458" s="14"/>
      <c r="D458" s="14"/>
      <c r="E458" s="14"/>
      <c r="F458" s="14"/>
      <c r="G458" s="14"/>
      <c r="H458" s="14"/>
      <c r="I458" s="14"/>
      <c r="J458" s="14"/>
      <c r="K458" s="14"/>
      <c r="L458" s="14"/>
      <c r="M458" s="14"/>
      <c r="N458" s="14"/>
      <c r="O458" s="14"/>
    </row>
    <row r="459" spans="2:15" s="2" customFormat="1" x14ac:dyDescent="0.2">
      <c r="B459" s="14"/>
      <c r="C459" s="14"/>
      <c r="D459" s="14"/>
      <c r="E459" s="14"/>
      <c r="F459" s="14"/>
      <c r="G459" s="14"/>
      <c r="H459" s="14"/>
      <c r="I459" s="14"/>
      <c r="J459" s="14"/>
      <c r="K459" s="14"/>
      <c r="L459" s="14"/>
      <c r="M459" s="14"/>
      <c r="N459" s="14"/>
      <c r="O459" s="14"/>
    </row>
    <row r="460" spans="2:15" s="2" customFormat="1" x14ac:dyDescent="0.2">
      <c r="B460" s="14"/>
      <c r="C460" s="14"/>
      <c r="D460" s="14"/>
      <c r="E460" s="14"/>
      <c r="F460" s="14"/>
      <c r="G460" s="14"/>
      <c r="H460" s="14"/>
      <c r="I460" s="14"/>
      <c r="J460" s="14"/>
      <c r="K460" s="14"/>
      <c r="L460" s="14"/>
      <c r="M460" s="14"/>
      <c r="N460" s="14"/>
      <c r="O460" s="14"/>
    </row>
    <row r="461" spans="2:15" s="2" customFormat="1" x14ac:dyDescent="0.2">
      <c r="B461" s="14"/>
      <c r="C461" s="14"/>
      <c r="D461" s="14"/>
      <c r="E461" s="14"/>
      <c r="F461" s="14"/>
      <c r="G461" s="14"/>
      <c r="H461" s="14"/>
      <c r="I461" s="14"/>
      <c r="J461" s="14"/>
      <c r="K461" s="14"/>
      <c r="L461" s="14"/>
      <c r="M461" s="14"/>
      <c r="N461" s="14"/>
      <c r="O461" s="14"/>
    </row>
    <row r="462" spans="2:15" s="2" customFormat="1" x14ac:dyDescent="0.2">
      <c r="B462" s="14"/>
      <c r="C462" s="14"/>
      <c r="D462" s="14"/>
      <c r="E462" s="14"/>
      <c r="F462" s="14"/>
      <c r="G462" s="14"/>
      <c r="H462" s="14"/>
      <c r="I462" s="14"/>
      <c r="J462" s="14"/>
      <c r="K462" s="14"/>
      <c r="L462" s="14"/>
      <c r="M462" s="14"/>
      <c r="N462" s="14"/>
      <c r="O462" s="14"/>
    </row>
    <row r="463" spans="2:15" s="2" customFormat="1" x14ac:dyDescent="0.2">
      <c r="B463" s="14"/>
      <c r="C463" s="14"/>
      <c r="D463" s="14"/>
      <c r="E463" s="14"/>
      <c r="F463" s="14"/>
      <c r="G463" s="14"/>
      <c r="H463" s="14"/>
      <c r="I463" s="14"/>
      <c r="J463" s="14"/>
      <c r="K463" s="14"/>
      <c r="L463" s="14"/>
      <c r="M463" s="14"/>
      <c r="N463" s="14"/>
      <c r="O463" s="14"/>
    </row>
    <row r="464" spans="2:15" s="2" customFormat="1" x14ac:dyDescent="0.2">
      <c r="B464" s="14"/>
      <c r="C464" s="14"/>
      <c r="D464" s="14"/>
      <c r="E464" s="14"/>
      <c r="F464" s="14"/>
      <c r="G464" s="14"/>
      <c r="H464" s="14"/>
      <c r="I464" s="14"/>
      <c r="J464" s="14"/>
      <c r="K464" s="14"/>
      <c r="L464" s="14"/>
      <c r="M464" s="14"/>
      <c r="N464" s="14"/>
      <c r="O464" s="14"/>
    </row>
    <row r="465" spans="2:15" s="2" customFormat="1" x14ac:dyDescent="0.2">
      <c r="B465" s="14"/>
      <c r="C465" s="14"/>
      <c r="D465" s="14"/>
      <c r="E465" s="14"/>
      <c r="F465" s="14"/>
      <c r="G465" s="14"/>
      <c r="H465" s="14"/>
      <c r="I465" s="14"/>
      <c r="J465" s="14"/>
      <c r="K465" s="14"/>
      <c r="L465" s="14"/>
      <c r="M465" s="14"/>
      <c r="N465" s="14"/>
      <c r="O465" s="14"/>
    </row>
    <row r="466" spans="2:15" s="2" customFormat="1" x14ac:dyDescent="0.2">
      <c r="B466" s="14"/>
      <c r="C466" s="14"/>
      <c r="D466" s="14"/>
      <c r="E466" s="14"/>
      <c r="F466" s="14"/>
      <c r="G466" s="14"/>
      <c r="H466" s="14"/>
      <c r="I466" s="14"/>
      <c r="J466" s="14"/>
      <c r="K466" s="14"/>
      <c r="L466" s="14"/>
      <c r="M466" s="14"/>
      <c r="N466" s="14"/>
      <c r="O466" s="14"/>
    </row>
    <row r="467" spans="2:15" s="2" customFormat="1" x14ac:dyDescent="0.2">
      <c r="B467" s="14"/>
      <c r="C467" s="14"/>
      <c r="D467" s="14"/>
      <c r="E467" s="14"/>
      <c r="F467" s="14"/>
      <c r="G467" s="14"/>
      <c r="H467" s="14"/>
      <c r="I467" s="14"/>
      <c r="J467" s="14"/>
      <c r="K467" s="14"/>
      <c r="L467" s="14"/>
      <c r="M467" s="14"/>
      <c r="N467" s="14"/>
      <c r="O467" s="14"/>
    </row>
    <row r="468" spans="2:15" s="2" customFormat="1" x14ac:dyDescent="0.2">
      <c r="B468" s="14"/>
      <c r="C468" s="14"/>
      <c r="D468" s="14"/>
      <c r="E468" s="14"/>
      <c r="F468" s="14"/>
      <c r="G468" s="14"/>
      <c r="H468" s="14"/>
      <c r="I468" s="14"/>
      <c r="J468" s="14"/>
      <c r="K468" s="14"/>
      <c r="L468" s="14"/>
      <c r="M468" s="14"/>
      <c r="N468" s="14"/>
      <c r="O468" s="14"/>
    </row>
    <row r="469" spans="2:15" s="2" customFormat="1" x14ac:dyDescent="0.2">
      <c r="B469" s="14"/>
      <c r="C469" s="14"/>
      <c r="D469" s="14"/>
      <c r="E469" s="14"/>
      <c r="F469" s="14"/>
      <c r="G469" s="14"/>
      <c r="H469" s="14"/>
      <c r="I469" s="14"/>
      <c r="J469" s="14"/>
      <c r="K469" s="14"/>
      <c r="L469" s="14"/>
      <c r="M469" s="14"/>
      <c r="N469" s="14"/>
      <c r="O469" s="14"/>
    </row>
    <row r="470" spans="2:15" s="2" customFormat="1" x14ac:dyDescent="0.2">
      <c r="B470" s="14"/>
      <c r="C470" s="14"/>
      <c r="D470" s="14"/>
      <c r="E470" s="14"/>
      <c r="F470" s="14"/>
      <c r="G470" s="14"/>
      <c r="H470" s="14"/>
      <c r="I470" s="14"/>
      <c r="J470" s="14"/>
      <c r="K470" s="14"/>
      <c r="L470" s="14"/>
      <c r="M470" s="14"/>
      <c r="N470" s="14"/>
      <c r="O470" s="14"/>
    </row>
    <row r="471" spans="2:15" s="2" customFormat="1" x14ac:dyDescent="0.2">
      <c r="B471" s="14"/>
      <c r="C471" s="14"/>
      <c r="D471" s="14"/>
      <c r="E471" s="14"/>
      <c r="F471" s="14"/>
      <c r="G471" s="14"/>
      <c r="H471" s="14"/>
      <c r="I471" s="14"/>
      <c r="J471" s="14"/>
      <c r="K471" s="14"/>
      <c r="L471" s="14"/>
      <c r="M471" s="14"/>
      <c r="N471" s="14"/>
      <c r="O471" s="14"/>
    </row>
    <row r="472" spans="2:15" s="2" customFormat="1" x14ac:dyDescent="0.2">
      <c r="B472" s="14"/>
      <c r="C472" s="14"/>
      <c r="D472" s="14"/>
      <c r="E472" s="14"/>
      <c r="F472" s="14"/>
      <c r="G472" s="14"/>
      <c r="H472" s="14"/>
      <c r="I472" s="14"/>
      <c r="J472" s="14"/>
      <c r="K472" s="14"/>
      <c r="L472" s="14"/>
      <c r="M472" s="14"/>
      <c r="N472" s="14"/>
      <c r="O472" s="14"/>
    </row>
    <row r="473" spans="2:15" s="2" customFormat="1" x14ac:dyDescent="0.2">
      <c r="B473" s="14"/>
      <c r="C473" s="14"/>
      <c r="D473" s="14"/>
      <c r="E473" s="14"/>
      <c r="F473" s="14"/>
      <c r="G473" s="14"/>
      <c r="H473" s="14"/>
      <c r="I473" s="14"/>
      <c r="J473" s="14"/>
      <c r="K473" s="14"/>
      <c r="L473" s="14"/>
      <c r="M473" s="14"/>
      <c r="N473" s="14"/>
      <c r="O473" s="14"/>
    </row>
    <row r="474" spans="2:15" s="2" customFormat="1" x14ac:dyDescent="0.2">
      <c r="B474" s="14"/>
      <c r="C474" s="14"/>
      <c r="D474" s="14"/>
      <c r="E474" s="14"/>
      <c r="F474" s="14"/>
      <c r="G474" s="14"/>
      <c r="H474" s="14"/>
      <c r="I474" s="14"/>
      <c r="J474" s="14"/>
      <c r="K474" s="14"/>
      <c r="L474" s="14"/>
      <c r="M474" s="14"/>
      <c r="N474" s="14"/>
      <c r="O474" s="14"/>
    </row>
    <row r="475" spans="2:15" s="2" customFormat="1" x14ac:dyDescent="0.2">
      <c r="B475" s="14"/>
      <c r="C475" s="14"/>
      <c r="D475" s="14"/>
      <c r="E475" s="14"/>
      <c r="F475" s="14"/>
      <c r="G475" s="14"/>
      <c r="H475" s="14"/>
      <c r="I475" s="14"/>
      <c r="J475" s="14"/>
      <c r="K475" s="14"/>
      <c r="L475" s="14"/>
      <c r="M475" s="14"/>
      <c r="N475" s="14"/>
      <c r="O475" s="14"/>
    </row>
    <row r="476" spans="2:15" s="2" customFormat="1" x14ac:dyDescent="0.2">
      <c r="B476" s="14"/>
      <c r="C476" s="14"/>
      <c r="D476" s="14"/>
      <c r="E476" s="14"/>
      <c r="F476" s="14"/>
      <c r="G476" s="14"/>
      <c r="H476" s="14"/>
      <c r="I476" s="14"/>
      <c r="J476" s="14"/>
      <c r="K476" s="14"/>
      <c r="L476" s="14"/>
      <c r="M476" s="14"/>
      <c r="N476" s="14"/>
      <c r="O476" s="14"/>
    </row>
    <row r="477" spans="2:15" s="2" customFormat="1" x14ac:dyDescent="0.2">
      <c r="B477" s="14"/>
      <c r="C477" s="14"/>
      <c r="D477" s="14"/>
      <c r="E477" s="14"/>
      <c r="F477" s="14"/>
      <c r="G477" s="14"/>
      <c r="H477" s="14"/>
      <c r="I477" s="14"/>
      <c r="J477" s="14"/>
      <c r="K477" s="14"/>
      <c r="L477" s="14"/>
      <c r="M477" s="14"/>
      <c r="N477" s="14"/>
      <c r="O477" s="14"/>
    </row>
    <row r="478" spans="2:15" s="2" customFormat="1" x14ac:dyDescent="0.2">
      <c r="B478" s="14"/>
      <c r="C478" s="14"/>
      <c r="D478" s="14"/>
      <c r="E478" s="14"/>
      <c r="F478" s="14"/>
      <c r="G478" s="14"/>
      <c r="H478" s="14"/>
      <c r="I478" s="14"/>
      <c r="J478" s="14"/>
      <c r="K478" s="14"/>
      <c r="L478" s="14"/>
      <c r="M478" s="14"/>
      <c r="N478" s="14"/>
      <c r="O478" s="14"/>
    </row>
    <row r="479" spans="2:15" s="2" customFormat="1" x14ac:dyDescent="0.2">
      <c r="B479" s="14"/>
      <c r="C479" s="14"/>
      <c r="D479" s="14"/>
      <c r="E479" s="14"/>
      <c r="F479" s="14"/>
      <c r="G479" s="14"/>
      <c r="H479" s="14"/>
      <c r="I479" s="14"/>
      <c r="J479" s="14"/>
      <c r="K479" s="14"/>
      <c r="L479" s="14"/>
      <c r="M479" s="14"/>
      <c r="N479" s="14"/>
      <c r="O479" s="14"/>
    </row>
    <row r="480" spans="2:15" s="2" customFormat="1" x14ac:dyDescent="0.2">
      <c r="B480" s="14"/>
      <c r="C480" s="14"/>
      <c r="D480" s="14"/>
      <c r="E480" s="14"/>
      <c r="F480" s="14"/>
      <c r="G480" s="14"/>
      <c r="H480" s="14"/>
      <c r="I480" s="14"/>
      <c r="J480" s="14"/>
      <c r="K480" s="14"/>
      <c r="L480" s="14"/>
      <c r="M480" s="14"/>
      <c r="N480" s="14"/>
      <c r="O480" s="14"/>
    </row>
    <row r="481" spans="2:15" s="2" customFormat="1" x14ac:dyDescent="0.2">
      <c r="B481" s="14"/>
      <c r="C481" s="14"/>
      <c r="D481" s="14"/>
      <c r="E481" s="14"/>
      <c r="F481" s="14"/>
      <c r="G481" s="14"/>
      <c r="H481" s="14"/>
      <c r="I481" s="14"/>
      <c r="J481" s="14"/>
      <c r="K481" s="14"/>
      <c r="L481" s="14"/>
      <c r="M481" s="14"/>
      <c r="N481" s="14"/>
      <c r="O481" s="14"/>
    </row>
    <row r="482" spans="2:15" s="2" customFormat="1" x14ac:dyDescent="0.2">
      <c r="B482" s="14"/>
      <c r="C482" s="14"/>
      <c r="D482" s="14"/>
      <c r="E482" s="14"/>
      <c r="F482" s="14"/>
      <c r="G482" s="14"/>
      <c r="H482" s="14"/>
      <c r="I482" s="14"/>
      <c r="J482" s="14"/>
      <c r="K482" s="14"/>
      <c r="L482" s="14"/>
      <c r="M482" s="14"/>
      <c r="N482" s="14"/>
      <c r="O482" s="14"/>
    </row>
    <row r="483" spans="2:15" s="2" customFormat="1" x14ac:dyDescent="0.2">
      <c r="B483" s="14"/>
      <c r="C483" s="14"/>
      <c r="D483" s="14"/>
      <c r="E483" s="14"/>
      <c r="F483" s="14"/>
      <c r="G483" s="14"/>
      <c r="H483" s="14"/>
      <c r="I483" s="14"/>
      <c r="J483" s="14"/>
      <c r="K483" s="14"/>
      <c r="L483" s="14"/>
      <c r="M483" s="14"/>
      <c r="N483" s="14"/>
      <c r="O483" s="14"/>
    </row>
    <row r="484" spans="2:15" s="2" customFormat="1" x14ac:dyDescent="0.2">
      <c r="B484" s="14"/>
      <c r="C484" s="14"/>
      <c r="D484" s="14"/>
      <c r="E484" s="14"/>
      <c r="F484" s="14"/>
      <c r="G484" s="14"/>
      <c r="H484" s="14"/>
      <c r="I484" s="14"/>
      <c r="J484" s="14"/>
      <c r="K484" s="14"/>
      <c r="L484" s="14"/>
      <c r="M484" s="14"/>
      <c r="N484" s="14"/>
      <c r="O484" s="14"/>
    </row>
    <row r="485" spans="2:15" s="2" customFormat="1" x14ac:dyDescent="0.2">
      <c r="B485" s="14"/>
      <c r="C485" s="14"/>
      <c r="D485" s="14"/>
      <c r="E485" s="14"/>
      <c r="F485" s="14"/>
      <c r="G485" s="14"/>
      <c r="H485" s="14"/>
      <c r="I485" s="14"/>
      <c r="J485" s="14"/>
      <c r="K485" s="14"/>
      <c r="L485" s="14"/>
      <c r="M485" s="14"/>
      <c r="N485" s="14"/>
      <c r="O485" s="14"/>
    </row>
    <row r="486" spans="2:15" s="2" customFormat="1" x14ac:dyDescent="0.2">
      <c r="B486" s="14"/>
      <c r="C486" s="14"/>
      <c r="D486" s="14"/>
      <c r="E486" s="14"/>
      <c r="F486" s="14"/>
      <c r="G486" s="14"/>
      <c r="H486" s="14"/>
      <c r="I486" s="14"/>
      <c r="J486" s="14"/>
      <c r="K486" s="14"/>
      <c r="L486" s="14"/>
      <c r="M486" s="14"/>
      <c r="N486" s="14"/>
      <c r="O486" s="14"/>
    </row>
    <row r="487" spans="2:15" s="2" customFormat="1" x14ac:dyDescent="0.2">
      <c r="B487" s="14"/>
      <c r="C487" s="14"/>
      <c r="D487" s="14"/>
      <c r="E487" s="14"/>
      <c r="F487" s="14"/>
      <c r="G487" s="14"/>
      <c r="H487" s="14"/>
      <c r="I487" s="14"/>
      <c r="J487" s="14"/>
      <c r="K487" s="14"/>
      <c r="L487" s="14"/>
      <c r="M487" s="14"/>
      <c r="N487" s="14"/>
      <c r="O487" s="14"/>
    </row>
    <row r="488" spans="2:15" s="2" customFormat="1" x14ac:dyDescent="0.2">
      <c r="B488" s="14"/>
      <c r="C488" s="14"/>
      <c r="D488" s="14"/>
      <c r="E488" s="14"/>
      <c r="F488" s="14"/>
      <c r="G488" s="14"/>
      <c r="H488" s="14"/>
      <c r="I488" s="14"/>
      <c r="J488" s="14"/>
      <c r="K488" s="14"/>
      <c r="L488" s="14"/>
      <c r="M488" s="14"/>
      <c r="N488" s="14"/>
      <c r="O488" s="14"/>
    </row>
    <row r="489" spans="2:15" s="2" customFormat="1" x14ac:dyDescent="0.2">
      <c r="B489" s="14"/>
      <c r="C489" s="14"/>
      <c r="D489" s="14"/>
      <c r="E489" s="14"/>
      <c r="F489" s="14"/>
      <c r="G489" s="14"/>
      <c r="H489" s="14"/>
      <c r="I489" s="14"/>
      <c r="J489" s="14"/>
      <c r="K489" s="14"/>
      <c r="L489" s="14"/>
      <c r="M489" s="14"/>
      <c r="N489" s="14"/>
      <c r="O489" s="14"/>
    </row>
    <row r="490" spans="2:15" s="2" customFormat="1" x14ac:dyDescent="0.2">
      <c r="B490" s="14"/>
      <c r="C490" s="14"/>
      <c r="D490" s="14"/>
      <c r="E490" s="14"/>
      <c r="F490" s="14"/>
      <c r="G490" s="14"/>
      <c r="H490" s="14"/>
      <c r="I490" s="14"/>
      <c r="J490" s="14"/>
      <c r="K490" s="14"/>
      <c r="L490" s="14"/>
      <c r="M490" s="14"/>
      <c r="N490" s="14"/>
      <c r="O490" s="14"/>
    </row>
    <row r="491" spans="2:15" s="2" customFormat="1" x14ac:dyDescent="0.2">
      <c r="B491" s="14"/>
      <c r="C491" s="14"/>
      <c r="D491" s="14"/>
      <c r="E491" s="14"/>
      <c r="F491" s="14"/>
      <c r="G491" s="14"/>
      <c r="H491" s="14"/>
      <c r="I491" s="14"/>
      <c r="J491" s="14"/>
      <c r="K491" s="14"/>
      <c r="L491" s="14"/>
      <c r="M491" s="14"/>
      <c r="N491" s="14"/>
      <c r="O491" s="14"/>
    </row>
    <row r="492" spans="2:15" s="2" customFormat="1" x14ac:dyDescent="0.2">
      <c r="B492" s="14"/>
      <c r="C492" s="14"/>
      <c r="D492" s="14"/>
      <c r="E492" s="14"/>
      <c r="F492" s="14"/>
      <c r="G492" s="14"/>
      <c r="H492" s="14"/>
      <c r="I492" s="14"/>
      <c r="J492" s="14"/>
      <c r="K492" s="14"/>
      <c r="L492" s="14"/>
      <c r="M492" s="14"/>
      <c r="N492" s="14"/>
      <c r="O492" s="14"/>
    </row>
    <row r="493" spans="2:15" s="2" customFormat="1" x14ac:dyDescent="0.2">
      <c r="B493" s="14"/>
      <c r="C493" s="14"/>
      <c r="D493" s="14"/>
      <c r="E493" s="14"/>
      <c r="F493" s="14"/>
      <c r="G493" s="14"/>
      <c r="H493" s="14"/>
      <c r="I493" s="14"/>
      <c r="J493" s="14"/>
      <c r="K493" s="14"/>
      <c r="L493" s="14"/>
      <c r="M493" s="14"/>
      <c r="N493" s="14"/>
      <c r="O493" s="14"/>
    </row>
    <row r="494" spans="2:15" s="2" customFormat="1" x14ac:dyDescent="0.2">
      <c r="B494" s="14"/>
      <c r="C494" s="14"/>
      <c r="D494" s="14"/>
      <c r="E494" s="14"/>
      <c r="F494" s="14"/>
      <c r="G494" s="14"/>
      <c r="H494" s="14"/>
      <c r="I494" s="14"/>
      <c r="J494" s="14"/>
      <c r="K494" s="14"/>
      <c r="L494" s="14"/>
      <c r="M494" s="14"/>
      <c r="N494" s="14"/>
      <c r="O494" s="14"/>
    </row>
    <row r="495" spans="2:15" s="2" customFormat="1" x14ac:dyDescent="0.2">
      <c r="B495" s="14"/>
      <c r="C495" s="14"/>
      <c r="D495" s="14"/>
      <c r="E495" s="14"/>
      <c r="F495" s="14"/>
      <c r="G495" s="14"/>
      <c r="H495" s="14"/>
      <c r="I495" s="14"/>
      <c r="J495" s="14"/>
      <c r="K495" s="14"/>
      <c r="L495" s="14"/>
      <c r="M495" s="14"/>
      <c r="N495" s="14"/>
      <c r="O495" s="14"/>
    </row>
    <row r="496" spans="2:15" s="2" customFormat="1" x14ac:dyDescent="0.2">
      <c r="B496" s="14"/>
      <c r="C496" s="14"/>
      <c r="D496" s="14"/>
      <c r="E496" s="14"/>
      <c r="F496" s="14"/>
      <c r="G496" s="14"/>
      <c r="H496" s="14"/>
      <c r="I496" s="14"/>
      <c r="J496" s="14"/>
      <c r="K496" s="14"/>
      <c r="L496" s="14"/>
      <c r="M496" s="14"/>
      <c r="N496" s="14"/>
      <c r="O496" s="14"/>
    </row>
    <row r="497" spans="2:15" s="2" customFormat="1" x14ac:dyDescent="0.2">
      <c r="B497" s="14"/>
      <c r="C497" s="14"/>
      <c r="D497" s="14"/>
      <c r="E497" s="14"/>
      <c r="F497" s="14"/>
      <c r="G497" s="14"/>
      <c r="H497" s="14"/>
      <c r="I497" s="14"/>
      <c r="J497" s="14"/>
      <c r="K497" s="14"/>
      <c r="L497" s="14"/>
      <c r="M497" s="14"/>
      <c r="N497" s="14"/>
      <c r="O497" s="14"/>
    </row>
    <row r="498" spans="2:15" s="2" customFormat="1" x14ac:dyDescent="0.2">
      <c r="B498" s="14"/>
      <c r="C498" s="14"/>
      <c r="D498" s="14"/>
      <c r="E498" s="14"/>
      <c r="F498" s="14"/>
      <c r="G498" s="14"/>
      <c r="H498" s="14"/>
      <c r="I498" s="14"/>
      <c r="J498" s="14"/>
      <c r="K498" s="14"/>
      <c r="L498" s="14"/>
      <c r="M498" s="14"/>
      <c r="N498" s="14"/>
      <c r="O498" s="14"/>
    </row>
    <row r="499" spans="2:15" s="2" customFormat="1" x14ac:dyDescent="0.2">
      <c r="B499" s="14"/>
      <c r="C499" s="14"/>
      <c r="D499" s="14"/>
      <c r="E499" s="14"/>
      <c r="F499" s="14"/>
      <c r="G499" s="14"/>
      <c r="H499" s="14"/>
      <c r="I499" s="14"/>
      <c r="J499" s="14"/>
      <c r="K499" s="14"/>
      <c r="L499" s="14"/>
      <c r="M499" s="14"/>
      <c r="N499" s="14"/>
      <c r="O499" s="14"/>
    </row>
    <row r="500" spans="2:15" s="2" customFormat="1" x14ac:dyDescent="0.2">
      <c r="B500" s="14"/>
      <c r="C500" s="14"/>
      <c r="D500" s="14"/>
      <c r="E500" s="14"/>
      <c r="F500" s="14"/>
      <c r="G500" s="14"/>
      <c r="H500" s="14"/>
      <c r="I500" s="14"/>
      <c r="J500" s="14"/>
      <c r="K500" s="14"/>
      <c r="L500" s="14"/>
      <c r="M500" s="14"/>
      <c r="N500" s="14"/>
      <c r="O500" s="14"/>
    </row>
    <row r="501" spans="2:15" s="2" customFormat="1" x14ac:dyDescent="0.2">
      <c r="B501" s="14"/>
      <c r="C501" s="14"/>
      <c r="D501" s="14"/>
      <c r="E501" s="14"/>
      <c r="F501" s="14"/>
      <c r="G501" s="14"/>
      <c r="H501" s="14"/>
      <c r="I501" s="14"/>
      <c r="J501" s="14"/>
      <c r="K501" s="14"/>
      <c r="L501" s="14"/>
      <c r="M501" s="14"/>
      <c r="N501" s="14"/>
      <c r="O501" s="14"/>
    </row>
    <row r="502" spans="2:15" s="2" customFormat="1" x14ac:dyDescent="0.2">
      <c r="B502" s="14"/>
      <c r="C502" s="14"/>
      <c r="D502" s="14"/>
      <c r="E502" s="14"/>
      <c r="F502" s="14"/>
      <c r="G502" s="14"/>
      <c r="H502" s="14"/>
      <c r="I502" s="14"/>
      <c r="J502" s="14"/>
      <c r="K502" s="14"/>
      <c r="L502" s="14"/>
      <c r="M502" s="14"/>
      <c r="N502" s="14"/>
      <c r="O502" s="14"/>
    </row>
    <row r="503" spans="2:15" s="2" customFormat="1" x14ac:dyDescent="0.2">
      <c r="B503" s="14"/>
      <c r="C503" s="14"/>
      <c r="D503" s="14"/>
      <c r="E503" s="14"/>
      <c r="F503" s="14"/>
      <c r="G503" s="14"/>
      <c r="H503" s="14"/>
      <c r="I503" s="14"/>
      <c r="J503" s="14"/>
      <c r="K503" s="14"/>
      <c r="L503" s="14"/>
      <c r="M503" s="14"/>
      <c r="N503" s="14"/>
      <c r="O503" s="14"/>
    </row>
    <row r="504" spans="2:15" s="2" customFormat="1" x14ac:dyDescent="0.2">
      <c r="B504" s="14"/>
      <c r="C504" s="14"/>
      <c r="D504" s="14"/>
      <c r="E504" s="14"/>
      <c r="F504" s="14"/>
      <c r="G504" s="14"/>
      <c r="H504" s="14"/>
      <c r="I504" s="14"/>
      <c r="J504" s="14"/>
      <c r="K504" s="14"/>
      <c r="L504" s="14"/>
      <c r="M504" s="14"/>
      <c r="N504" s="14"/>
      <c r="O504" s="14"/>
    </row>
    <row r="505" spans="2:15" s="2" customFormat="1" x14ac:dyDescent="0.2">
      <c r="B505" s="14"/>
      <c r="C505" s="14"/>
      <c r="D505" s="14"/>
      <c r="E505" s="14"/>
      <c r="F505" s="14"/>
      <c r="G505" s="14"/>
      <c r="H505" s="14"/>
      <c r="I505" s="14"/>
      <c r="J505" s="14"/>
      <c r="K505" s="14"/>
      <c r="L505" s="14"/>
      <c r="M505" s="14"/>
      <c r="N505" s="14"/>
      <c r="O505" s="14"/>
    </row>
    <row r="506" spans="2:15" s="2" customFormat="1" x14ac:dyDescent="0.2">
      <c r="B506" s="14"/>
      <c r="C506" s="14"/>
      <c r="D506" s="14"/>
      <c r="E506" s="14"/>
      <c r="F506" s="14"/>
      <c r="G506" s="14"/>
      <c r="H506" s="14"/>
      <c r="I506" s="14"/>
      <c r="J506" s="14"/>
      <c r="K506" s="14"/>
      <c r="L506" s="14"/>
      <c r="M506" s="14"/>
      <c r="N506" s="14"/>
      <c r="O506" s="14"/>
    </row>
  </sheetData>
  <mergeCells count="18">
    <mergeCell ref="B9:B12"/>
    <mergeCell ref="D9:M9"/>
    <mergeCell ref="D10:M10"/>
    <mergeCell ref="D11:M11"/>
    <mergeCell ref="D12:M12"/>
    <mergeCell ref="A1:N1"/>
    <mergeCell ref="A2:N2"/>
    <mergeCell ref="D4:M4"/>
    <mergeCell ref="D5:M5"/>
    <mergeCell ref="D6:M6"/>
    <mergeCell ref="C26:M26"/>
    <mergeCell ref="C31:M31"/>
    <mergeCell ref="B13:B17"/>
    <mergeCell ref="D13:M13"/>
    <mergeCell ref="D14:M14"/>
    <mergeCell ref="D15:M15"/>
    <mergeCell ref="D16:M16"/>
    <mergeCell ref="D17:M17"/>
  </mergeCells>
  <pageMargins left="0.25" right="0.25" top="0.5" bottom="0.5" header="0.3" footer="0.3"/>
  <pageSetup orientation="landscape" horizontalDpi="1200" verticalDpi="1200" r:id="rId1"/>
  <headerFooter>
    <oddFooter>Page &amp;P&amp;R&amp;F</oddFooter>
  </headerFooter>
  <rowBreaks count="1" manualBreakCount="1">
    <brk id="26"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Y122"/>
  <sheetViews>
    <sheetView showGridLines="0" tabSelected="1" zoomScaleNormal="100" zoomScalePageLayoutView="40" workbookViewId="0">
      <selection activeCell="B1" sqref="B1:Q1"/>
    </sheetView>
  </sheetViews>
  <sheetFormatPr defaultColWidth="9.140625" defaultRowHeight="15" x14ac:dyDescent="0.25"/>
  <cols>
    <col min="1" max="1" width="1.85546875" customWidth="1"/>
    <col min="2" max="2" width="3.5703125" customWidth="1"/>
    <col min="3" max="3" width="29.5703125" customWidth="1"/>
    <col min="4" max="4" width="55.85546875" customWidth="1"/>
    <col min="5" max="6" width="12.42578125" customWidth="1"/>
    <col min="7" max="7" width="12.85546875" customWidth="1"/>
    <col min="8" max="8" width="13.5703125" customWidth="1"/>
    <col min="9" max="9" width="12.5703125" customWidth="1"/>
    <col min="10" max="10" width="14.42578125" customWidth="1"/>
    <col min="11" max="11" width="12" customWidth="1"/>
    <col min="12" max="12" width="11.42578125" customWidth="1"/>
    <col min="13" max="13" width="11.5703125" bestFit="1" customWidth="1"/>
    <col min="14" max="14" width="14.5703125" customWidth="1"/>
    <col min="15" max="15" width="13" customWidth="1"/>
    <col min="16" max="16" width="49" customWidth="1"/>
    <col min="17" max="17" width="2.140625" customWidth="1"/>
  </cols>
  <sheetData>
    <row r="1" spans="1:25" ht="20.25" x14ac:dyDescent="0.3">
      <c r="A1" s="2"/>
      <c r="B1" s="283" t="s">
        <v>0</v>
      </c>
      <c r="C1" s="283"/>
      <c r="D1" s="283"/>
      <c r="E1" s="283"/>
      <c r="F1" s="283"/>
      <c r="G1" s="283"/>
      <c r="H1" s="283"/>
      <c r="I1" s="283"/>
      <c r="J1" s="283"/>
      <c r="K1" s="283"/>
      <c r="L1" s="283"/>
      <c r="M1" s="283"/>
      <c r="N1" s="283"/>
      <c r="O1" s="283"/>
      <c r="P1" s="283"/>
      <c r="Q1" s="283"/>
      <c r="R1" s="2"/>
      <c r="S1" s="2"/>
      <c r="T1" s="2"/>
      <c r="U1" s="2"/>
      <c r="V1" s="2"/>
      <c r="W1" s="2"/>
      <c r="X1" s="2"/>
      <c r="Y1" s="2"/>
    </row>
    <row r="2" spans="1:25" ht="20.25" x14ac:dyDescent="0.3">
      <c r="A2" s="2"/>
      <c r="B2" s="283" t="s">
        <v>39</v>
      </c>
      <c r="C2" s="283"/>
      <c r="D2" s="283"/>
      <c r="E2" s="283"/>
      <c r="F2" s="283"/>
      <c r="G2" s="283"/>
      <c r="H2" s="283"/>
      <c r="I2" s="283"/>
      <c r="J2" s="283"/>
      <c r="K2" s="283"/>
      <c r="L2" s="283"/>
      <c r="M2" s="283"/>
      <c r="N2" s="283"/>
      <c r="O2" s="283"/>
      <c r="P2" s="283"/>
      <c r="Q2" s="283"/>
      <c r="R2" s="2"/>
      <c r="S2" s="2"/>
      <c r="T2" s="2"/>
      <c r="U2" s="2"/>
      <c r="V2" s="2"/>
      <c r="W2" s="2"/>
      <c r="X2" s="2"/>
      <c r="Y2" s="2"/>
    </row>
    <row r="3" spans="1:25" ht="5.25" customHeight="1" x14ac:dyDescent="0.25">
      <c r="A3" s="2"/>
      <c r="B3" s="6"/>
      <c r="C3" s="2"/>
      <c r="D3" s="2"/>
      <c r="E3" s="2"/>
      <c r="F3" s="2"/>
      <c r="G3" s="2"/>
      <c r="H3" s="2"/>
      <c r="I3" s="2"/>
      <c r="J3" s="2"/>
      <c r="K3" s="2"/>
      <c r="L3" s="2"/>
      <c r="M3" s="2"/>
      <c r="N3" s="2"/>
      <c r="O3" s="2"/>
      <c r="P3" s="2"/>
      <c r="Q3" s="2"/>
      <c r="R3" s="2"/>
      <c r="S3" s="2"/>
      <c r="T3" s="2"/>
      <c r="U3" s="2"/>
      <c r="V3" s="2"/>
      <c r="W3" s="2"/>
      <c r="X3" s="2"/>
      <c r="Y3" s="2"/>
    </row>
    <row r="4" spans="1:25" ht="15.75" thickBot="1" x14ac:dyDescent="0.3">
      <c r="A4" s="2"/>
      <c r="B4" s="310" t="s">
        <v>40</v>
      </c>
      <c r="C4" s="310"/>
      <c r="D4" s="270" t="s">
        <v>225</v>
      </c>
      <c r="E4" s="18"/>
      <c r="F4" s="2"/>
      <c r="G4" s="2"/>
      <c r="H4" s="2"/>
      <c r="I4" s="2"/>
      <c r="J4" s="2"/>
      <c r="K4" s="2"/>
      <c r="L4" s="2"/>
      <c r="M4" s="2"/>
      <c r="N4" s="2"/>
      <c r="O4" s="2"/>
      <c r="P4" s="2"/>
      <c r="Q4" s="2"/>
      <c r="R4" s="2"/>
      <c r="S4" s="2"/>
      <c r="T4" s="2"/>
      <c r="U4" s="2"/>
      <c r="V4" s="2"/>
      <c r="W4" s="2"/>
      <c r="X4" s="2"/>
      <c r="Y4" s="2"/>
    </row>
    <row r="5" spans="1:25" ht="15.75" thickBot="1" x14ac:dyDescent="0.3">
      <c r="A5" s="2"/>
      <c r="B5" s="310" t="s">
        <v>41</v>
      </c>
      <c r="C5" s="310"/>
      <c r="D5" s="19">
        <v>1</v>
      </c>
      <c r="E5" s="271" t="s">
        <v>326</v>
      </c>
      <c r="F5" s="20" t="s">
        <v>43</v>
      </c>
      <c r="G5" s="315" t="s">
        <v>327</v>
      </c>
      <c r="H5" s="315"/>
      <c r="I5" s="315"/>
      <c r="J5" s="315"/>
      <c r="K5" s="2"/>
      <c r="L5" s="2"/>
      <c r="M5" s="21" t="s">
        <v>17</v>
      </c>
      <c r="N5" s="22" t="str">
        <f>DQI!I6</f>
        <v>2,3,1,1,3</v>
      </c>
      <c r="O5" s="23"/>
      <c r="P5" s="14" t="s">
        <v>44</v>
      </c>
      <c r="Q5" s="2"/>
      <c r="R5" s="2"/>
      <c r="S5" s="2"/>
      <c r="T5" s="2"/>
      <c r="U5" s="2"/>
      <c r="V5" s="2"/>
      <c r="W5" s="2"/>
      <c r="X5" s="2"/>
      <c r="Y5" s="2"/>
    </row>
    <row r="6" spans="1:25" ht="27.75" customHeight="1" x14ac:dyDescent="0.25">
      <c r="A6" s="2"/>
      <c r="B6" s="319" t="s">
        <v>45</v>
      </c>
      <c r="C6" s="320"/>
      <c r="D6" s="321" t="s">
        <v>226</v>
      </c>
      <c r="E6" s="322"/>
      <c r="F6" s="322"/>
      <c r="G6" s="322"/>
      <c r="H6" s="322"/>
      <c r="I6" s="322"/>
      <c r="J6" s="322"/>
      <c r="K6" s="322"/>
      <c r="L6" s="322"/>
      <c r="M6" s="322"/>
      <c r="N6" s="322"/>
      <c r="O6" s="323"/>
      <c r="P6" s="24"/>
      <c r="Q6" s="2"/>
      <c r="R6" s="2"/>
      <c r="S6" s="2"/>
      <c r="T6" s="2"/>
      <c r="U6" s="2"/>
      <c r="V6" s="2"/>
      <c r="W6" s="2"/>
      <c r="X6" s="2"/>
      <c r="Y6" s="2"/>
    </row>
    <row r="7" spans="1:25" ht="15.75" thickBot="1" x14ac:dyDescent="0.3">
      <c r="A7" s="2"/>
      <c r="B7" s="6"/>
      <c r="C7" s="2"/>
      <c r="D7" s="2"/>
      <c r="E7" s="2"/>
      <c r="F7" s="2"/>
      <c r="G7" s="2"/>
      <c r="H7" s="2"/>
      <c r="I7" s="2"/>
      <c r="J7" s="2"/>
      <c r="K7" s="2"/>
      <c r="L7" s="2"/>
      <c r="M7" s="2"/>
      <c r="N7" s="2"/>
      <c r="O7" s="2"/>
      <c r="P7" s="2"/>
      <c r="Q7" s="2"/>
      <c r="R7" s="2"/>
      <c r="S7" s="2"/>
      <c r="T7" s="2"/>
      <c r="U7" s="2"/>
      <c r="V7" s="2"/>
      <c r="W7" s="2"/>
      <c r="X7" s="2"/>
      <c r="Y7" s="2"/>
    </row>
    <row r="8" spans="1:25" ht="15.75" thickBot="1" x14ac:dyDescent="0.3">
      <c r="A8" s="25"/>
      <c r="B8" s="300" t="s">
        <v>46</v>
      </c>
      <c r="C8" s="301"/>
      <c r="D8" s="301"/>
      <c r="E8" s="301"/>
      <c r="F8" s="301"/>
      <c r="G8" s="301"/>
      <c r="H8" s="301"/>
      <c r="I8" s="301"/>
      <c r="J8" s="301"/>
      <c r="K8" s="301"/>
      <c r="L8" s="301"/>
      <c r="M8" s="301"/>
      <c r="N8" s="301"/>
      <c r="O8" s="301"/>
      <c r="P8" s="302"/>
      <c r="Q8" s="25"/>
      <c r="R8" s="25"/>
      <c r="S8" s="25"/>
      <c r="T8" s="25"/>
      <c r="U8" s="25"/>
      <c r="V8" s="25"/>
      <c r="W8" s="25"/>
      <c r="X8" s="25"/>
      <c r="Y8" s="25"/>
    </row>
    <row r="9" spans="1:25" x14ac:dyDescent="0.25">
      <c r="A9" s="2"/>
      <c r="B9" s="6"/>
      <c r="C9" s="2"/>
      <c r="D9" s="2"/>
      <c r="E9" s="2"/>
      <c r="F9" s="2"/>
      <c r="G9" s="2"/>
      <c r="H9" s="2"/>
      <c r="I9" s="2"/>
      <c r="J9" s="2"/>
      <c r="K9" s="2"/>
      <c r="L9" s="2"/>
      <c r="M9" s="2"/>
      <c r="N9" s="2"/>
      <c r="O9" s="2"/>
      <c r="P9" s="2"/>
      <c r="Q9" s="2"/>
      <c r="R9" s="2"/>
      <c r="S9" s="2"/>
      <c r="T9" s="2"/>
      <c r="U9" s="2"/>
      <c r="V9" s="2"/>
      <c r="W9" s="2"/>
      <c r="X9" s="2"/>
      <c r="Y9" s="2"/>
    </row>
    <row r="10" spans="1:25" x14ac:dyDescent="0.25">
      <c r="A10" s="2"/>
      <c r="B10" s="310" t="s">
        <v>47</v>
      </c>
      <c r="C10" s="310"/>
      <c r="D10" s="324" t="s">
        <v>227</v>
      </c>
      <c r="E10" s="318"/>
      <c r="F10" s="2"/>
      <c r="G10" s="26" t="s">
        <v>48</v>
      </c>
      <c r="H10" s="27"/>
      <c r="I10" s="27"/>
      <c r="J10" s="27"/>
      <c r="K10" s="27"/>
      <c r="L10" s="27"/>
      <c r="M10" s="27"/>
      <c r="N10" s="27"/>
      <c r="O10" s="28"/>
      <c r="P10" s="2"/>
      <c r="Q10" s="2"/>
      <c r="R10" s="2"/>
      <c r="S10" s="2"/>
      <c r="T10" s="2"/>
      <c r="U10" s="2"/>
      <c r="V10" s="2"/>
      <c r="W10" s="2"/>
      <c r="X10" s="2"/>
      <c r="Y10" s="2"/>
    </row>
    <row r="11" spans="1:25" x14ac:dyDescent="0.25">
      <c r="A11" s="2"/>
      <c r="B11" s="316" t="s">
        <v>49</v>
      </c>
      <c r="C11" s="317"/>
      <c r="D11" s="295" t="s">
        <v>228</v>
      </c>
      <c r="E11" s="318"/>
      <c r="F11" s="2"/>
      <c r="G11" s="29" t="str">
        <f>CONCATENATE("Reference Flow: ",D5," ",E5," of ",G5)</f>
        <v>Reference Flow: 1 MJ of electricity or heat</v>
      </c>
      <c r="H11" s="30"/>
      <c r="I11" s="30"/>
      <c r="J11" s="30"/>
      <c r="K11" s="30"/>
      <c r="L11" s="30"/>
      <c r="M11" s="30"/>
      <c r="N11" s="30"/>
      <c r="O11" s="31"/>
      <c r="P11" s="2"/>
      <c r="Q11" s="2"/>
      <c r="R11" s="2"/>
      <c r="S11" s="2"/>
      <c r="T11" s="2"/>
      <c r="U11" s="2"/>
      <c r="V11" s="2"/>
      <c r="W11" s="2"/>
      <c r="X11" s="2"/>
      <c r="Y11" s="2"/>
    </row>
    <row r="12" spans="1:25" x14ac:dyDescent="0.25">
      <c r="A12" s="2"/>
      <c r="B12" s="310" t="s">
        <v>50</v>
      </c>
      <c r="C12" s="310"/>
      <c r="D12" s="311">
        <v>2012</v>
      </c>
      <c r="E12" s="311"/>
      <c r="F12" s="2"/>
      <c r="G12" s="29"/>
      <c r="H12" s="30"/>
      <c r="I12" s="30"/>
      <c r="J12" s="30"/>
      <c r="K12" s="30"/>
      <c r="L12" s="30"/>
      <c r="M12" s="30"/>
      <c r="N12" s="30"/>
      <c r="O12" s="31"/>
      <c r="P12" s="2"/>
      <c r="Q12" s="2"/>
      <c r="R12" s="2"/>
      <c r="S12" s="2"/>
      <c r="T12" s="2"/>
      <c r="U12" s="2"/>
      <c r="V12" s="2"/>
      <c r="W12" s="2"/>
      <c r="X12" s="2"/>
      <c r="Y12" s="2"/>
    </row>
    <row r="13" spans="1:25" ht="12.75" customHeight="1" x14ac:dyDescent="0.25">
      <c r="A13" s="2"/>
      <c r="B13" s="310" t="s">
        <v>51</v>
      </c>
      <c r="C13" s="310"/>
      <c r="D13" s="311" t="s">
        <v>106</v>
      </c>
      <c r="E13" s="311"/>
      <c r="F13" s="2"/>
      <c r="G13" s="312" t="s">
        <v>416</v>
      </c>
      <c r="H13" s="313"/>
      <c r="I13" s="313"/>
      <c r="J13" s="313"/>
      <c r="K13" s="313"/>
      <c r="L13" s="313"/>
      <c r="M13" s="313"/>
      <c r="N13" s="313"/>
      <c r="O13" s="314"/>
      <c r="P13" s="2"/>
      <c r="Q13" s="2"/>
      <c r="R13" s="2"/>
      <c r="S13" s="2"/>
      <c r="T13" s="2"/>
      <c r="U13" s="2"/>
      <c r="V13" s="2"/>
      <c r="W13" s="2"/>
      <c r="X13" s="2"/>
      <c r="Y13" s="2"/>
    </row>
    <row r="14" spans="1:25" x14ac:dyDescent="0.25">
      <c r="A14" s="2"/>
      <c r="B14" s="310" t="s">
        <v>52</v>
      </c>
      <c r="C14" s="310"/>
      <c r="D14" s="311" t="s">
        <v>99</v>
      </c>
      <c r="E14" s="311"/>
      <c r="F14" s="2"/>
      <c r="G14" s="312"/>
      <c r="H14" s="313"/>
      <c r="I14" s="313"/>
      <c r="J14" s="313"/>
      <c r="K14" s="313"/>
      <c r="L14" s="313"/>
      <c r="M14" s="313"/>
      <c r="N14" s="313"/>
      <c r="O14" s="314"/>
      <c r="P14" s="2"/>
      <c r="Q14" s="2"/>
      <c r="R14" s="2"/>
      <c r="S14" s="2"/>
      <c r="T14" s="2"/>
      <c r="U14" s="2"/>
      <c r="V14" s="2"/>
      <c r="W14" s="2"/>
      <c r="X14" s="2"/>
      <c r="Y14" s="2"/>
    </row>
    <row r="15" spans="1:25" x14ac:dyDescent="0.25">
      <c r="A15" s="2"/>
      <c r="B15" s="310" t="s">
        <v>53</v>
      </c>
      <c r="C15" s="310"/>
      <c r="D15" s="311" t="s">
        <v>229</v>
      </c>
      <c r="E15" s="311"/>
      <c r="F15" s="2"/>
      <c r="G15" s="312"/>
      <c r="H15" s="313"/>
      <c r="I15" s="313"/>
      <c r="J15" s="313"/>
      <c r="K15" s="313"/>
      <c r="L15" s="313"/>
      <c r="M15" s="313"/>
      <c r="N15" s="313"/>
      <c r="O15" s="314"/>
      <c r="P15" s="2"/>
      <c r="Q15" s="2"/>
      <c r="R15" s="2"/>
      <c r="S15" s="2"/>
      <c r="T15" s="2"/>
      <c r="U15" s="2"/>
      <c r="V15" s="2"/>
      <c r="W15" s="2"/>
      <c r="X15" s="2"/>
      <c r="Y15" s="2"/>
    </row>
    <row r="16" spans="1:25" x14ac:dyDescent="0.25">
      <c r="A16" s="2"/>
      <c r="B16" s="310" t="s">
        <v>54</v>
      </c>
      <c r="C16" s="310"/>
      <c r="D16" s="311" t="s">
        <v>100</v>
      </c>
      <c r="E16" s="311"/>
      <c r="F16" s="2"/>
      <c r="G16" s="312"/>
      <c r="H16" s="313"/>
      <c r="I16" s="313"/>
      <c r="J16" s="313"/>
      <c r="K16" s="313"/>
      <c r="L16" s="313"/>
      <c r="M16" s="313"/>
      <c r="N16" s="313"/>
      <c r="O16" s="314"/>
      <c r="P16" s="2"/>
      <c r="Q16" s="2"/>
      <c r="R16" s="2"/>
      <c r="S16" s="2"/>
      <c r="T16" s="2"/>
      <c r="U16" s="2"/>
      <c r="V16" s="2"/>
      <c r="W16" s="2"/>
      <c r="X16" s="2"/>
      <c r="Y16" s="2"/>
    </row>
    <row r="17" spans="1:25" ht="23.45" customHeight="1" x14ac:dyDescent="0.25">
      <c r="A17" s="2"/>
      <c r="B17" s="304" t="s">
        <v>55</v>
      </c>
      <c r="C17" s="305"/>
      <c r="D17" s="306"/>
      <c r="E17" s="306"/>
      <c r="F17" s="2"/>
      <c r="G17" s="32" t="s">
        <v>422</v>
      </c>
      <c r="H17" s="33"/>
      <c r="I17" s="33"/>
      <c r="J17" s="33"/>
      <c r="K17" s="33"/>
      <c r="L17" s="33"/>
      <c r="M17" s="33"/>
      <c r="N17" s="33"/>
      <c r="O17" s="34"/>
      <c r="P17" s="2"/>
      <c r="Q17" s="2"/>
      <c r="R17" s="2"/>
      <c r="S17" s="2"/>
      <c r="T17" s="2"/>
      <c r="U17" s="2"/>
      <c r="V17" s="2"/>
      <c r="W17" s="2"/>
      <c r="X17" s="2"/>
      <c r="Y17" s="2"/>
    </row>
    <row r="18" spans="1:25" x14ac:dyDescent="0.25">
      <c r="A18" s="2"/>
      <c r="B18" s="6"/>
      <c r="C18" s="2"/>
      <c r="D18" s="2"/>
      <c r="E18" s="2"/>
      <c r="F18" s="2"/>
      <c r="G18" s="2"/>
      <c r="H18" s="2"/>
      <c r="I18" s="2"/>
      <c r="J18" s="2"/>
      <c r="K18" s="2"/>
      <c r="L18" s="2"/>
      <c r="M18" s="2"/>
      <c r="N18" s="2"/>
      <c r="O18" s="2"/>
      <c r="P18" s="2"/>
      <c r="Q18" s="2"/>
      <c r="R18" s="2"/>
      <c r="S18" s="2"/>
      <c r="T18" s="2"/>
      <c r="U18" s="2"/>
      <c r="V18" s="2"/>
      <c r="W18" s="2"/>
      <c r="X18" s="2"/>
      <c r="Y18" s="2"/>
    </row>
    <row r="19" spans="1:25" ht="15.75" thickBot="1" x14ac:dyDescent="0.3">
      <c r="A19" s="2"/>
      <c r="B19" s="6"/>
      <c r="C19" s="2"/>
      <c r="D19" s="2"/>
      <c r="E19" s="2"/>
      <c r="F19" s="2"/>
      <c r="G19" s="2"/>
      <c r="H19" s="2"/>
      <c r="I19" s="2"/>
      <c r="J19" s="2"/>
      <c r="K19" s="2"/>
      <c r="L19" s="2"/>
      <c r="M19" s="2"/>
      <c r="N19" s="2"/>
      <c r="O19" s="2"/>
      <c r="P19" s="2"/>
      <c r="Q19" s="2"/>
      <c r="R19" s="2"/>
      <c r="S19" s="2"/>
      <c r="T19" s="2"/>
      <c r="U19" s="2"/>
      <c r="V19" s="2"/>
      <c r="W19" s="2"/>
      <c r="X19" s="2"/>
      <c r="Y19" s="2"/>
    </row>
    <row r="20" spans="1:25" ht="15.75" thickBot="1" x14ac:dyDescent="0.3">
      <c r="A20" s="25"/>
      <c r="B20" s="300" t="s">
        <v>56</v>
      </c>
      <c r="C20" s="301"/>
      <c r="D20" s="301"/>
      <c r="E20" s="301"/>
      <c r="F20" s="301"/>
      <c r="G20" s="301"/>
      <c r="H20" s="301"/>
      <c r="I20" s="301"/>
      <c r="J20" s="301"/>
      <c r="K20" s="301"/>
      <c r="L20" s="301"/>
      <c r="M20" s="301"/>
      <c r="N20" s="301"/>
      <c r="O20" s="301"/>
      <c r="P20" s="302"/>
      <c r="Q20" s="25"/>
      <c r="R20" s="25"/>
      <c r="S20" s="25"/>
      <c r="T20" s="25"/>
      <c r="U20" s="25"/>
      <c r="V20" s="25"/>
      <c r="W20" s="25"/>
      <c r="X20" s="25"/>
      <c r="Y20" s="25"/>
    </row>
    <row r="21" spans="1:25" x14ac:dyDescent="0.25">
      <c r="A21" s="2"/>
      <c r="B21" s="6"/>
      <c r="C21" s="2"/>
      <c r="D21" s="2"/>
      <c r="E21" s="2"/>
      <c r="F21" s="2"/>
      <c r="G21" s="35" t="s">
        <v>57</v>
      </c>
      <c r="H21" s="2"/>
      <c r="I21" s="2"/>
      <c r="J21" s="2"/>
      <c r="K21" s="2"/>
      <c r="L21" s="2"/>
      <c r="M21" s="2"/>
      <c r="N21" s="2"/>
      <c r="O21" s="2"/>
      <c r="P21" s="2"/>
      <c r="Q21" s="2"/>
      <c r="R21" s="2"/>
      <c r="S21" s="2"/>
      <c r="T21" s="2"/>
      <c r="U21" s="2"/>
      <c r="V21" s="2"/>
      <c r="W21" s="2"/>
      <c r="X21" s="2"/>
      <c r="Y21" s="2"/>
    </row>
    <row r="22" spans="1:25" x14ac:dyDescent="0.25">
      <c r="A22" s="2"/>
      <c r="B22" s="6"/>
      <c r="C22" s="36" t="s">
        <v>58</v>
      </c>
      <c r="D22" s="36" t="s">
        <v>59</v>
      </c>
      <c r="E22" s="36" t="s">
        <v>60</v>
      </c>
      <c r="F22" s="36" t="s">
        <v>61</v>
      </c>
      <c r="G22" s="36" t="s">
        <v>62</v>
      </c>
      <c r="H22" s="36" t="s">
        <v>63</v>
      </c>
      <c r="I22" s="36" t="s">
        <v>64</v>
      </c>
      <c r="J22" s="307" t="s">
        <v>65</v>
      </c>
      <c r="K22" s="308"/>
      <c r="L22" s="308"/>
      <c r="M22" s="308"/>
      <c r="N22" s="308"/>
      <c r="O22" s="308"/>
      <c r="P22" s="309"/>
      <c r="Q22" s="2"/>
      <c r="R22" s="2"/>
      <c r="S22" s="2"/>
      <c r="T22" s="2"/>
      <c r="U22" s="2"/>
      <c r="V22" s="2"/>
      <c r="W22" s="2"/>
      <c r="X22" s="2"/>
      <c r="Y22" s="2"/>
    </row>
    <row r="23" spans="1:25" x14ac:dyDescent="0.25">
      <c r="A23" s="2"/>
      <c r="B23" s="14">
        <f t="shared" ref="B23:B36" si="0">LEN(C23)</f>
        <v>9</v>
      </c>
      <c r="C23" s="37" t="s">
        <v>324</v>
      </c>
      <c r="D23" s="38"/>
      <c r="E23" s="39">
        <v>1</v>
      </c>
      <c r="F23" s="40"/>
      <c r="G23" s="41"/>
      <c r="H23" s="42"/>
      <c r="I23" s="40"/>
      <c r="J23" s="295" t="s">
        <v>325</v>
      </c>
      <c r="K23" s="296"/>
      <c r="L23" s="296"/>
      <c r="M23" s="296"/>
      <c r="N23" s="296"/>
      <c r="O23" s="296"/>
      <c r="P23" s="297"/>
      <c r="Q23" s="2"/>
      <c r="R23" s="2"/>
      <c r="S23" s="2"/>
      <c r="T23" s="2"/>
      <c r="U23" s="2"/>
      <c r="V23" s="2"/>
      <c r="W23" s="2"/>
      <c r="X23" s="2"/>
      <c r="Y23" s="2"/>
    </row>
    <row r="24" spans="1:25" x14ac:dyDescent="0.25">
      <c r="A24" s="2"/>
      <c r="B24" s="14">
        <f t="shared" si="0"/>
        <v>8</v>
      </c>
      <c r="C24" s="37" t="s">
        <v>370</v>
      </c>
      <c r="D24" s="38" t="s">
        <v>427</v>
      </c>
      <c r="E24" s="39">
        <v>0</v>
      </c>
      <c r="F24" s="40"/>
      <c r="G24" s="41"/>
      <c r="H24" s="42" t="s">
        <v>326</v>
      </c>
      <c r="I24" s="40"/>
      <c r="J24" s="295" t="s">
        <v>432</v>
      </c>
      <c r="K24" s="296"/>
      <c r="L24" s="296"/>
      <c r="M24" s="296"/>
      <c r="N24" s="296"/>
      <c r="O24" s="296"/>
      <c r="P24" s="297"/>
      <c r="Q24" s="2"/>
      <c r="R24" s="2"/>
      <c r="S24" s="2"/>
      <c r="T24" s="2"/>
      <c r="U24" s="2"/>
      <c r="V24" s="2"/>
      <c r="W24" s="2"/>
      <c r="X24" s="2"/>
      <c r="Y24" s="2"/>
    </row>
    <row r="25" spans="1:25" x14ac:dyDescent="0.25">
      <c r="A25" s="2"/>
      <c r="B25" s="14">
        <f t="shared" si="0"/>
        <v>8</v>
      </c>
      <c r="C25" s="37" t="s">
        <v>369</v>
      </c>
      <c r="D25" s="38" t="s">
        <v>324</v>
      </c>
      <c r="E25" s="39">
        <f>E23</f>
        <v>1</v>
      </c>
      <c r="F25" s="40"/>
      <c r="G25" s="41"/>
      <c r="H25" s="42" t="s">
        <v>326</v>
      </c>
      <c r="I25" s="40"/>
      <c r="J25" s="295" t="s">
        <v>433</v>
      </c>
      <c r="K25" s="296"/>
      <c r="L25" s="296"/>
      <c r="M25" s="296"/>
      <c r="N25" s="296"/>
      <c r="O25" s="296"/>
      <c r="P25" s="297"/>
      <c r="Q25" s="2"/>
      <c r="R25" s="2"/>
      <c r="S25" s="2"/>
      <c r="T25" s="2"/>
      <c r="U25" s="2"/>
      <c r="V25" s="2"/>
      <c r="W25" s="2"/>
      <c r="X25" s="2"/>
      <c r="Y25" s="2"/>
    </row>
    <row r="26" spans="1:25" x14ac:dyDescent="0.25">
      <c r="A26" s="2"/>
      <c r="B26" s="14">
        <f t="shared" si="0"/>
        <v>7</v>
      </c>
      <c r="C26" s="37" t="s">
        <v>353</v>
      </c>
      <c r="D26" s="38"/>
      <c r="E26" s="75">
        <f>combined_heat_power!B47</f>
        <v>3.5000578017898132E-2</v>
      </c>
      <c r="F26" s="40"/>
      <c r="G26" s="41"/>
      <c r="H26" s="42" t="s">
        <v>342</v>
      </c>
      <c r="I26" s="40" t="s">
        <v>414</v>
      </c>
      <c r="J26" s="295" t="s">
        <v>355</v>
      </c>
      <c r="K26" s="296"/>
      <c r="L26" s="296"/>
      <c r="M26" s="296"/>
      <c r="N26" s="296"/>
      <c r="O26" s="296"/>
      <c r="P26" s="297"/>
      <c r="Q26" s="2"/>
      <c r="R26" s="2"/>
      <c r="S26" s="2"/>
      <c r="T26" s="2"/>
      <c r="U26" s="2"/>
      <c r="V26" s="2"/>
      <c r="W26" s="2"/>
      <c r="X26" s="2"/>
      <c r="Y26" s="2"/>
    </row>
    <row r="27" spans="1:25" x14ac:dyDescent="0.25">
      <c r="A27" s="2"/>
      <c r="B27" s="14">
        <f t="shared" si="0"/>
        <v>7</v>
      </c>
      <c r="C27" s="37" t="s">
        <v>354</v>
      </c>
      <c r="D27" s="38"/>
      <c r="E27" s="75">
        <f>combined_heat_power!B45</f>
        <v>1.3225509114750865E-2</v>
      </c>
      <c r="F27" s="40"/>
      <c r="G27" s="41"/>
      <c r="H27" s="42" t="s">
        <v>342</v>
      </c>
      <c r="I27" s="40" t="s">
        <v>414</v>
      </c>
      <c r="J27" s="295" t="s">
        <v>356</v>
      </c>
      <c r="K27" s="296"/>
      <c r="L27" s="296"/>
      <c r="M27" s="296"/>
      <c r="N27" s="296"/>
      <c r="O27" s="296"/>
      <c r="P27" s="297"/>
      <c r="Q27" s="2"/>
      <c r="R27" s="2"/>
      <c r="S27" s="2"/>
      <c r="T27" s="2"/>
      <c r="U27" s="2"/>
      <c r="V27" s="2"/>
      <c r="W27" s="2"/>
      <c r="X27" s="2"/>
      <c r="Y27" s="2"/>
    </row>
    <row r="28" spans="1:25" x14ac:dyDescent="0.25">
      <c r="A28" s="2"/>
      <c r="B28" s="14">
        <f t="shared" si="0"/>
        <v>12</v>
      </c>
      <c r="C28" s="37" t="s">
        <v>365</v>
      </c>
      <c r="D28" s="38"/>
      <c r="E28" s="75">
        <f>combined_heat_power!B46</f>
        <v>6.1758981365579758E-3</v>
      </c>
      <c r="F28" s="40"/>
      <c r="G28" s="41"/>
      <c r="H28" s="42" t="s">
        <v>342</v>
      </c>
      <c r="I28" s="40" t="s">
        <v>414</v>
      </c>
      <c r="J28" s="295" t="s">
        <v>375</v>
      </c>
      <c r="K28" s="296"/>
      <c r="L28" s="296"/>
      <c r="M28" s="296"/>
      <c r="N28" s="296"/>
      <c r="O28" s="296"/>
      <c r="P28" s="297"/>
      <c r="Q28" s="2"/>
      <c r="R28" s="2"/>
      <c r="S28" s="2"/>
      <c r="T28" s="2"/>
      <c r="U28" s="2"/>
      <c r="V28" s="2"/>
      <c r="W28" s="2"/>
      <c r="X28" s="2"/>
      <c r="Y28" s="2"/>
    </row>
    <row r="29" spans="1:25" x14ac:dyDescent="0.25">
      <c r="A29" s="2"/>
      <c r="B29" s="14">
        <f t="shared" si="0"/>
        <v>5</v>
      </c>
      <c r="C29" s="37" t="s">
        <v>363</v>
      </c>
      <c r="D29" s="38" t="s">
        <v>425</v>
      </c>
      <c r="E29" s="75">
        <f>(1-E23)*E26+E23*E27</f>
        <v>1.3225509114750865E-2</v>
      </c>
      <c r="F29" s="40"/>
      <c r="G29" s="41"/>
      <c r="H29" s="42" t="s">
        <v>342</v>
      </c>
      <c r="I29" s="40" t="s">
        <v>414</v>
      </c>
      <c r="J29" s="295" t="s">
        <v>376</v>
      </c>
      <c r="K29" s="296"/>
      <c r="L29" s="296"/>
      <c r="M29" s="296"/>
      <c r="N29" s="296"/>
      <c r="O29" s="296"/>
      <c r="P29" s="297"/>
      <c r="Q29" s="2"/>
      <c r="R29" s="2"/>
      <c r="S29" s="2"/>
      <c r="T29" s="2"/>
      <c r="U29" s="2"/>
      <c r="V29" s="2"/>
      <c r="W29" s="2"/>
      <c r="X29" s="2"/>
      <c r="Y29" s="2"/>
    </row>
    <row r="30" spans="1:25" x14ac:dyDescent="0.25">
      <c r="A30" s="2"/>
      <c r="B30" s="14">
        <f t="shared" si="0"/>
        <v>10</v>
      </c>
      <c r="C30" s="37" t="s">
        <v>368</v>
      </c>
      <c r="D30" s="38" t="s">
        <v>426</v>
      </c>
      <c r="E30" s="75">
        <f>E23*E28</f>
        <v>6.1758981365579758E-3</v>
      </c>
      <c r="F30" s="40"/>
      <c r="G30" s="41"/>
      <c r="H30" s="42" t="s">
        <v>342</v>
      </c>
      <c r="I30" s="40" t="s">
        <v>414</v>
      </c>
      <c r="J30" s="295" t="s">
        <v>377</v>
      </c>
      <c r="K30" s="296"/>
      <c r="L30" s="296"/>
      <c r="M30" s="296"/>
      <c r="N30" s="296"/>
      <c r="O30" s="296"/>
      <c r="P30" s="297"/>
      <c r="Q30" s="2"/>
      <c r="R30" s="2"/>
      <c r="S30" s="2"/>
      <c r="T30" s="2"/>
      <c r="U30" s="2"/>
      <c r="V30" s="2"/>
      <c r="W30" s="2"/>
      <c r="X30" s="2"/>
      <c r="Y30" s="2"/>
    </row>
    <row r="31" spans="1:25" x14ac:dyDescent="0.25">
      <c r="A31" s="2"/>
      <c r="B31" s="14">
        <f t="shared" si="0"/>
        <v>13</v>
      </c>
      <c r="C31" s="37" t="s">
        <v>358</v>
      </c>
      <c r="D31" s="38"/>
      <c r="E31" s="75">
        <f>combined_heat_power!B54</f>
        <v>0.14655066967309127</v>
      </c>
      <c r="F31" s="40"/>
      <c r="G31" s="41"/>
      <c r="H31" s="42" t="s">
        <v>342</v>
      </c>
      <c r="I31" s="40" t="s">
        <v>414</v>
      </c>
      <c r="J31" s="295" t="s">
        <v>378</v>
      </c>
      <c r="K31" s="296"/>
      <c r="L31" s="296"/>
      <c r="M31" s="296"/>
      <c r="N31" s="296"/>
      <c r="O31" s="296"/>
      <c r="P31" s="297"/>
      <c r="Q31" s="2"/>
      <c r="R31" s="2"/>
      <c r="S31" s="2"/>
      <c r="T31" s="2"/>
      <c r="U31" s="2"/>
      <c r="V31" s="2"/>
      <c r="W31" s="2"/>
      <c r="X31" s="2"/>
      <c r="Y31" s="2"/>
    </row>
    <row r="32" spans="1:25" x14ac:dyDescent="0.25">
      <c r="A32" s="2"/>
      <c r="B32" s="14">
        <f t="shared" si="0"/>
        <v>13</v>
      </c>
      <c r="C32" s="37" t="s">
        <v>357</v>
      </c>
      <c r="D32" s="38"/>
      <c r="E32" s="75">
        <f>combined_heat_power!B53</f>
        <v>5.537643454182891E-2</v>
      </c>
      <c r="F32" s="40"/>
      <c r="G32" s="41"/>
      <c r="H32" s="42" t="s">
        <v>342</v>
      </c>
      <c r="I32" s="40" t="s">
        <v>414</v>
      </c>
      <c r="J32" s="295" t="s">
        <v>379</v>
      </c>
      <c r="K32" s="296"/>
      <c r="L32" s="296"/>
      <c r="M32" s="296"/>
      <c r="N32" s="296"/>
      <c r="O32" s="296"/>
      <c r="P32" s="297"/>
      <c r="Q32" s="2"/>
      <c r="R32" s="2"/>
      <c r="S32" s="2"/>
      <c r="T32" s="2"/>
      <c r="U32" s="2"/>
      <c r="V32" s="2"/>
      <c r="W32" s="2"/>
      <c r="X32" s="2"/>
      <c r="Y32" s="2"/>
    </row>
    <row r="33" spans="1:25" x14ac:dyDescent="0.25">
      <c r="A33" s="2"/>
      <c r="B33" s="14">
        <f t="shared" si="0"/>
        <v>14</v>
      </c>
      <c r="C33" s="37" t="s">
        <v>359</v>
      </c>
      <c r="D33" s="38"/>
      <c r="E33" s="75">
        <f>combined_heat_power!B57</f>
        <v>3.2932734757998038E-2</v>
      </c>
      <c r="F33" s="40"/>
      <c r="G33" s="41"/>
      <c r="H33" s="42" t="s">
        <v>342</v>
      </c>
      <c r="I33" s="40" t="s">
        <v>414</v>
      </c>
      <c r="J33" s="295" t="s">
        <v>380</v>
      </c>
      <c r="K33" s="296"/>
      <c r="L33" s="296"/>
      <c r="M33" s="296"/>
      <c r="N33" s="296"/>
      <c r="O33" s="296"/>
      <c r="P33" s="297"/>
      <c r="Q33" s="2"/>
      <c r="R33" s="2"/>
      <c r="S33" s="2"/>
      <c r="T33" s="2"/>
      <c r="U33" s="2"/>
      <c r="V33" s="2"/>
      <c r="W33" s="2"/>
      <c r="X33" s="2"/>
      <c r="Y33" s="2"/>
    </row>
    <row r="34" spans="1:25" x14ac:dyDescent="0.25">
      <c r="A34" s="2"/>
      <c r="B34" s="14">
        <f t="shared" si="0"/>
        <v>14</v>
      </c>
      <c r="C34" s="37" t="s">
        <v>360</v>
      </c>
      <c r="D34" s="38"/>
      <c r="E34" s="75">
        <f>combined_heat_power!B56</f>
        <v>1.2444142593669419E-2</v>
      </c>
      <c r="F34" s="40"/>
      <c r="G34" s="41"/>
      <c r="H34" s="42" t="s">
        <v>342</v>
      </c>
      <c r="I34" s="40" t="s">
        <v>414</v>
      </c>
      <c r="J34" s="295" t="s">
        <v>381</v>
      </c>
      <c r="K34" s="296"/>
      <c r="L34" s="296"/>
      <c r="M34" s="296"/>
      <c r="N34" s="296"/>
      <c r="O34" s="296"/>
      <c r="P34" s="297"/>
      <c r="Q34" s="2"/>
      <c r="R34" s="2"/>
      <c r="S34" s="2"/>
      <c r="T34" s="2"/>
      <c r="U34" s="2"/>
      <c r="V34" s="2"/>
      <c r="W34" s="2"/>
      <c r="X34" s="2"/>
      <c r="Y34" s="2"/>
    </row>
    <row r="35" spans="1:25" x14ac:dyDescent="0.25">
      <c r="A35" s="2"/>
      <c r="B35" s="14">
        <f t="shared" si="0"/>
        <v>8</v>
      </c>
      <c r="C35" s="37" t="s">
        <v>361</v>
      </c>
      <c r="D35" s="38" t="s">
        <v>423</v>
      </c>
      <c r="E35" s="75">
        <f>(1-E23)*E31+E23*E32</f>
        <v>5.537643454182891E-2</v>
      </c>
      <c r="F35" s="40"/>
      <c r="G35" s="41"/>
      <c r="H35" s="42" t="s">
        <v>342</v>
      </c>
      <c r="I35" s="40" t="s">
        <v>414</v>
      </c>
      <c r="J35" s="295" t="s">
        <v>382</v>
      </c>
      <c r="K35" s="296"/>
      <c r="L35" s="296"/>
      <c r="M35" s="296"/>
      <c r="N35" s="296"/>
      <c r="O35" s="296"/>
      <c r="P35" s="297"/>
      <c r="Q35" s="2"/>
      <c r="R35" s="2"/>
      <c r="S35" s="2"/>
      <c r="T35" s="2"/>
      <c r="U35" s="2"/>
      <c r="V35" s="2"/>
      <c r="W35" s="2"/>
      <c r="X35" s="2"/>
      <c r="Y35" s="2"/>
    </row>
    <row r="36" spans="1:25" x14ac:dyDescent="0.25">
      <c r="A36" s="2"/>
      <c r="B36" s="14">
        <f t="shared" si="0"/>
        <v>9</v>
      </c>
      <c r="C36" s="37" t="s">
        <v>362</v>
      </c>
      <c r="D36" s="38" t="s">
        <v>424</v>
      </c>
      <c r="E36" s="75">
        <f>(1-E23)*E33+E23*E34</f>
        <v>1.2444142593669419E-2</v>
      </c>
      <c r="F36" s="40"/>
      <c r="G36" s="41"/>
      <c r="H36" s="42" t="s">
        <v>342</v>
      </c>
      <c r="I36" s="40" t="s">
        <v>414</v>
      </c>
      <c r="J36" s="295" t="s">
        <v>383</v>
      </c>
      <c r="K36" s="296"/>
      <c r="L36" s="296"/>
      <c r="M36" s="296"/>
      <c r="N36" s="296"/>
      <c r="O36" s="296"/>
      <c r="P36" s="297"/>
      <c r="Q36" s="2"/>
      <c r="R36" s="2"/>
      <c r="S36" s="2"/>
      <c r="T36" s="2"/>
      <c r="U36" s="2"/>
      <c r="V36" s="2"/>
      <c r="W36" s="2"/>
      <c r="X36" s="2"/>
      <c r="Y36" s="2"/>
    </row>
    <row r="37" spans="1:25" x14ac:dyDescent="0.25">
      <c r="A37" s="2"/>
      <c r="B37" s="6"/>
      <c r="C37" s="43" t="s">
        <v>66</v>
      </c>
      <c r="D37" s="44" t="s">
        <v>67</v>
      </c>
      <c r="E37" s="45"/>
      <c r="F37" s="45"/>
      <c r="G37" s="45"/>
      <c r="H37" s="46"/>
      <c r="I37" s="47"/>
      <c r="J37" s="48"/>
      <c r="K37" s="48"/>
      <c r="L37" s="48"/>
      <c r="M37" s="48"/>
      <c r="N37" s="48"/>
      <c r="O37" s="48"/>
      <c r="P37" s="49"/>
      <c r="Q37" s="2"/>
      <c r="R37" s="2"/>
      <c r="S37" s="2"/>
      <c r="T37" s="2"/>
      <c r="U37" s="2"/>
      <c r="V37" s="2"/>
      <c r="W37" s="2"/>
      <c r="X37" s="2"/>
      <c r="Y37" s="2"/>
    </row>
    <row r="38" spans="1:25" ht="15.75" thickBot="1" x14ac:dyDescent="0.3">
      <c r="A38" s="2"/>
      <c r="B38" s="6"/>
      <c r="C38" s="2"/>
      <c r="D38" s="2"/>
      <c r="E38" s="2"/>
      <c r="F38" s="2"/>
      <c r="G38" s="2"/>
      <c r="H38" s="2"/>
      <c r="I38" s="2"/>
      <c r="J38" s="2"/>
      <c r="K38" s="2"/>
      <c r="L38" s="2"/>
      <c r="M38" s="2"/>
      <c r="N38" s="2"/>
      <c r="O38" s="2"/>
      <c r="P38" s="2"/>
      <c r="Q38" s="2"/>
      <c r="R38" s="2"/>
      <c r="S38" s="2"/>
      <c r="T38" s="2"/>
      <c r="U38" s="2"/>
      <c r="V38" s="2"/>
      <c r="W38" s="2"/>
      <c r="X38" s="2"/>
      <c r="Y38" s="2"/>
    </row>
    <row r="39" spans="1:25" ht="15.75" thickBot="1" x14ac:dyDescent="0.3">
      <c r="A39" s="25"/>
      <c r="B39" s="300" t="s">
        <v>68</v>
      </c>
      <c r="C39" s="301"/>
      <c r="D39" s="301"/>
      <c r="E39" s="301"/>
      <c r="F39" s="301"/>
      <c r="G39" s="301"/>
      <c r="H39" s="301"/>
      <c r="I39" s="301"/>
      <c r="J39" s="301"/>
      <c r="K39" s="301"/>
      <c r="L39" s="301"/>
      <c r="M39" s="301"/>
      <c r="N39" s="301"/>
      <c r="O39" s="301"/>
      <c r="P39" s="302"/>
      <c r="Q39" s="25"/>
      <c r="R39" s="25"/>
      <c r="S39" s="25"/>
      <c r="T39" s="25"/>
      <c r="U39" s="25"/>
      <c r="V39" s="25"/>
      <c r="W39" s="25"/>
      <c r="X39" s="25"/>
      <c r="Y39" s="25"/>
    </row>
    <row r="40" spans="1:25" x14ac:dyDescent="0.25">
      <c r="A40" s="2"/>
      <c r="B40" s="6"/>
      <c r="C40" s="2"/>
      <c r="D40" s="2"/>
      <c r="E40" s="2"/>
      <c r="F40" s="2"/>
      <c r="G40" s="2"/>
      <c r="H40" s="35" t="s">
        <v>69</v>
      </c>
      <c r="I40" s="2"/>
      <c r="J40" s="2"/>
      <c r="K40" s="2"/>
      <c r="L40" s="2"/>
      <c r="M40" s="2"/>
      <c r="N40" s="2"/>
      <c r="O40" s="2"/>
      <c r="P40" s="2"/>
      <c r="Q40" s="2"/>
      <c r="R40" s="2"/>
      <c r="S40" s="2"/>
      <c r="T40" s="2"/>
      <c r="U40" s="2"/>
      <c r="V40" s="2"/>
      <c r="W40" s="2"/>
      <c r="X40" s="2"/>
      <c r="Y40" s="2"/>
    </row>
    <row r="41" spans="1:25" x14ac:dyDescent="0.25">
      <c r="A41" s="2"/>
      <c r="B41" s="6"/>
      <c r="C41" s="36" t="s">
        <v>70</v>
      </c>
      <c r="D41" s="36" t="s">
        <v>71</v>
      </c>
      <c r="E41" s="36" t="s">
        <v>60</v>
      </c>
      <c r="F41" s="36" t="s">
        <v>72</v>
      </c>
      <c r="G41" s="36" t="s">
        <v>70</v>
      </c>
      <c r="H41" s="36" t="s">
        <v>63</v>
      </c>
      <c r="I41" s="36" t="s">
        <v>73</v>
      </c>
      <c r="J41" s="36" t="s">
        <v>74</v>
      </c>
      <c r="K41" s="36" t="s">
        <v>75</v>
      </c>
      <c r="L41" s="36" t="s">
        <v>76</v>
      </c>
      <c r="M41" s="36" t="s">
        <v>64</v>
      </c>
      <c r="N41" s="303" t="s">
        <v>65</v>
      </c>
      <c r="O41" s="303"/>
      <c r="P41" s="303"/>
      <c r="Q41" s="2"/>
      <c r="R41" s="2"/>
      <c r="S41" s="2"/>
      <c r="T41" s="2"/>
      <c r="U41" s="2"/>
      <c r="V41" s="2"/>
      <c r="W41" s="2"/>
      <c r="X41" s="25"/>
      <c r="Y41" s="25"/>
    </row>
    <row r="42" spans="1:25" ht="14.25" customHeight="1" x14ac:dyDescent="0.25">
      <c r="A42" s="2"/>
      <c r="B42" s="6"/>
      <c r="C42" s="50" t="s">
        <v>363</v>
      </c>
      <c r="D42" s="51" t="s">
        <v>364</v>
      </c>
      <c r="E42" s="52">
        <v>1</v>
      </c>
      <c r="F42" s="52" t="s">
        <v>342</v>
      </c>
      <c r="G42" s="53">
        <f>IF($C42="",1,VLOOKUP($C42,$C$22:$H$37,3,FALSE))</f>
        <v>1.3225509114750865E-2</v>
      </c>
      <c r="H42" s="54" t="str">
        <f>IF($C42="","",VLOOKUP($C42,$C$22:$H$37,6,FALSE))</f>
        <v>kg/MJ</v>
      </c>
      <c r="I42" s="269">
        <f>IF(D42="","",E42*G42*$D$5)</f>
        <v>1.3225509114750865E-2</v>
      </c>
      <c r="J42" s="52" t="s">
        <v>42</v>
      </c>
      <c r="K42" s="56" t="s">
        <v>92</v>
      </c>
      <c r="L42" s="52" t="s">
        <v>101</v>
      </c>
      <c r="M42" s="40" t="s">
        <v>414</v>
      </c>
      <c r="N42" s="298" t="s">
        <v>371</v>
      </c>
      <c r="O42" s="299"/>
      <c r="P42" s="299"/>
      <c r="Q42" s="2"/>
      <c r="R42" s="2"/>
      <c r="S42" s="2"/>
      <c r="T42" s="2"/>
      <c r="U42" s="2"/>
      <c r="V42" s="2"/>
      <c r="W42" s="2"/>
      <c r="X42" s="25"/>
      <c r="Y42" s="25"/>
    </row>
    <row r="43" spans="1:25" x14ac:dyDescent="0.25">
      <c r="A43" s="2"/>
      <c r="B43" s="6"/>
      <c r="C43" s="37" t="s">
        <v>368</v>
      </c>
      <c r="D43" s="58" t="s">
        <v>366</v>
      </c>
      <c r="E43" s="52">
        <v>1</v>
      </c>
      <c r="F43" s="52" t="s">
        <v>342</v>
      </c>
      <c r="G43" s="53">
        <f>IF($C43="",1,VLOOKUP($C43,$C$22:$H$37,3,FALSE))</f>
        <v>6.1758981365579758E-3</v>
      </c>
      <c r="H43" s="54" t="str">
        <f>IF($C43="","",VLOOKUP($C43,$C$22:$H$37,6,FALSE))</f>
        <v>kg/MJ</v>
      </c>
      <c r="I43" s="269">
        <f t="shared" ref="I43:I45" si="1">IF(D43="","",E43*G43*$D$5)</f>
        <v>6.1758981365579758E-3</v>
      </c>
      <c r="J43" s="52" t="s">
        <v>42</v>
      </c>
      <c r="K43" s="56" t="s">
        <v>92</v>
      </c>
      <c r="L43" s="52" t="s">
        <v>101</v>
      </c>
      <c r="M43" s="40" t="s">
        <v>414</v>
      </c>
      <c r="N43" s="298" t="s">
        <v>372</v>
      </c>
      <c r="O43" s="299"/>
      <c r="P43" s="299"/>
      <c r="Q43" s="2"/>
      <c r="R43" s="2"/>
      <c r="S43" s="2"/>
      <c r="T43" s="2"/>
      <c r="U43" s="2"/>
      <c r="V43" s="2"/>
      <c r="W43" s="2"/>
      <c r="X43" s="25"/>
      <c r="Y43" s="25"/>
    </row>
    <row r="44" spans="1:25" x14ac:dyDescent="0.25">
      <c r="A44" s="2"/>
      <c r="B44" s="6"/>
      <c r="C44" s="59" t="s">
        <v>361</v>
      </c>
      <c r="D44" s="60" t="s">
        <v>374</v>
      </c>
      <c r="E44" s="52">
        <v>1</v>
      </c>
      <c r="F44" s="52" t="s">
        <v>42</v>
      </c>
      <c r="G44" s="53">
        <f>IF($C44="",1,VLOOKUP($C44,$C$22:$H$37,3,FALSE))</f>
        <v>5.537643454182891E-2</v>
      </c>
      <c r="H44" s="54" t="str">
        <f>IF($C44="","",VLOOKUP($C44,$C$22:$H$37,6,FALSE))</f>
        <v>kg/MJ</v>
      </c>
      <c r="I44" s="269">
        <f t="shared" si="1"/>
        <v>5.537643454182891E-2</v>
      </c>
      <c r="J44" s="52" t="s">
        <v>42</v>
      </c>
      <c r="K44" s="56"/>
      <c r="L44" s="52" t="s">
        <v>105</v>
      </c>
      <c r="M44" s="40" t="s">
        <v>414</v>
      </c>
      <c r="N44" s="298" t="s">
        <v>373</v>
      </c>
      <c r="O44" s="298"/>
      <c r="P44" s="298"/>
      <c r="Q44" s="2"/>
      <c r="R44" s="2"/>
      <c r="S44" s="2"/>
      <c r="T44" s="2"/>
      <c r="U44" s="2"/>
      <c r="V44" s="2"/>
      <c r="W44" s="2"/>
      <c r="X44" s="25"/>
      <c r="Y44" s="25"/>
    </row>
    <row r="45" spans="1:25" x14ac:dyDescent="0.25">
      <c r="A45" s="2"/>
      <c r="B45" s="6"/>
      <c r="C45" s="59"/>
      <c r="D45" s="60"/>
      <c r="E45" s="52"/>
      <c r="F45" s="52"/>
      <c r="G45" s="53">
        <f>IF($C45="",1,VLOOKUP($C45,$C$22:$H$37,3,FALSE))</f>
        <v>1</v>
      </c>
      <c r="H45" s="54" t="str">
        <f>IF($C45="","",VLOOKUP($C45,$C$22:$H$37,6,FALSE))</f>
        <v/>
      </c>
      <c r="I45" s="55" t="str">
        <f t="shared" si="1"/>
        <v/>
      </c>
      <c r="J45" s="52"/>
      <c r="K45" s="56"/>
      <c r="L45" s="52"/>
      <c r="M45" s="57"/>
      <c r="N45" s="299"/>
      <c r="O45" s="299"/>
      <c r="P45" s="299"/>
      <c r="Q45" s="2"/>
      <c r="R45" s="2"/>
      <c r="S45" s="2"/>
      <c r="T45" s="2"/>
      <c r="U45" s="2"/>
      <c r="V45" s="2"/>
      <c r="W45" s="2"/>
      <c r="X45" s="25"/>
      <c r="Y45" s="25"/>
    </row>
    <row r="46" spans="1:25" x14ac:dyDescent="0.25">
      <c r="A46" s="2"/>
      <c r="B46" s="6"/>
      <c r="C46" s="61" t="s">
        <v>66</v>
      </c>
      <c r="D46" s="44" t="s">
        <v>67</v>
      </c>
      <c r="E46" s="62" t="s">
        <v>77</v>
      </c>
      <c r="F46" s="44"/>
      <c r="G46" s="44"/>
      <c r="H46" s="44"/>
      <c r="I46" s="62" t="s">
        <v>78</v>
      </c>
      <c r="J46" s="44"/>
      <c r="K46" s="62"/>
      <c r="L46" s="44" t="s">
        <v>79</v>
      </c>
      <c r="M46" s="63"/>
      <c r="N46" s="294"/>
      <c r="O46" s="294"/>
      <c r="P46" s="294"/>
      <c r="Q46" s="2"/>
      <c r="R46" s="2"/>
      <c r="S46" s="2"/>
      <c r="T46" s="2"/>
      <c r="U46" s="2"/>
      <c r="V46" s="2"/>
      <c r="W46" s="2"/>
      <c r="X46" s="25"/>
      <c r="Y46" s="25"/>
    </row>
    <row r="47" spans="1:25" ht="15.75" thickBot="1" x14ac:dyDescent="0.3">
      <c r="A47" s="2"/>
      <c r="B47" s="6"/>
      <c r="C47" s="2"/>
      <c r="D47" s="2"/>
      <c r="E47" s="2"/>
      <c r="F47" s="2"/>
      <c r="G47" s="2"/>
      <c r="H47" s="2"/>
      <c r="I47" s="2"/>
      <c r="J47" s="2"/>
      <c r="K47" s="2"/>
      <c r="L47" s="2"/>
      <c r="M47" s="2"/>
      <c r="N47" s="2"/>
      <c r="O47" s="2"/>
      <c r="P47" s="2"/>
      <c r="Q47" s="2"/>
      <c r="R47" s="2"/>
      <c r="S47" s="2"/>
      <c r="T47" s="2"/>
      <c r="U47" s="2"/>
      <c r="V47" s="2"/>
      <c r="W47" s="2"/>
      <c r="X47" s="25"/>
      <c r="Y47" s="25"/>
    </row>
    <row r="48" spans="1:25" ht="15.75" thickBot="1" x14ac:dyDescent="0.3">
      <c r="A48" s="25"/>
      <c r="B48" s="300" t="s">
        <v>80</v>
      </c>
      <c r="C48" s="301"/>
      <c r="D48" s="301"/>
      <c r="E48" s="301"/>
      <c r="F48" s="301"/>
      <c r="G48" s="301"/>
      <c r="H48" s="301"/>
      <c r="I48" s="301"/>
      <c r="J48" s="301"/>
      <c r="K48" s="301"/>
      <c r="L48" s="301"/>
      <c r="M48" s="301"/>
      <c r="N48" s="301"/>
      <c r="O48" s="301"/>
      <c r="P48" s="302"/>
      <c r="Q48" s="25"/>
      <c r="R48" s="25"/>
      <c r="S48" s="25"/>
      <c r="T48" s="25"/>
      <c r="U48" s="25"/>
      <c r="V48" s="25"/>
      <c r="W48" s="25"/>
      <c r="X48" s="25"/>
      <c r="Y48" s="25"/>
    </row>
    <row r="49" spans="1:25" x14ac:dyDescent="0.25">
      <c r="A49" s="2"/>
      <c r="B49" s="6"/>
      <c r="C49" s="2"/>
      <c r="D49" s="2"/>
      <c r="E49" s="2"/>
      <c r="F49" s="2"/>
      <c r="G49" s="2"/>
      <c r="H49" s="35" t="s">
        <v>81</v>
      </c>
      <c r="I49" s="2"/>
      <c r="J49" s="2"/>
      <c r="K49" s="2"/>
      <c r="L49" s="2"/>
      <c r="M49" s="2"/>
      <c r="N49" s="2"/>
      <c r="O49" s="2"/>
      <c r="P49" s="2"/>
      <c r="Q49" s="2"/>
      <c r="R49" s="2"/>
      <c r="S49" s="2"/>
      <c r="T49" s="2"/>
      <c r="U49" s="2"/>
      <c r="V49" s="2"/>
      <c r="W49" s="2"/>
      <c r="X49" s="25"/>
      <c r="Y49" s="25"/>
    </row>
    <row r="50" spans="1:25" x14ac:dyDescent="0.25">
      <c r="A50" s="2"/>
      <c r="B50" s="6"/>
      <c r="C50" s="36" t="s">
        <v>70</v>
      </c>
      <c r="D50" s="36" t="s">
        <v>71</v>
      </c>
      <c r="E50" s="36" t="s">
        <v>60</v>
      </c>
      <c r="F50" s="36" t="s">
        <v>72</v>
      </c>
      <c r="G50" s="36" t="s">
        <v>70</v>
      </c>
      <c r="H50" s="36" t="s">
        <v>63</v>
      </c>
      <c r="I50" s="36" t="s">
        <v>73</v>
      </c>
      <c r="J50" s="36" t="s">
        <v>74</v>
      </c>
      <c r="K50" s="36" t="s">
        <v>75</v>
      </c>
      <c r="L50" s="36" t="s">
        <v>76</v>
      </c>
      <c r="M50" s="36" t="s">
        <v>64</v>
      </c>
      <c r="N50" s="303" t="s">
        <v>65</v>
      </c>
      <c r="O50" s="303"/>
      <c r="P50" s="303"/>
      <c r="Q50" s="2"/>
      <c r="R50" s="2"/>
      <c r="S50" s="2"/>
      <c r="T50" s="2"/>
      <c r="U50" s="2"/>
      <c r="V50" s="2"/>
      <c r="W50" s="2"/>
      <c r="X50" s="25"/>
      <c r="Y50" s="25"/>
    </row>
    <row r="51" spans="1:25" x14ac:dyDescent="0.25">
      <c r="A51" s="2"/>
      <c r="B51" s="6"/>
      <c r="C51" s="64" t="s">
        <v>370</v>
      </c>
      <c r="D51" s="65" t="s">
        <v>351</v>
      </c>
      <c r="E51" s="66">
        <v>1</v>
      </c>
      <c r="F51" s="66" t="s">
        <v>326</v>
      </c>
      <c r="G51" s="53">
        <f>IF($C51="",1,VLOOKUP($C51,$C$22:$H$37,3,FALSE))</f>
        <v>0</v>
      </c>
      <c r="H51" s="54" t="str">
        <f>IF($C51="","",VLOOKUP($C51,$C$22:$H$37,6,FALSE))</f>
        <v>MJ</v>
      </c>
      <c r="I51" s="269">
        <f>IF(D51="","",E51*G51*$D$5)</f>
        <v>0</v>
      </c>
      <c r="J51" s="66" t="s">
        <v>326</v>
      </c>
      <c r="K51" s="56" t="s">
        <v>92</v>
      </c>
      <c r="L51" s="52" t="s">
        <v>101</v>
      </c>
      <c r="M51" s="40" t="s">
        <v>414</v>
      </c>
      <c r="N51" s="293" t="s">
        <v>82</v>
      </c>
      <c r="O51" s="293"/>
      <c r="P51" s="293"/>
      <c r="Q51" s="2"/>
      <c r="R51" s="2"/>
      <c r="S51" s="2"/>
      <c r="T51" s="2"/>
      <c r="U51" s="2"/>
      <c r="V51" s="2"/>
      <c r="W51" s="2"/>
      <c r="X51" s="25"/>
      <c r="Y51" s="25"/>
    </row>
    <row r="52" spans="1:25" x14ac:dyDescent="0.25">
      <c r="A52" s="2"/>
      <c r="B52" s="6"/>
      <c r="C52" s="59" t="s">
        <v>369</v>
      </c>
      <c r="D52" s="67" t="s">
        <v>352</v>
      </c>
      <c r="E52" s="59">
        <v>1</v>
      </c>
      <c r="F52" s="66" t="s">
        <v>326</v>
      </c>
      <c r="G52" s="53">
        <f>IF($C52="",1,VLOOKUP($C52,$C$22:$H$37,3,FALSE))</f>
        <v>1</v>
      </c>
      <c r="H52" s="54" t="str">
        <f>IF($C52="","",VLOOKUP($C52,$C$22:$H$37,6,FALSE))</f>
        <v>MJ</v>
      </c>
      <c r="I52" s="269">
        <f t="shared" ref="I52:I53" si="2">IF(D52="","",E52*G52*$D$5)</f>
        <v>1</v>
      </c>
      <c r="J52" s="59" t="s">
        <v>326</v>
      </c>
      <c r="K52" s="56" t="s">
        <v>92</v>
      </c>
      <c r="L52" s="52" t="s">
        <v>101</v>
      </c>
      <c r="M52" s="40" t="s">
        <v>414</v>
      </c>
      <c r="N52" s="293" t="s">
        <v>83</v>
      </c>
      <c r="O52" s="293"/>
      <c r="P52" s="293"/>
      <c r="Q52" s="2"/>
      <c r="R52" s="2"/>
      <c r="S52" s="2"/>
      <c r="T52" s="2"/>
      <c r="U52" s="2"/>
      <c r="V52" s="2"/>
      <c r="W52" s="2"/>
      <c r="X52" s="25"/>
      <c r="Y52" s="25"/>
    </row>
    <row r="53" spans="1:25" x14ac:dyDescent="0.25">
      <c r="A53" s="2"/>
      <c r="B53" s="6"/>
      <c r="C53" s="59" t="s">
        <v>362</v>
      </c>
      <c r="D53" s="59" t="s">
        <v>374</v>
      </c>
      <c r="E53" s="66">
        <v>1</v>
      </c>
      <c r="F53" s="66" t="s">
        <v>42</v>
      </c>
      <c r="G53" s="53">
        <f>IF($C53="",1,VLOOKUP($C53,$C$22:$H$37,3,FALSE))</f>
        <v>1.2444142593669419E-2</v>
      </c>
      <c r="H53" s="54" t="str">
        <f>IF($C53="","",VLOOKUP($C53,$C$22:$H$37,6,FALSE))</f>
        <v>kg/MJ</v>
      </c>
      <c r="I53" s="269">
        <f t="shared" si="2"/>
        <v>1.2444142593669419E-2</v>
      </c>
      <c r="J53" s="66" t="s">
        <v>42</v>
      </c>
      <c r="K53" s="56"/>
      <c r="L53" s="52" t="s">
        <v>105</v>
      </c>
      <c r="M53" s="40" t="s">
        <v>414</v>
      </c>
      <c r="N53" s="293" t="s">
        <v>415</v>
      </c>
      <c r="O53" s="293"/>
      <c r="P53" s="293"/>
      <c r="Q53" s="2"/>
      <c r="R53" s="2"/>
      <c r="S53" s="2"/>
      <c r="T53" s="2"/>
      <c r="U53" s="2"/>
      <c r="V53" s="2"/>
      <c r="W53" s="2"/>
      <c r="X53" s="25"/>
      <c r="Y53" s="25"/>
    </row>
    <row r="54" spans="1:25" x14ac:dyDescent="0.25">
      <c r="A54" s="2"/>
      <c r="B54" s="6"/>
      <c r="C54" s="59"/>
      <c r="D54" s="68"/>
      <c r="E54" s="66"/>
      <c r="F54" s="66"/>
      <c r="G54" s="53">
        <f>IF($C54="",1,VLOOKUP($C54,$C$22:$H$37,3,FALSE))</f>
        <v>1</v>
      </c>
      <c r="H54" s="54" t="str">
        <f>IF($C54="","",VLOOKUP($C54,$C$22:$H$37,6,FALSE))</f>
        <v/>
      </c>
      <c r="I54" s="55" t="str">
        <f>IF(D54="","",E54*G54*$D$5)</f>
        <v/>
      </c>
      <c r="J54" s="66"/>
      <c r="K54" s="56"/>
      <c r="L54" s="52"/>
      <c r="M54" s="57"/>
      <c r="N54" s="293"/>
      <c r="O54" s="293"/>
      <c r="P54" s="293"/>
      <c r="Q54" s="2"/>
      <c r="R54" s="2"/>
      <c r="S54" s="2"/>
      <c r="T54" s="2"/>
      <c r="U54" s="2"/>
      <c r="V54" s="2"/>
      <c r="W54" s="2"/>
      <c r="X54" s="25"/>
      <c r="Y54" s="25"/>
    </row>
    <row r="55" spans="1:25" x14ac:dyDescent="0.25">
      <c r="A55" s="2"/>
      <c r="B55" s="6"/>
      <c r="C55" s="61" t="s">
        <v>66</v>
      </c>
      <c r="D55" s="69" t="s">
        <v>67</v>
      </c>
      <c r="E55" s="62" t="s">
        <v>77</v>
      </c>
      <c r="F55" s="44"/>
      <c r="G55" s="70"/>
      <c r="H55" s="71"/>
      <c r="I55" s="71"/>
      <c r="J55" s="44"/>
      <c r="K55" s="62"/>
      <c r="L55" s="44" t="s">
        <v>79</v>
      </c>
      <c r="M55" s="63"/>
      <c r="N55" s="294"/>
      <c r="O55" s="294"/>
      <c r="P55" s="294"/>
      <c r="Q55" s="2"/>
      <c r="R55" s="2"/>
      <c r="S55" s="2"/>
      <c r="T55" s="2"/>
      <c r="U55" s="2"/>
      <c r="V55" s="2"/>
      <c r="W55" s="2"/>
      <c r="X55" s="25"/>
      <c r="Y55" s="25"/>
    </row>
    <row r="56" spans="1:25" x14ac:dyDescent="0.25">
      <c r="A56" s="2"/>
      <c r="B56" s="6"/>
      <c r="C56" s="2"/>
      <c r="D56" s="2"/>
      <c r="E56" s="2"/>
      <c r="F56" s="2"/>
      <c r="G56" s="2"/>
      <c r="H56" s="2"/>
      <c r="I56" s="2"/>
      <c r="J56" s="2"/>
      <c r="K56" s="2"/>
      <c r="L56" s="2"/>
      <c r="M56" s="2"/>
      <c r="N56" s="2"/>
      <c r="O56" s="2"/>
      <c r="P56" s="2"/>
      <c r="Q56" s="2"/>
      <c r="R56" s="2"/>
      <c r="S56" s="2"/>
      <c r="T56" s="2"/>
      <c r="U56" s="2"/>
      <c r="V56" s="2"/>
      <c r="W56" s="2"/>
      <c r="X56" s="25"/>
      <c r="Y56" s="25"/>
    </row>
    <row r="57" spans="1:25" x14ac:dyDescent="0.25">
      <c r="A57" s="2"/>
      <c r="B57" s="6"/>
      <c r="C57" s="2"/>
      <c r="D57" s="2"/>
      <c r="E57" s="2"/>
      <c r="F57" s="2"/>
      <c r="G57" s="2"/>
      <c r="H57" s="2"/>
      <c r="I57" s="2"/>
      <c r="J57" s="2"/>
      <c r="K57" s="2"/>
      <c r="L57" s="2"/>
      <c r="M57" s="2"/>
      <c r="N57" s="2"/>
      <c r="O57" s="2"/>
      <c r="P57" s="2"/>
      <c r="Q57" s="2"/>
      <c r="R57" s="2"/>
      <c r="S57" s="2"/>
      <c r="T57" s="2"/>
      <c r="U57" s="2"/>
      <c r="V57" s="2"/>
      <c r="W57" s="2"/>
      <c r="X57" s="2"/>
      <c r="Y57" s="2"/>
    </row>
    <row r="58" spans="1:25" x14ac:dyDescent="0.25">
      <c r="A58" s="2"/>
      <c r="B58" s="6"/>
      <c r="C58" s="2"/>
      <c r="D58" s="2"/>
      <c r="E58" s="2"/>
      <c r="F58" s="2"/>
      <c r="G58" s="2"/>
      <c r="H58" s="2"/>
      <c r="I58" s="2"/>
      <c r="J58" s="2"/>
      <c r="K58" s="2"/>
      <c r="L58" s="2"/>
      <c r="M58" s="2"/>
      <c r="N58" s="2"/>
      <c r="O58" s="2"/>
      <c r="P58" s="2"/>
      <c r="Q58" s="2"/>
      <c r="R58" s="2"/>
      <c r="S58" s="2"/>
      <c r="T58" s="2"/>
      <c r="U58" s="2"/>
      <c r="V58" s="2"/>
      <c r="W58" s="2"/>
      <c r="X58" s="2"/>
      <c r="Y58" s="2"/>
    </row>
    <row r="59" spans="1:25" x14ac:dyDescent="0.25">
      <c r="A59" s="2"/>
      <c r="B59" s="6"/>
      <c r="C59" s="2"/>
      <c r="D59" s="2"/>
      <c r="E59" s="2"/>
      <c r="F59" s="2"/>
      <c r="G59" s="2"/>
      <c r="H59" s="2"/>
      <c r="I59" s="2"/>
      <c r="J59" s="2"/>
      <c r="K59" s="2"/>
      <c r="L59" s="2"/>
      <c r="M59" s="2"/>
      <c r="N59" s="2"/>
      <c r="O59" s="2"/>
      <c r="P59" s="2"/>
      <c r="Q59" s="2"/>
      <c r="R59" s="2"/>
      <c r="S59" s="2"/>
      <c r="T59" s="2"/>
      <c r="U59" s="2"/>
      <c r="V59" s="2"/>
      <c r="W59" s="2"/>
      <c r="X59" s="2"/>
      <c r="Y59" s="2"/>
    </row>
    <row r="60" spans="1:25" x14ac:dyDescent="0.25">
      <c r="A60" s="2"/>
      <c r="B60" s="6"/>
      <c r="C60" s="2"/>
      <c r="D60" s="2"/>
      <c r="E60" s="2"/>
      <c r="F60" s="2"/>
      <c r="G60" s="2"/>
      <c r="H60" s="2"/>
      <c r="I60" s="2"/>
      <c r="J60" s="2"/>
      <c r="K60" s="2"/>
      <c r="L60" s="2"/>
      <c r="M60" s="2"/>
      <c r="N60" s="2"/>
      <c r="O60" s="2"/>
      <c r="P60" s="2"/>
      <c r="Q60" s="2"/>
      <c r="R60" s="2"/>
      <c r="S60" s="2"/>
      <c r="T60" s="2"/>
      <c r="U60" s="2"/>
      <c r="V60" s="2"/>
      <c r="W60" s="2"/>
      <c r="X60" s="2"/>
      <c r="Y60" s="2"/>
    </row>
    <row r="61" spans="1:25" x14ac:dyDescent="0.25">
      <c r="A61" s="2"/>
      <c r="B61" s="6"/>
      <c r="C61" s="2"/>
      <c r="D61" s="2"/>
      <c r="E61" s="2"/>
      <c r="F61" s="2"/>
      <c r="G61" s="2"/>
      <c r="H61" s="2"/>
      <c r="I61" s="2"/>
      <c r="J61" s="2"/>
      <c r="K61" s="2"/>
      <c r="L61" s="2"/>
      <c r="M61" s="2"/>
      <c r="N61" s="2"/>
      <c r="O61" s="2"/>
      <c r="P61" s="2"/>
      <c r="Q61" s="2"/>
      <c r="R61" s="2"/>
      <c r="S61" s="2"/>
      <c r="T61" s="2"/>
      <c r="U61" s="2"/>
      <c r="V61" s="2"/>
      <c r="W61" s="2"/>
      <c r="X61" s="2"/>
      <c r="Y61" s="2"/>
    </row>
    <row r="62" spans="1:25" x14ac:dyDescent="0.25">
      <c r="A62" s="2"/>
      <c r="B62" s="6"/>
      <c r="C62" s="2"/>
      <c r="D62" s="2"/>
      <c r="E62" s="2"/>
      <c r="F62" s="2"/>
      <c r="G62" s="2"/>
      <c r="H62" s="2"/>
      <c r="I62" s="2"/>
      <c r="J62" s="2"/>
      <c r="K62" s="2"/>
      <c r="L62" s="2"/>
      <c r="M62" s="2"/>
      <c r="N62" s="2"/>
      <c r="O62" s="2"/>
      <c r="P62" s="2"/>
      <c r="Q62" s="2"/>
      <c r="R62" s="2"/>
      <c r="S62" s="2"/>
      <c r="T62" s="2"/>
      <c r="U62" s="2"/>
      <c r="V62" s="2"/>
      <c r="W62" s="2"/>
      <c r="X62" s="2"/>
      <c r="Y62" s="2"/>
    </row>
    <row r="63" spans="1:25" x14ac:dyDescent="0.25">
      <c r="A63" s="2"/>
      <c r="B63" s="6"/>
      <c r="C63" s="2"/>
      <c r="D63" s="2"/>
      <c r="E63" s="2"/>
      <c r="F63" s="2"/>
      <c r="G63" s="2"/>
      <c r="H63" s="2"/>
      <c r="I63" s="2"/>
      <c r="J63" s="2"/>
      <c r="K63" s="2"/>
      <c r="L63" s="2"/>
      <c r="M63" s="2"/>
      <c r="N63" s="2"/>
      <c r="O63" s="2"/>
      <c r="P63" s="2"/>
      <c r="Q63" s="2"/>
      <c r="R63" s="2"/>
      <c r="S63" s="2"/>
      <c r="T63" s="2"/>
      <c r="U63" s="2"/>
      <c r="V63" s="2"/>
      <c r="W63" s="2"/>
      <c r="X63" s="2"/>
      <c r="Y63" s="2"/>
    </row>
    <row r="64" spans="1:25" x14ac:dyDescent="0.25">
      <c r="A64" s="2"/>
      <c r="B64" s="6"/>
      <c r="C64" s="2"/>
      <c r="D64" s="2"/>
      <c r="E64" s="2"/>
      <c r="F64" s="2"/>
      <c r="G64" s="2"/>
      <c r="H64" s="2"/>
      <c r="I64" s="2"/>
      <c r="J64" s="2"/>
      <c r="K64" s="2"/>
      <c r="L64" s="2"/>
      <c r="M64" s="2"/>
      <c r="N64" s="2"/>
      <c r="O64" s="2"/>
      <c r="P64" s="2"/>
      <c r="Q64" s="2"/>
      <c r="R64" s="2"/>
      <c r="S64" s="2"/>
      <c r="T64" s="2"/>
      <c r="U64" s="2"/>
      <c r="V64" s="2"/>
      <c r="W64" s="2"/>
      <c r="X64" s="2"/>
      <c r="Y64" s="2"/>
    </row>
    <row r="65" spans="1:25" x14ac:dyDescent="0.25">
      <c r="A65" s="2"/>
      <c r="B65" s="6"/>
      <c r="C65" s="2"/>
      <c r="D65" s="2"/>
      <c r="E65" s="2"/>
      <c r="F65" s="2"/>
      <c r="G65" s="2"/>
      <c r="H65" s="2"/>
      <c r="I65" s="2"/>
      <c r="J65" s="2"/>
      <c r="K65" s="2"/>
      <c r="L65" s="2"/>
      <c r="M65" s="2"/>
      <c r="N65" s="2"/>
      <c r="O65" s="2"/>
      <c r="P65" s="2"/>
      <c r="Q65" s="2"/>
      <c r="R65" s="2"/>
      <c r="S65" s="2"/>
      <c r="T65" s="2"/>
      <c r="U65" s="2"/>
      <c r="V65" s="2"/>
      <c r="W65" s="2"/>
      <c r="X65" s="2"/>
      <c r="Y65" s="2"/>
    </row>
    <row r="66" spans="1:25" x14ac:dyDescent="0.25">
      <c r="A66" s="2"/>
      <c r="B66" s="6"/>
      <c r="C66" s="2"/>
      <c r="D66" s="2"/>
      <c r="E66" s="2"/>
      <c r="F66" s="2"/>
      <c r="G66" s="2"/>
      <c r="H66" s="2"/>
      <c r="I66" s="2"/>
      <c r="J66" s="2"/>
      <c r="K66" s="2"/>
      <c r="L66" s="2"/>
      <c r="M66" s="2"/>
      <c r="N66" s="2"/>
      <c r="O66" s="2"/>
      <c r="P66" s="2"/>
      <c r="Q66" s="2"/>
      <c r="R66" s="2"/>
      <c r="S66" s="2"/>
      <c r="T66" s="2"/>
      <c r="U66" s="2"/>
      <c r="V66" s="2"/>
      <c r="W66" s="2"/>
      <c r="X66" s="2"/>
      <c r="Y66" s="2"/>
    </row>
    <row r="67" spans="1:25" x14ac:dyDescent="0.25">
      <c r="A67" s="2"/>
      <c r="B67" s="6"/>
      <c r="C67" s="2"/>
      <c r="D67" s="2"/>
      <c r="E67" s="2"/>
      <c r="F67" s="2"/>
      <c r="G67" s="2"/>
      <c r="H67" s="2"/>
      <c r="I67" s="2"/>
      <c r="J67" s="2"/>
      <c r="K67" s="2"/>
      <c r="L67" s="2"/>
      <c r="M67" s="2"/>
      <c r="N67" s="2"/>
      <c r="O67" s="2"/>
      <c r="P67" s="2"/>
      <c r="Q67" s="2"/>
      <c r="R67" s="2"/>
      <c r="S67" s="2"/>
      <c r="T67" s="2"/>
      <c r="U67" s="2"/>
      <c r="V67" s="2"/>
      <c r="W67" s="2"/>
      <c r="X67" s="2"/>
      <c r="Y67" s="2"/>
    </row>
    <row r="68" spans="1:25" x14ac:dyDescent="0.25">
      <c r="A68" s="2"/>
      <c r="B68" s="6"/>
      <c r="C68" s="2"/>
      <c r="D68" s="2"/>
      <c r="E68" s="2"/>
      <c r="F68" s="2"/>
      <c r="G68" s="2"/>
      <c r="H68" s="2"/>
      <c r="I68" s="2"/>
      <c r="J68" s="2"/>
      <c r="K68" s="2"/>
      <c r="L68" s="2"/>
      <c r="M68" s="2"/>
      <c r="N68" s="2"/>
      <c r="O68" s="2"/>
      <c r="P68" s="2"/>
      <c r="Q68" s="2"/>
      <c r="R68" s="2"/>
      <c r="S68" s="2"/>
      <c r="T68" s="2"/>
      <c r="U68" s="2"/>
      <c r="V68" s="2"/>
      <c r="W68" s="2"/>
      <c r="X68" s="2"/>
      <c r="Y68" s="2"/>
    </row>
    <row r="69" spans="1:25" x14ac:dyDescent="0.25">
      <c r="A69" s="2"/>
      <c r="B69" s="6"/>
      <c r="C69" s="2"/>
      <c r="D69" s="2"/>
      <c r="E69" s="2"/>
      <c r="F69" s="2"/>
      <c r="G69" s="2"/>
      <c r="H69" s="2"/>
      <c r="I69" s="2"/>
      <c r="J69" s="2"/>
      <c r="K69" s="2"/>
      <c r="L69" s="2"/>
      <c r="M69" s="2"/>
      <c r="N69" s="2"/>
      <c r="O69" s="2"/>
      <c r="P69" s="2"/>
      <c r="Q69" s="2"/>
      <c r="R69" s="2"/>
      <c r="S69" s="2"/>
      <c r="T69" s="2"/>
      <c r="U69" s="2"/>
      <c r="V69" s="2"/>
      <c r="W69" s="2"/>
      <c r="X69" s="2"/>
      <c r="Y69" s="2"/>
    </row>
    <row r="70" spans="1:25" x14ac:dyDescent="0.25">
      <c r="A70" s="2"/>
      <c r="B70" s="6"/>
      <c r="C70" s="2"/>
      <c r="D70" s="2"/>
      <c r="E70" s="2"/>
      <c r="F70" s="2"/>
      <c r="G70" s="2"/>
      <c r="H70" s="2"/>
      <c r="I70" s="2"/>
      <c r="J70" s="2"/>
      <c r="K70" s="2"/>
      <c r="L70" s="2"/>
      <c r="M70" s="2"/>
      <c r="N70" s="2"/>
      <c r="O70" s="2"/>
      <c r="P70" s="2"/>
      <c r="Q70" s="2"/>
      <c r="R70" s="2"/>
      <c r="S70" s="2"/>
      <c r="T70" s="2"/>
      <c r="U70" s="2"/>
      <c r="V70" s="2"/>
      <c r="W70" s="2"/>
      <c r="X70" s="2"/>
      <c r="Y70" s="2"/>
    </row>
    <row r="71" spans="1:25" x14ac:dyDescent="0.25">
      <c r="A71" s="2"/>
      <c r="B71" s="6"/>
      <c r="C71" s="2"/>
      <c r="D71" s="2"/>
      <c r="E71" s="2"/>
      <c r="F71" s="2"/>
      <c r="G71" s="2"/>
      <c r="H71" s="2"/>
      <c r="I71" s="2"/>
      <c r="J71" s="2"/>
      <c r="K71" s="2"/>
      <c r="L71" s="2"/>
      <c r="M71" s="2"/>
      <c r="N71" s="2"/>
      <c r="O71" s="2"/>
      <c r="P71" s="2"/>
      <c r="Q71" s="2"/>
      <c r="R71" s="2"/>
      <c r="S71" s="2"/>
      <c r="T71" s="2"/>
      <c r="U71" s="2"/>
      <c r="V71" s="2"/>
      <c r="W71" s="2"/>
      <c r="X71" s="2"/>
      <c r="Y71" s="2"/>
    </row>
    <row r="72" spans="1:25" x14ac:dyDescent="0.25">
      <c r="A72" s="2"/>
      <c r="B72" s="6"/>
      <c r="C72" s="2"/>
      <c r="D72" s="2"/>
      <c r="E72" s="2"/>
      <c r="F72" s="2"/>
      <c r="G72" s="2"/>
      <c r="H72" s="2"/>
      <c r="I72" s="2"/>
      <c r="J72" s="2"/>
      <c r="K72" s="2"/>
      <c r="L72" s="2"/>
      <c r="M72" s="2"/>
      <c r="N72" s="2"/>
      <c r="O72" s="2"/>
      <c r="P72" s="2"/>
      <c r="Q72" s="2"/>
      <c r="R72" s="2"/>
      <c r="S72" s="2"/>
      <c r="T72" s="2"/>
      <c r="U72" s="2"/>
      <c r="V72" s="2"/>
      <c r="W72" s="2"/>
      <c r="X72" s="2"/>
      <c r="Y72" s="2"/>
    </row>
    <row r="73" spans="1:25" x14ac:dyDescent="0.25">
      <c r="A73" s="2"/>
      <c r="B73" s="6"/>
      <c r="C73" s="2"/>
      <c r="D73" s="2"/>
      <c r="E73" s="2"/>
      <c r="F73" s="2"/>
      <c r="G73" s="2"/>
      <c r="H73" s="2"/>
      <c r="I73" s="2"/>
      <c r="J73" s="2"/>
      <c r="K73" s="2"/>
      <c r="L73" s="2"/>
      <c r="M73" s="2"/>
      <c r="N73" s="2"/>
      <c r="O73" s="2"/>
      <c r="P73" s="2"/>
      <c r="Q73" s="2"/>
      <c r="R73" s="2"/>
      <c r="S73" s="2"/>
      <c r="T73" s="2"/>
      <c r="U73" s="2"/>
      <c r="V73" s="2"/>
      <c r="W73" s="2"/>
      <c r="X73" s="2"/>
      <c r="Y73" s="2"/>
    </row>
    <row r="74" spans="1:25" x14ac:dyDescent="0.25">
      <c r="A74" s="2"/>
      <c r="B74" s="6"/>
      <c r="C74" s="2"/>
      <c r="D74" s="2"/>
      <c r="E74" s="2"/>
      <c r="F74" s="2"/>
      <c r="G74" s="2"/>
      <c r="H74" s="2"/>
      <c r="I74" s="2"/>
      <c r="J74" s="2"/>
      <c r="K74" s="2"/>
      <c r="L74" s="2"/>
      <c r="M74" s="2"/>
      <c r="N74" s="2"/>
      <c r="O74" s="2"/>
      <c r="P74" s="2"/>
      <c r="Q74" s="2"/>
      <c r="R74" s="2"/>
      <c r="S74" s="2"/>
      <c r="T74" s="2"/>
      <c r="U74" s="2"/>
      <c r="V74" s="2"/>
      <c r="W74" s="2"/>
      <c r="X74" s="2"/>
      <c r="Y74" s="2"/>
    </row>
    <row r="75" spans="1:25" x14ac:dyDescent="0.25">
      <c r="A75" s="2"/>
      <c r="B75" s="6"/>
      <c r="C75" s="2"/>
      <c r="D75" s="2"/>
      <c r="E75" s="2"/>
      <c r="F75" s="2"/>
      <c r="G75" s="2"/>
      <c r="H75" s="2"/>
      <c r="I75" s="2"/>
      <c r="J75" s="2"/>
      <c r="K75" s="2"/>
      <c r="L75" s="2"/>
      <c r="M75" s="2"/>
      <c r="N75" s="2"/>
      <c r="O75" s="2"/>
      <c r="P75" s="2"/>
      <c r="Q75" s="2"/>
      <c r="R75" s="2"/>
      <c r="S75" s="2"/>
      <c r="T75" s="2"/>
      <c r="U75" s="2"/>
      <c r="V75" s="2"/>
      <c r="W75" s="2"/>
      <c r="X75" s="2"/>
      <c r="Y75" s="2"/>
    </row>
    <row r="76" spans="1:25" x14ac:dyDescent="0.25">
      <c r="A76" s="2"/>
      <c r="B76" s="6"/>
      <c r="C76" s="2"/>
      <c r="D76" s="2"/>
      <c r="E76" s="2"/>
      <c r="F76" s="2"/>
      <c r="G76" s="2"/>
      <c r="H76" s="2"/>
      <c r="I76" s="2"/>
      <c r="J76" s="2"/>
      <c r="K76" s="2"/>
      <c r="L76" s="2"/>
      <c r="M76" s="2"/>
      <c r="N76" s="2"/>
      <c r="O76" s="2"/>
      <c r="P76" s="2"/>
      <c r="Q76" s="2"/>
      <c r="R76" s="2"/>
      <c r="S76" s="2"/>
      <c r="T76" s="2"/>
      <c r="U76" s="2"/>
      <c r="V76" s="2"/>
      <c r="W76" s="2"/>
      <c r="X76" s="2"/>
      <c r="Y76" s="2"/>
    </row>
    <row r="77" spans="1:25" x14ac:dyDescent="0.25">
      <c r="A77" s="2"/>
      <c r="B77" s="6"/>
      <c r="C77" s="2"/>
      <c r="D77" s="2"/>
      <c r="E77" s="2"/>
      <c r="F77" s="2"/>
      <c r="G77" s="2"/>
      <c r="H77" s="2"/>
      <c r="I77" s="2"/>
      <c r="J77" s="2"/>
      <c r="K77" s="2"/>
      <c r="L77" s="2"/>
      <c r="M77" s="2"/>
      <c r="N77" s="2"/>
      <c r="O77" s="2"/>
      <c r="P77" s="2"/>
      <c r="Q77" s="2"/>
      <c r="R77" s="2"/>
      <c r="S77" s="2"/>
      <c r="T77" s="2"/>
      <c r="U77" s="2"/>
      <c r="V77" s="2"/>
      <c r="W77" s="2"/>
      <c r="X77" s="2"/>
      <c r="Y77" s="2"/>
    </row>
    <row r="78" spans="1:25" x14ac:dyDescent="0.25">
      <c r="A78" s="2"/>
      <c r="B78" s="6"/>
      <c r="C78" s="2"/>
      <c r="D78" s="2"/>
      <c r="E78" s="2"/>
      <c r="F78" s="2"/>
      <c r="G78" s="2"/>
      <c r="H78" s="2"/>
      <c r="I78" s="2"/>
      <c r="J78" s="2"/>
      <c r="K78" s="2"/>
      <c r="L78" s="2"/>
      <c r="M78" s="2"/>
      <c r="N78" s="2"/>
      <c r="O78" s="2"/>
      <c r="P78" s="2"/>
      <c r="Q78" s="2"/>
      <c r="R78" s="2"/>
      <c r="S78" s="2"/>
      <c r="T78" s="2"/>
      <c r="U78" s="2"/>
      <c r="V78" s="2"/>
      <c r="W78" s="2"/>
      <c r="X78" s="2"/>
      <c r="Y78" s="2"/>
    </row>
    <row r="79" spans="1:25" x14ac:dyDescent="0.25">
      <c r="A79" s="2"/>
      <c r="B79" s="6"/>
      <c r="C79" s="2"/>
      <c r="D79" s="2"/>
      <c r="E79" s="2"/>
      <c r="F79" s="2"/>
      <c r="G79" s="2"/>
      <c r="H79" s="2"/>
      <c r="I79" s="2"/>
      <c r="J79" s="2"/>
      <c r="K79" s="2"/>
      <c r="L79" s="2"/>
      <c r="M79" s="2"/>
      <c r="N79" s="2"/>
      <c r="O79" s="2"/>
      <c r="P79" s="2"/>
      <c r="Q79" s="2"/>
      <c r="R79" s="2"/>
      <c r="S79" s="2"/>
      <c r="T79" s="2"/>
      <c r="U79" s="2"/>
      <c r="V79" s="2"/>
      <c r="W79" s="2"/>
      <c r="X79" s="2"/>
      <c r="Y79" s="2"/>
    </row>
    <row r="80" spans="1:25" x14ac:dyDescent="0.25">
      <c r="A80" s="2"/>
      <c r="B80" s="6"/>
      <c r="C80" s="2"/>
      <c r="D80" s="2"/>
      <c r="E80" s="2"/>
      <c r="F80" s="2"/>
      <c r="G80" s="2"/>
      <c r="H80" s="2"/>
      <c r="I80" s="2"/>
      <c r="J80" s="2"/>
      <c r="K80" s="2"/>
      <c r="L80" s="2"/>
      <c r="M80" s="2"/>
      <c r="N80" s="2"/>
      <c r="O80" s="2"/>
      <c r="P80" s="2"/>
      <c r="Q80" s="2"/>
      <c r="R80" s="2"/>
      <c r="S80" s="2"/>
      <c r="T80" s="2"/>
      <c r="U80" s="2"/>
      <c r="V80" s="2"/>
      <c r="W80" s="2"/>
      <c r="X80" s="2"/>
      <c r="Y80" s="2"/>
    </row>
    <row r="81" spans="1:25" x14ac:dyDescent="0.25">
      <c r="A81" s="2"/>
      <c r="B81" s="6"/>
      <c r="C81" s="2"/>
      <c r="D81" s="2"/>
      <c r="E81" s="2"/>
      <c r="F81" s="2"/>
      <c r="G81" s="2"/>
      <c r="H81" s="2"/>
      <c r="I81" s="2"/>
      <c r="J81" s="2"/>
      <c r="K81" s="2"/>
      <c r="L81" s="2"/>
      <c r="M81" s="2"/>
      <c r="N81" s="2"/>
      <c r="O81" s="2"/>
      <c r="P81" s="2"/>
      <c r="Q81" s="2"/>
      <c r="R81" s="2"/>
      <c r="S81" s="2"/>
      <c r="T81" s="2"/>
      <c r="U81" s="2"/>
      <c r="V81" s="2"/>
      <c r="W81" s="2"/>
      <c r="X81" s="2"/>
      <c r="Y81" s="2"/>
    </row>
    <row r="82" spans="1:25" x14ac:dyDescent="0.25">
      <c r="A82" s="2"/>
      <c r="B82" s="6"/>
      <c r="C82" s="2"/>
      <c r="D82" s="2"/>
      <c r="E82" s="2"/>
      <c r="F82" s="2"/>
      <c r="G82" s="2"/>
      <c r="H82" s="2"/>
      <c r="I82" s="2"/>
      <c r="J82" s="2"/>
      <c r="K82" s="2"/>
      <c r="L82" s="2"/>
      <c r="M82" s="2"/>
      <c r="N82" s="2"/>
      <c r="O82" s="2"/>
      <c r="P82" s="2"/>
      <c r="Q82" s="2"/>
      <c r="R82" s="2"/>
      <c r="S82" s="2"/>
      <c r="T82" s="2"/>
      <c r="U82" s="2"/>
      <c r="V82" s="2"/>
      <c r="W82" s="2"/>
      <c r="X82" s="2"/>
      <c r="Y82" s="2"/>
    </row>
    <row r="83" spans="1:25" x14ac:dyDescent="0.25">
      <c r="A83" s="2"/>
      <c r="B83" s="6"/>
      <c r="C83" s="2"/>
      <c r="D83" s="2"/>
      <c r="E83" s="2"/>
      <c r="F83" s="2"/>
      <c r="G83" s="2"/>
      <c r="H83" s="2"/>
      <c r="I83" s="2"/>
      <c r="J83" s="2"/>
      <c r="K83" s="2"/>
      <c r="L83" s="2"/>
      <c r="M83" s="2"/>
      <c r="N83" s="2"/>
      <c r="O83" s="2"/>
      <c r="P83" s="2"/>
      <c r="Q83" s="2"/>
      <c r="R83" s="2"/>
      <c r="S83" s="2"/>
      <c r="T83" s="2"/>
      <c r="U83" s="2"/>
      <c r="V83" s="2"/>
      <c r="W83" s="2"/>
      <c r="X83" s="2"/>
      <c r="Y83" s="2"/>
    </row>
    <row r="84" spans="1:25" x14ac:dyDescent="0.25">
      <c r="A84" s="2"/>
      <c r="B84" s="6"/>
      <c r="C84" s="2"/>
      <c r="D84" s="2"/>
      <c r="E84" s="2"/>
      <c r="F84" s="2"/>
      <c r="G84" s="2"/>
      <c r="H84" s="2"/>
      <c r="I84" s="2"/>
      <c r="J84" s="2"/>
      <c r="K84" s="2"/>
      <c r="L84" s="2"/>
      <c r="M84" s="2"/>
      <c r="N84" s="2"/>
      <c r="O84" s="2"/>
      <c r="P84" s="2"/>
      <c r="Q84" s="2"/>
      <c r="R84" s="2"/>
      <c r="S84" s="2"/>
      <c r="T84" s="2"/>
      <c r="U84" s="2"/>
      <c r="V84" s="2"/>
      <c r="W84" s="2"/>
      <c r="X84" s="2"/>
      <c r="Y84" s="2"/>
    </row>
    <row r="85" spans="1:25" x14ac:dyDescent="0.25">
      <c r="A85" s="2"/>
      <c r="B85" s="6"/>
      <c r="C85" s="2"/>
      <c r="D85" s="2"/>
      <c r="E85" s="2"/>
      <c r="F85" s="2"/>
      <c r="G85" s="2"/>
      <c r="H85" s="2"/>
      <c r="I85" s="2"/>
      <c r="J85" s="2"/>
      <c r="K85" s="2"/>
      <c r="L85" s="2"/>
      <c r="M85" s="2"/>
      <c r="N85" s="2"/>
      <c r="O85" s="2"/>
      <c r="P85" s="2"/>
      <c r="Q85" s="2"/>
      <c r="R85" s="2"/>
      <c r="S85" s="2"/>
      <c r="T85" s="2"/>
      <c r="U85" s="2"/>
      <c r="V85" s="2"/>
      <c r="W85" s="2"/>
      <c r="X85" s="2"/>
      <c r="Y85" s="2"/>
    </row>
    <row r="86" spans="1:25" x14ac:dyDescent="0.25">
      <c r="A86" s="2"/>
      <c r="B86" s="6"/>
      <c r="C86" s="2"/>
      <c r="D86" s="2"/>
      <c r="E86" s="2"/>
      <c r="F86" s="2"/>
      <c r="G86" s="2"/>
      <c r="H86" s="2"/>
      <c r="I86" s="2"/>
      <c r="J86" s="2"/>
      <c r="K86" s="2"/>
      <c r="L86" s="2"/>
      <c r="M86" s="2"/>
      <c r="N86" s="2"/>
      <c r="O86" s="2"/>
      <c r="P86" s="2"/>
      <c r="Q86" s="2"/>
      <c r="R86" s="2"/>
      <c r="S86" s="2"/>
      <c r="T86" s="2"/>
      <c r="U86" s="2"/>
      <c r="V86" s="2"/>
      <c r="W86" s="2"/>
      <c r="X86" s="2"/>
      <c r="Y86" s="2"/>
    </row>
    <row r="87" spans="1:25" x14ac:dyDescent="0.25">
      <c r="A87" s="2"/>
      <c r="B87" s="6"/>
      <c r="C87" s="2"/>
      <c r="D87" s="2"/>
      <c r="E87" s="2"/>
      <c r="F87" s="2"/>
      <c r="G87" s="2"/>
      <c r="H87" s="2"/>
      <c r="I87" s="2"/>
      <c r="J87" s="2"/>
      <c r="K87" s="2"/>
      <c r="L87" s="2"/>
      <c r="M87" s="2"/>
      <c r="N87" s="2"/>
      <c r="O87" s="2"/>
      <c r="P87" s="2"/>
      <c r="Q87" s="2"/>
      <c r="R87" s="2"/>
      <c r="S87" s="2"/>
      <c r="T87" s="2"/>
      <c r="U87" s="2"/>
      <c r="V87" s="2"/>
      <c r="W87" s="2"/>
      <c r="X87" s="2"/>
      <c r="Y87" s="2"/>
    </row>
    <row r="88" spans="1:25" x14ac:dyDescent="0.25">
      <c r="A88" s="2"/>
      <c r="B88" s="6"/>
      <c r="C88" s="2"/>
      <c r="D88" s="2"/>
      <c r="E88" s="2"/>
      <c r="F88" s="2"/>
      <c r="G88" s="2"/>
      <c r="H88" s="2"/>
      <c r="I88" s="2"/>
      <c r="J88" s="2"/>
      <c r="K88" s="2"/>
      <c r="L88" s="2"/>
      <c r="M88" s="2"/>
      <c r="N88" s="2"/>
      <c r="O88" s="2"/>
      <c r="P88" s="2"/>
      <c r="Q88" s="2"/>
      <c r="R88" s="2"/>
      <c r="S88" s="2"/>
      <c r="T88" s="2"/>
      <c r="U88" s="2"/>
      <c r="V88" s="2"/>
      <c r="W88" s="2"/>
      <c r="X88" s="2"/>
      <c r="Y88" s="2"/>
    </row>
    <row r="89" spans="1:25" x14ac:dyDescent="0.25">
      <c r="A89" s="2"/>
      <c r="B89" s="6"/>
      <c r="C89" s="2"/>
      <c r="D89" s="2"/>
      <c r="E89" s="2"/>
      <c r="F89" s="2"/>
      <c r="G89" s="2"/>
      <c r="H89" s="2"/>
      <c r="I89" s="2"/>
      <c r="J89" s="2"/>
      <c r="K89" s="2"/>
      <c r="L89" s="2"/>
      <c r="M89" s="2"/>
      <c r="N89" s="2"/>
      <c r="O89" s="2"/>
      <c r="P89" s="2"/>
      <c r="Q89" s="2"/>
      <c r="R89" s="2"/>
      <c r="S89" s="2"/>
      <c r="T89" s="2"/>
      <c r="U89" s="2"/>
      <c r="V89" s="2"/>
      <c r="W89" s="2"/>
      <c r="X89" s="2"/>
      <c r="Y89" s="2"/>
    </row>
    <row r="90" spans="1:25" x14ac:dyDescent="0.25">
      <c r="A90" s="2"/>
      <c r="B90" s="6"/>
      <c r="C90" s="2"/>
      <c r="D90" s="2"/>
      <c r="E90" s="2"/>
      <c r="F90" s="2"/>
      <c r="G90" s="2"/>
      <c r="H90" s="2"/>
      <c r="I90" s="2"/>
      <c r="J90" s="2"/>
      <c r="K90" s="2"/>
      <c r="L90" s="2"/>
      <c r="M90" s="2"/>
      <c r="N90" s="2"/>
      <c r="O90" s="2"/>
      <c r="P90" s="2"/>
      <c r="Q90" s="2"/>
      <c r="R90" s="2"/>
      <c r="S90" s="2"/>
      <c r="T90" s="2"/>
      <c r="U90" s="2"/>
      <c r="V90" s="2"/>
      <c r="W90" s="2"/>
      <c r="X90" s="2"/>
      <c r="Y90" s="2"/>
    </row>
    <row r="91" spans="1:25" x14ac:dyDescent="0.25">
      <c r="A91" s="2"/>
      <c r="B91" s="6"/>
      <c r="C91" s="2"/>
      <c r="D91" s="2"/>
      <c r="E91" s="2"/>
      <c r="F91" s="2"/>
      <c r="G91" s="2"/>
      <c r="H91" s="2"/>
      <c r="I91" s="2"/>
      <c r="J91" s="2"/>
      <c r="K91" s="2"/>
      <c r="L91" s="2"/>
      <c r="M91" s="2"/>
      <c r="N91" s="2"/>
      <c r="O91" s="2"/>
      <c r="P91" s="2"/>
      <c r="Q91" s="2"/>
      <c r="R91" s="2"/>
      <c r="S91" s="2"/>
      <c r="T91" s="2"/>
      <c r="U91" s="2"/>
      <c r="V91" s="2"/>
      <c r="W91" s="2"/>
      <c r="X91" s="2"/>
      <c r="Y91" s="2"/>
    </row>
    <row r="92" spans="1:25" x14ac:dyDescent="0.25">
      <c r="A92" s="2"/>
      <c r="B92" s="6"/>
      <c r="C92" s="2"/>
      <c r="D92" s="2"/>
      <c r="E92" s="2"/>
      <c r="F92" s="2"/>
      <c r="G92" s="2"/>
      <c r="H92" s="2"/>
      <c r="I92" s="2"/>
      <c r="J92" s="2"/>
      <c r="K92" s="2"/>
      <c r="L92" s="2"/>
      <c r="M92" s="2"/>
      <c r="N92" s="2"/>
      <c r="O92" s="2"/>
      <c r="P92" s="2"/>
      <c r="Q92" s="2"/>
      <c r="R92" s="2"/>
      <c r="S92" s="2"/>
      <c r="T92" s="2"/>
      <c r="U92" s="2"/>
      <c r="V92" s="2"/>
      <c r="W92" s="2"/>
      <c r="X92" s="2"/>
      <c r="Y92" s="2"/>
    </row>
    <row r="93" spans="1:25" x14ac:dyDescent="0.25">
      <c r="A93" s="2"/>
      <c r="B93" s="6"/>
      <c r="C93" s="2"/>
      <c r="D93" s="2"/>
      <c r="E93" s="2"/>
      <c r="F93" s="2"/>
      <c r="G93" s="2"/>
      <c r="H93" s="2"/>
      <c r="I93" s="2"/>
      <c r="J93" s="2"/>
      <c r="K93" s="2"/>
      <c r="L93" s="2"/>
      <c r="M93" s="2"/>
      <c r="N93" s="2"/>
      <c r="O93" s="2"/>
      <c r="P93" s="2"/>
      <c r="Q93" s="2"/>
      <c r="R93" s="2"/>
      <c r="S93" s="2"/>
      <c r="T93" s="2"/>
      <c r="U93" s="2"/>
      <c r="V93" s="2"/>
      <c r="W93" s="2"/>
      <c r="X93" s="2"/>
      <c r="Y93" s="2"/>
    </row>
    <row r="94" spans="1:25" x14ac:dyDescent="0.25">
      <c r="A94" s="2"/>
      <c r="B94" s="6"/>
      <c r="C94" s="2"/>
      <c r="D94" s="2"/>
      <c r="E94" s="2"/>
      <c r="F94" s="2"/>
      <c r="G94" s="2"/>
      <c r="H94" s="2"/>
      <c r="I94" s="2"/>
      <c r="J94" s="2"/>
      <c r="K94" s="2"/>
      <c r="L94" s="2"/>
      <c r="M94" s="2"/>
      <c r="N94" s="2"/>
      <c r="O94" s="2"/>
      <c r="P94" s="2"/>
      <c r="Q94" s="2"/>
      <c r="R94" s="2"/>
      <c r="S94" s="2"/>
      <c r="T94" s="2"/>
      <c r="U94" s="2"/>
      <c r="V94" s="2"/>
      <c r="W94" s="2"/>
      <c r="X94" s="2"/>
      <c r="Y94" s="2"/>
    </row>
    <row r="95" spans="1:25" x14ac:dyDescent="0.25">
      <c r="A95" s="2"/>
      <c r="B95" s="6"/>
      <c r="C95" s="2"/>
      <c r="D95" s="2"/>
      <c r="E95" s="2"/>
      <c r="F95" s="2"/>
      <c r="G95" s="2"/>
      <c r="H95" s="2"/>
      <c r="I95" s="2"/>
      <c r="J95" s="2"/>
      <c r="K95" s="2"/>
      <c r="L95" s="2"/>
      <c r="M95" s="2"/>
      <c r="N95" s="2"/>
      <c r="O95" s="2"/>
      <c r="P95" s="2"/>
      <c r="Q95" s="2"/>
      <c r="R95" s="2"/>
      <c r="S95" s="2"/>
      <c r="T95" s="2"/>
      <c r="U95" s="2"/>
      <c r="V95" s="2"/>
      <c r="W95" s="2"/>
      <c r="X95" s="2"/>
      <c r="Y95" s="2"/>
    </row>
    <row r="96" spans="1:25" x14ac:dyDescent="0.25">
      <c r="A96" s="2"/>
      <c r="B96" s="6"/>
      <c r="C96" s="2"/>
      <c r="D96" s="2"/>
      <c r="E96" s="2"/>
      <c r="F96" s="2"/>
      <c r="G96" s="2"/>
      <c r="H96" s="2"/>
      <c r="I96" s="2"/>
      <c r="J96" s="2"/>
      <c r="K96" s="2"/>
      <c r="L96" s="2"/>
      <c r="M96" s="2"/>
      <c r="N96" s="2"/>
      <c r="O96" s="2"/>
      <c r="P96" s="2"/>
      <c r="Q96" s="2"/>
      <c r="R96" s="2"/>
      <c r="S96" s="2"/>
      <c r="T96" s="2"/>
      <c r="U96" s="2"/>
      <c r="V96" s="2"/>
      <c r="W96" s="2"/>
      <c r="X96" s="2"/>
      <c r="Y96" s="2"/>
    </row>
    <row r="97" spans="1:25" x14ac:dyDescent="0.25">
      <c r="A97" s="2"/>
      <c r="B97" s="6"/>
      <c r="C97" s="2"/>
      <c r="D97" s="2"/>
      <c r="E97" s="2"/>
      <c r="F97" s="2"/>
      <c r="G97" s="2"/>
      <c r="H97" s="2"/>
      <c r="I97" s="2"/>
      <c r="J97" s="2"/>
      <c r="K97" s="2"/>
      <c r="L97" s="2"/>
      <c r="M97" s="2"/>
      <c r="N97" s="2"/>
      <c r="O97" s="2"/>
      <c r="P97" s="2"/>
      <c r="Q97" s="2"/>
      <c r="R97" s="2"/>
      <c r="S97" s="2"/>
      <c r="T97" s="2"/>
      <c r="U97" s="2"/>
      <c r="V97" s="2"/>
      <c r="W97" s="2"/>
      <c r="X97" s="2"/>
      <c r="Y97" s="2"/>
    </row>
    <row r="98" spans="1:25" x14ac:dyDescent="0.25">
      <c r="A98" s="2"/>
      <c r="B98" s="6"/>
      <c r="C98" s="2"/>
      <c r="D98" s="2"/>
      <c r="E98" s="2"/>
      <c r="F98" s="2"/>
      <c r="G98" s="2"/>
      <c r="H98" s="2"/>
      <c r="I98" s="2"/>
      <c r="J98" s="2"/>
      <c r="K98" s="2"/>
      <c r="L98" s="2"/>
      <c r="M98" s="2"/>
      <c r="N98" s="2"/>
      <c r="O98" s="2"/>
      <c r="P98" s="2"/>
      <c r="Q98" s="2"/>
      <c r="R98" s="2"/>
      <c r="S98" s="2"/>
      <c r="T98" s="2"/>
      <c r="U98" s="2"/>
      <c r="V98" s="2"/>
      <c r="W98" s="2"/>
      <c r="X98" s="2"/>
      <c r="Y98" s="2"/>
    </row>
    <row r="99" spans="1:25" x14ac:dyDescent="0.25">
      <c r="A99" s="2"/>
      <c r="B99" s="6"/>
      <c r="C99" s="2"/>
      <c r="D99" s="2"/>
      <c r="E99" s="2"/>
      <c r="F99" s="2"/>
      <c r="G99" s="2"/>
      <c r="H99" s="2"/>
      <c r="I99" s="2"/>
      <c r="J99" s="2"/>
      <c r="K99" s="2"/>
      <c r="L99" s="2"/>
      <c r="M99" s="2"/>
      <c r="N99" s="2"/>
      <c r="O99" s="2"/>
      <c r="P99" s="2"/>
      <c r="Q99" s="2"/>
      <c r="R99" s="2"/>
      <c r="S99" s="2"/>
      <c r="T99" s="2"/>
      <c r="U99" s="2"/>
      <c r="V99" s="2"/>
      <c r="W99" s="2"/>
      <c r="X99" s="2"/>
      <c r="Y99" s="2"/>
    </row>
    <row r="100" spans="1:25" x14ac:dyDescent="0.25">
      <c r="A100" s="2"/>
      <c r="B100" s="6"/>
      <c r="C100" s="2"/>
      <c r="D100" s="2"/>
      <c r="E100" s="2"/>
      <c r="F100" s="2"/>
      <c r="G100" s="2"/>
      <c r="H100" s="2"/>
      <c r="I100" s="2"/>
      <c r="J100" s="2"/>
      <c r="K100" s="2"/>
      <c r="L100" s="2"/>
      <c r="M100" s="2"/>
      <c r="N100" s="2"/>
      <c r="O100" s="2"/>
      <c r="P100" s="2"/>
      <c r="Q100" s="2"/>
      <c r="R100" s="2"/>
      <c r="S100" s="2"/>
      <c r="T100" s="2"/>
      <c r="U100" s="2"/>
      <c r="V100" s="2"/>
      <c r="W100" s="2"/>
      <c r="X100" s="2"/>
      <c r="Y100" s="2"/>
    </row>
    <row r="101" spans="1:25" x14ac:dyDescent="0.25">
      <c r="A101" s="2"/>
      <c r="B101" s="6"/>
      <c r="C101" s="2"/>
      <c r="D101" s="2"/>
      <c r="E101" s="2"/>
      <c r="F101" s="2"/>
      <c r="G101" s="2"/>
      <c r="H101" s="2"/>
      <c r="I101" s="2"/>
      <c r="J101" s="2"/>
      <c r="K101" s="2"/>
      <c r="L101" s="2"/>
      <c r="M101" s="2"/>
      <c r="N101" s="2"/>
      <c r="O101" s="2"/>
      <c r="P101" s="2"/>
      <c r="Q101" s="2"/>
      <c r="R101" s="2"/>
      <c r="S101" s="2"/>
      <c r="T101" s="2"/>
      <c r="U101" s="2"/>
      <c r="V101" s="2"/>
      <c r="W101" s="2"/>
      <c r="X101" s="2"/>
      <c r="Y101" s="2"/>
    </row>
    <row r="102" spans="1:25" x14ac:dyDescent="0.25">
      <c r="A102" s="2"/>
      <c r="B102" s="6"/>
      <c r="C102" s="2"/>
      <c r="D102" s="2"/>
      <c r="E102" s="2"/>
      <c r="F102" s="2"/>
      <c r="G102" s="2"/>
      <c r="H102" s="2"/>
      <c r="I102" s="2"/>
      <c r="J102" s="2"/>
      <c r="K102" s="2"/>
      <c r="L102" s="2"/>
      <c r="M102" s="2"/>
      <c r="N102" s="2"/>
      <c r="O102" s="2"/>
      <c r="P102" s="2"/>
      <c r="Q102" s="2"/>
      <c r="R102" s="2"/>
      <c r="S102" s="2"/>
      <c r="T102" s="2"/>
      <c r="U102" s="2"/>
      <c r="V102" s="2"/>
      <c r="W102" s="2"/>
      <c r="X102" s="2"/>
      <c r="Y102" s="2"/>
    </row>
    <row r="103" spans="1:25" x14ac:dyDescent="0.25">
      <c r="A103" s="2"/>
      <c r="B103" s="6"/>
      <c r="C103" s="2"/>
      <c r="D103" s="2"/>
      <c r="E103" s="2"/>
      <c r="F103" s="2"/>
      <c r="G103" s="2"/>
      <c r="H103" s="2"/>
      <c r="I103" s="2"/>
      <c r="J103" s="2"/>
      <c r="K103" s="2"/>
      <c r="L103" s="2"/>
      <c r="M103" s="2"/>
      <c r="N103" s="2"/>
      <c r="O103" s="2"/>
      <c r="P103" s="2"/>
      <c r="Q103" s="2"/>
      <c r="R103" s="2"/>
      <c r="S103" s="2"/>
      <c r="T103" s="2"/>
      <c r="U103" s="2"/>
      <c r="V103" s="2"/>
      <c r="W103" s="2"/>
      <c r="X103" s="2"/>
      <c r="Y103" s="2"/>
    </row>
    <row r="104" spans="1:25" x14ac:dyDescent="0.25">
      <c r="A104" s="2"/>
      <c r="B104" s="6"/>
      <c r="C104" s="2"/>
      <c r="D104" s="2"/>
      <c r="E104" s="2"/>
      <c r="F104" s="2"/>
      <c r="G104" s="2"/>
      <c r="H104" s="2"/>
      <c r="I104" s="2"/>
      <c r="J104" s="2"/>
      <c r="K104" s="2"/>
      <c r="L104" s="2"/>
      <c r="M104" s="2"/>
      <c r="N104" s="2"/>
      <c r="O104" s="2"/>
      <c r="P104" s="2"/>
      <c r="Q104" s="2"/>
      <c r="R104" s="2"/>
      <c r="S104" s="2"/>
      <c r="T104" s="2"/>
      <c r="U104" s="2"/>
      <c r="V104" s="2"/>
      <c r="W104" s="2"/>
      <c r="X104" s="2"/>
      <c r="Y104" s="2"/>
    </row>
    <row r="105" spans="1:25" x14ac:dyDescent="0.25">
      <c r="A105" s="2"/>
      <c r="B105" s="6"/>
      <c r="C105" s="2"/>
      <c r="D105" s="2"/>
      <c r="E105" s="2"/>
      <c r="F105" s="2"/>
      <c r="G105" s="2"/>
      <c r="H105" s="2"/>
      <c r="I105" s="2"/>
      <c r="J105" s="2"/>
      <c r="K105" s="2"/>
      <c r="L105" s="2"/>
      <c r="M105" s="2"/>
      <c r="N105" s="2"/>
      <c r="O105" s="2"/>
      <c r="P105" s="2"/>
      <c r="Q105" s="2"/>
      <c r="R105" s="2"/>
      <c r="S105" s="2"/>
      <c r="T105" s="2"/>
      <c r="U105" s="2"/>
      <c r="V105" s="2"/>
      <c r="W105" s="2"/>
      <c r="X105" s="2"/>
      <c r="Y105" s="2"/>
    </row>
    <row r="106" spans="1:25" x14ac:dyDescent="0.25">
      <c r="A106" s="2"/>
      <c r="B106" s="6"/>
      <c r="C106" s="2"/>
      <c r="D106" s="2"/>
      <c r="E106" s="2"/>
      <c r="F106" s="2"/>
      <c r="G106" s="2"/>
      <c r="H106" s="2"/>
      <c r="I106" s="2"/>
      <c r="J106" s="2"/>
      <c r="K106" s="2"/>
      <c r="L106" s="2"/>
      <c r="M106" s="2"/>
      <c r="N106" s="2"/>
      <c r="O106" s="2"/>
      <c r="P106" s="2"/>
      <c r="Q106" s="2"/>
      <c r="R106" s="2"/>
      <c r="S106" s="2"/>
      <c r="T106" s="2"/>
      <c r="U106" s="2"/>
      <c r="V106" s="2"/>
      <c r="W106" s="2"/>
      <c r="X106" s="2"/>
      <c r="Y106" s="2"/>
    </row>
    <row r="107" spans="1:25" x14ac:dyDescent="0.25">
      <c r="A107" s="2"/>
      <c r="B107" s="6"/>
      <c r="C107" s="2"/>
      <c r="D107" s="2"/>
      <c r="E107" s="2"/>
      <c r="F107" s="2"/>
      <c r="G107" s="2"/>
      <c r="H107" s="2"/>
      <c r="I107" s="2"/>
      <c r="J107" s="2"/>
      <c r="K107" s="2"/>
      <c r="L107" s="2"/>
      <c r="M107" s="2"/>
      <c r="N107" s="2"/>
      <c r="O107" s="2"/>
      <c r="P107" s="2"/>
      <c r="Q107" s="2"/>
      <c r="R107" s="2"/>
      <c r="S107" s="2"/>
      <c r="T107" s="2"/>
      <c r="U107" s="2"/>
      <c r="V107" s="2"/>
      <c r="W107" s="2"/>
      <c r="X107" s="2"/>
      <c r="Y107" s="2"/>
    </row>
    <row r="108" spans="1:25" x14ac:dyDescent="0.25">
      <c r="A108" s="2"/>
      <c r="B108" s="6"/>
      <c r="C108" s="2"/>
      <c r="D108" s="2"/>
      <c r="E108" s="2"/>
      <c r="F108" s="2"/>
      <c r="G108" s="2"/>
      <c r="H108" s="2"/>
      <c r="I108" s="2"/>
      <c r="J108" s="2"/>
      <c r="K108" s="2"/>
      <c r="L108" s="2"/>
      <c r="M108" s="2"/>
      <c r="N108" s="2"/>
      <c r="O108" s="2"/>
      <c r="P108" s="2"/>
      <c r="Q108" s="2"/>
      <c r="R108" s="2"/>
      <c r="S108" s="2"/>
      <c r="T108" s="2"/>
      <c r="U108" s="2"/>
      <c r="V108" s="2"/>
      <c r="W108" s="2"/>
      <c r="X108" s="2"/>
      <c r="Y108" s="2"/>
    </row>
    <row r="109" spans="1:25" x14ac:dyDescent="0.25">
      <c r="A109" s="2"/>
      <c r="B109" s="6"/>
      <c r="C109" s="2"/>
      <c r="D109" s="2"/>
      <c r="E109" s="2"/>
      <c r="F109" s="2"/>
      <c r="G109" s="2"/>
      <c r="H109" s="2"/>
      <c r="I109" s="2"/>
      <c r="J109" s="2"/>
      <c r="K109" s="2"/>
      <c r="L109" s="2"/>
      <c r="M109" s="2"/>
      <c r="N109" s="2"/>
      <c r="O109" s="2"/>
      <c r="P109" s="2"/>
      <c r="Q109" s="2"/>
      <c r="R109" s="2"/>
      <c r="S109" s="2"/>
      <c r="T109" s="2"/>
      <c r="U109" s="2"/>
      <c r="V109" s="2"/>
      <c r="W109" s="2"/>
      <c r="X109" s="2"/>
      <c r="Y109" s="2"/>
    </row>
    <row r="110" spans="1:25" x14ac:dyDescent="0.25">
      <c r="A110" s="2"/>
      <c r="B110" s="6"/>
      <c r="C110" s="2"/>
      <c r="D110" s="2"/>
      <c r="E110" s="2"/>
      <c r="F110" s="2"/>
      <c r="G110" s="2"/>
      <c r="H110" s="2"/>
      <c r="I110" s="2"/>
      <c r="J110" s="2"/>
      <c r="K110" s="2"/>
      <c r="L110" s="2"/>
      <c r="M110" s="2"/>
      <c r="N110" s="2"/>
      <c r="O110" s="2"/>
      <c r="P110" s="2"/>
      <c r="Q110" s="2"/>
      <c r="R110" s="2"/>
      <c r="S110" s="2"/>
      <c r="T110" s="2"/>
      <c r="U110" s="2"/>
      <c r="V110" s="2"/>
      <c r="W110" s="2"/>
      <c r="X110" s="2"/>
      <c r="Y110" s="2"/>
    </row>
    <row r="111" spans="1:25" x14ac:dyDescent="0.25">
      <c r="A111" s="2"/>
      <c r="B111" s="72" t="s">
        <v>84</v>
      </c>
      <c r="C111" s="2"/>
      <c r="D111" s="2"/>
      <c r="E111" s="2"/>
      <c r="F111" s="2"/>
      <c r="G111" s="2"/>
      <c r="H111" s="2"/>
      <c r="I111" s="2"/>
      <c r="J111" s="2"/>
      <c r="K111" s="2"/>
      <c r="L111" s="2"/>
      <c r="M111" s="2"/>
      <c r="N111" s="2"/>
      <c r="O111" s="2"/>
      <c r="P111" s="2"/>
      <c r="Q111" s="2"/>
      <c r="R111" s="2"/>
      <c r="S111" s="2"/>
      <c r="T111" s="2"/>
      <c r="U111" s="2"/>
      <c r="V111" s="2"/>
      <c r="W111" s="2"/>
      <c r="X111" s="2"/>
      <c r="Y111" s="2"/>
    </row>
    <row r="112" spans="1:25" x14ac:dyDescent="0.25">
      <c r="A112" s="6"/>
      <c r="B112" s="6"/>
      <c r="C112" s="6" t="s">
        <v>85</v>
      </c>
      <c r="D112" s="6" t="s">
        <v>86</v>
      </c>
      <c r="E112" s="6" t="s">
        <v>87</v>
      </c>
      <c r="F112" s="6"/>
      <c r="G112" s="6"/>
      <c r="H112" s="6" t="s">
        <v>76</v>
      </c>
      <c r="I112" s="6"/>
      <c r="J112" s="6" t="s">
        <v>75</v>
      </c>
      <c r="K112" s="6"/>
      <c r="L112" s="6"/>
      <c r="M112" s="6"/>
      <c r="N112" s="6"/>
      <c r="O112" s="6"/>
      <c r="P112" s="6"/>
      <c r="Q112" s="6"/>
      <c r="R112" s="6"/>
      <c r="S112" s="6"/>
      <c r="T112" s="6"/>
      <c r="U112" s="6"/>
      <c r="V112" s="6"/>
      <c r="W112" s="6"/>
      <c r="X112" s="6"/>
      <c r="Y112" s="6"/>
    </row>
    <row r="113" spans="1:25" x14ac:dyDescent="0.25">
      <c r="A113" s="2"/>
      <c r="B113" s="6"/>
      <c r="C113" s="73" t="s">
        <v>79</v>
      </c>
      <c r="D113" s="73" t="s">
        <v>79</v>
      </c>
      <c r="E113" s="73" t="s">
        <v>79</v>
      </c>
      <c r="F113" s="2"/>
      <c r="G113" s="2"/>
      <c r="H113" s="73" t="s">
        <v>79</v>
      </c>
      <c r="I113" s="2"/>
      <c r="J113" s="2"/>
      <c r="K113" s="2"/>
      <c r="L113" s="2"/>
      <c r="M113" s="2"/>
      <c r="N113" s="2"/>
      <c r="O113" s="2"/>
      <c r="P113" s="2"/>
      <c r="Q113" s="2"/>
      <c r="R113" s="2"/>
      <c r="S113" s="2"/>
      <c r="T113" s="2"/>
      <c r="U113" s="2"/>
      <c r="V113" s="2"/>
      <c r="W113" s="2"/>
      <c r="X113" s="2"/>
      <c r="Y113" s="2"/>
    </row>
    <row r="114" spans="1:25" x14ac:dyDescent="0.25">
      <c r="A114" s="2"/>
      <c r="B114" s="6"/>
      <c r="C114" s="14" t="s">
        <v>88</v>
      </c>
      <c r="D114" s="2" t="s">
        <v>89</v>
      </c>
      <c r="E114" s="2" t="s">
        <v>90</v>
      </c>
      <c r="F114" s="2"/>
      <c r="G114" s="2"/>
      <c r="H114" s="2" t="s">
        <v>91</v>
      </c>
      <c r="I114" s="2"/>
      <c r="J114" s="2" t="s">
        <v>92</v>
      </c>
      <c r="K114" s="2"/>
      <c r="L114" s="2"/>
      <c r="M114" s="2"/>
      <c r="N114" s="2"/>
      <c r="O114" s="2"/>
      <c r="P114" s="2"/>
      <c r="Q114" s="2"/>
      <c r="R114" s="2"/>
      <c r="S114" s="2"/>
      <c r="T114" s="2"/>
      <c r="U114" s="2"/>
      <c r="V114" s="2"/>
      <c r="W114" s="2"/>
      <c r="X114" s="2"/>
      <c r="Y114" s="2"/>
    </row>
    <row r="115" spans="1:25" x14ac:dyDescent="0.25">
      <c r="A115" s="2"/>
      <c r="B115" s="6"/>
      <c r="C115" s="2" t="s">
        <v>93</v>
      </c>
      <c r="D115" s="2" t="s">
        <v>94</v>
      </c>
      <c r="E115" s="2" t="s">
        <v>95</v>
      </c>
      <c r="F115" s="2"/>
      <c r="G115" s="2"/>
      <c r="H115" s="2" t="s">
        <v>96</v>
      </c>
      <c r="I115" s="2"/>
      <c r="J115" s="2" t="s">
        <v>97</v>
      </c>
      <c r="K115" s="2"/>
      <c r="L115" s="2"/>
      <c r="M115" s="2"/>
      <c r="N115" s="2"/>
      <c r="O115" s="2"/>
      <c r="P115" s="2"/>
      <c r="Q115" s="2"/>
      <c r="R115" s="2"/>
      <c r="S115" s="2"/>
      <c r="T115" s="2"/>
      <c r="U115" s="2"/>
      <c r="V115" s="2"/>
      <c r="W115" s="2"/>
      <c r="X115" s="2"/>
      <c r="Y115" s="2"/>
    </row>
    <row r="116" spans="1:25" x14ac:dyDescent="0.25">
      <c r="A116" s="2"/>
      <c r="B116" s="6"/>
      <c r="C116" s="2" t="s">
        <v>98</v>
      </c>
      <c r="D116" s="2" t="s">
        <v>99</v>
      </c>
      <c r="E116" s="2" t="s">
        <v>100</v>
      </c>
      <c r="F116" s="2"/>
      <c r="G116" s="2"/>
      <c r="H116" s="2" t="s">
        <v>101</v>
      </c>
      <c r="I116" s="2"/>
      <c r="J116" s="2"/>
      <c r="K116" s="2"/>
      <c r="L116" s="2"/>
      <c r="M116" s="2"/>
      <c r="N116" s="2"/>
      <c r="O116" s="2"/>
      <c r="P116" s="2"/>
      <c r="Q116" s="2"/>
      <c r="R116" s="2"/>
      <c r="S116" s="2"/>
      <c r="T116" s="2"/>
      <c r="U116" s="2"/>
      <c r="V116" s="2"/>
      <c r="W116" s="2"/>
      <c r="X116" s="2"/>
      <c r="Y116" s="2"/>
    </row>
    <row r="117" spans="1:25" x14ac:dyDescent="0.25">
      <c r="A117" s="2"/>
      <c r="B117" s="6"/>
      <c r="C117" s="2" t="s">
        <v>102</v>
      </c>
      <c r="D117" s="2" t="s">
        <v>103</v>
      </c>
      <c r="E117" s="2" t="s">
        <v>104</v>
      </c>
      <c r="F117" s="2"/>
      <c r="G117" s="2"/>
      <c r="H117" s="2" t="s">
        <v>105</v>
      </c>
      <c r="I117" s="2"/>
      <c r="J117" s="2"/>
      <c r="K117" s="2"/>
      <c r="L117" s="2"/>
      <c r="M117" s="2"/>
      <c r="N117" s="2"/>
      <c r="O117" s="2"/>
      <c r="P117" s="2"/>
      <c r="Q117" s="2"/>
      <c r="R117" s="2"/>
      <c r="S117" s="2"/>
      <c r="T117" s="2"/>
      <c r="U117" s="2"/>
      <c r="V117" s="2"/>
      <c r="W117" s="2"/>
      <c r="X117" s="2"/>
      <c r="Y117" s="2"/>
    </row>
    <row r="118" spans="1:25" x14ac:dyDescent="0.25">
      <c r="A118" s="2"/>
      <c r="B118" s="6"/>
      <c r="C118" s="2" t="s">
        <v>106</v>
      </c>
      <c r="D118" s="2"/>
      <c r="E118" s="2" t="s">
        <v>107</v>
      </c>
      <c r="F118" s="2"/>
      <c r="G118" s="2"/>
      <c r="H118" s="2" t="s">
        <v>107</v>
      </c>
      <c r="I118" s="2"/>
      <c r="J118" s="2"/>
      <c r="K118" s="2"/>
      <c r="L118" s="2"/>
      <c r="M118" s="2"/>
      <c r="N118" s="2"/>
      <c r="O118" s="2"/>
      <c r="P118" s="2"/>
      <c r="Q118" s="2"/>
      <c r="R118" s="2"/>
      <c r="S118" s="2"/>
      <c r="T118" s="2"/>
      <c r="U118" s="2"/>
      <c r="V118" s="2"/>
      <c r="W118" s="2"/>
      <c r="X118" s="2"/>
      <c r="Y118" s="2"/>
    </row>
    <row r="119" spans="1:25" x14ac:dyDescent="0.25">
      <c r="A119" s="2"/>
      <c r="B119" s="6"/>
      <c r="C119" s="2" t="s">
        <v>108</v>
      </c>
      <c r="D119" s="2"/>
      <c r="E119" s="2"/>
      <c r="F119" s="2"/>
      <c r="G119" s="2"/>
      <c r="H119" s="2"/>
      <c r="I119" s="2"/>
      <c r="J119" s="2"/>
      <c r="K119" s="2"/>
      <c r="L119" s="2"/>
      <c r="M119" s="2"/>
      <c r="N119" s="2"/>
      <c r="O119" s="2"/>
      <c r="P119" s="2"/>
      <c r="Q119" s="2"/>
      <c r="R119" s="2"/>
      <c r="S119" s="2"/>
      <c r="T119" s="2"/>
      <c r="U119" s="2"/>
      <c r="V119" s="2"/>
      <c r="W119" s="2"/>
      <c r="X119" s="2"/>
      <c r="Y119" s="2"/>
    </row>
    <row r="120" spans="1:25" x14ac:dyDescent="0.25">
      <c r="A120" s="2"/>
      <c r="B120" s="6"/>
      <c r="C120" s="2" t="s">
        <v>109</v>
      </c>
      <c r="D120" s="2"/>
      <c r="E120" s="2"/>
      <c r="F120" s="2"/>
      <c r="G120" s="2"/>
      <c r="H120" s="2"/>
      <c r="I120" s="2"/>
      <c r="J120" s="2"/>
      <c r="K120" s="2"/>
      <c r="L120" s="2"/>
      <c r="M120" s="2"/>
      <c r="N120" s="2"/>
      <c r="O120" s="2"/>
      <c r="P120" s="2"/>
      <c r="Q120" s="2"/>
      <c r="R120" s="2"/>
      <c r="S120" s="2"/>
      <c r="T120" s="2"/>
      <c r="U120" s="2"/>
      <c r="V120" s="2"/>
      <c r="W120" s="2"/>
      <c r="X120" s="2"/>
      <c r="Y120" s="2"/>
    </row>
    <row r="121" spans="1:25" x14ac:dyDescent="0.25">
      <c r="A121" s="2"/>
      <c r="B121" s="6"/>
      <c r="C121" s="2" t="s">
        <v>110</v>
      </c>
      <c r="D121" s="2"/>
      <c r="E121" s="2"/>
      <c r="F121" s="2"/>
      <c r="G121" s="2"/>
      <c r="H121" s="2"/>
      <c r="I121" s="2"/>
      <c r="J121" s="2"/>
      <c r="K121" s="2"/>
      <c r="L121" s="2"/>
      <c r="M121" s="2"/>
      <c r="N121" s="2"/>
      <c r="O121" s="2"/>
      <c r="P121" s="2"/>
      <c r="Q121" s="2"/>
      <c r="R121" s="2"/>
      <c r="S121" s="2"/>
      <c r="T121" s="2"/>
      <c r="U121" s="2"/>
      <c r="V121" s="2"/>
      <c r="W121" s="2"/>
      <c r="X121" s="2"/>
      <c r="Y121" s="2"/>
    </row>
    <row r="122" spans="1:25" x14ac:dyDescent="0.25">
      <c r="A122" s="2"/>
      <c r="B122" s="6"/>
      <c r="C122" s="14" t="s">
        <v>111</v>
      </c>
      <c r="D122" s="2"/>
      <c r="E122" s="2"/>
      <c r="F122" s="2"/>
      <c r="G122" s="2"/>
      <c r="H122" s="2"/>
      <c r="I122" s="2"/>
      <c r="J122" s="2"/>
      <c r="K122" s="2"/>
      <c r="L122" s="2"/>
      <c r="M122" s="2"/>
      <c r="N122" s="2"/>
      <c r="O122" s="2"/>
      <c r="P122" s="2"/>
      <c r="Q122" s="2"/>
      <c r="R122" s="2"/>
      <c r="S122" s="2"/>
      <c r="T122" s="2"/>
      <c r="U122" s="2"/>
      <c r="V122" s="2"/>
      <c r="W122" s="2"/>
      <c r="X122" s="2"/>
      <c r="Y122" s="2"/>
    </row>
  </sheetData>
  <sheetProtection formatCells="0" formatRows="0" insertRows="0" insertHyperlinks="0" deleteRows="0" selectLockedCells="1"/>
  <mergeCells count="55">
    <mergeCell ref="B11:C11"/>
    <mergeCell ref="D11:E11"/>
    <mergeCell ref="B6:C6"/>
    <mergeCell ref="D6:O6"/>
    <mergeCell ref="B8:P8"/>
    <mergeCell ref="B10:C10"/>
    <mergeCell ref="D10:E10"/>
    <mergeCell ref="B1:Q1"/>
    <mergeCell ref="B2:Q2"/>
    <mergeCell ref="B4:C4"/>
    <mergeCell ref="B5:C5"/>
    <mergeCell ref="G5:J5"/>
    <mergeCell ref="B17:C17"/>
    <mergeCell ref="D17:E17"/>
    <mergeCell ref="B20:P20"/>
    <mergeCell ref="J22:P22"/>
    <mergeCell ref="B12:C12"/>
    <mergeCell ref="D12:E12"/>
    <mergeCell ref="B13:C13"/>
    <mergeCell ref="D13:E13"/>
    <mergeCell ref="G13:O16"/>
    <mergeCell ref="B14:C14"/>
    <mergeCell ref="D14:E14"/>
    <mergeCell ref="B15:C15"/>
    <mergeCell ref="D15:E15"/>
    <mergeCell ref="B16:C16"/>
    <mergeCell ref="D16:E16"/>
    <mergeCell ref="J23:P23"/>
    <mergeCell ref="N43:P43"/>
    <mergeCell ref="J27:P27"/>
    <mergeCell ref="J34:P34"/>
    <mergeCell ref="J35:P35"/>
    <mergeCell ref="J36:P36"/>
    <mergeCell ref="B39:P39"/>
    <mergeCell ref="N41:P41"/>
    <mergeCell ref="J28:P28"/>
    <mergeCell ref="J26:P26"/>
    <mergeCell ref="J24:P24"/>
    <mergeCell ref="J25:P25"/>
    <mergeCell ref="N53:P53"/>
    <mergeCell ref="N54:P54"/>
    <mergeCell ref="N55:P55"/>
    <mergeCell ref="J29:P29"/>
    <mergeCell ref="J31:P31"/>
    <mergeCell ref="J32:P32"/>
    <mergeCell ref="J33:P33"/>
    <mergeCell ref="J30:P30"/>
    <mergeCell ref="N51:P51"/>
    <mergeCell ref="N52:P52"/>
    <mergeCell ref="N44:P44"/>
    <mergeCell ref="N45:P45"/>
    <mergeCell ref="N46:P46"/>
    <mergeCell ref="B48:P48"/>
    <mergeCell ref="N50:P50"/>
    <mergeCell ref="N42:P42"/>
  </mergeCells>
  <conditionalFormatting sqref="H42:H45 H51:H55">
    <cfRule type="cellIs" dxfId="4" priority="2" stopIfTrue="1" operator="equal">
      <formula>0</formula>
    </cfRule>
  </conditionalFormatting>
  <conditionalFormatting sqref="G42:G45 G51:G55">
    <cfRule type="cellIs" dxfId="3" priority="1" stopIfTrue="1" operator="equal">
      <formula>1</formula>
    </cfRule>
  </conditionalFormatting>
  <dataValidations count="7">
    <dataValidation type="list" allowBlank="1" showInputMessage="1" showErrorMessage="1" sqref="L51:L54 L42:L45">
      <formula1>$H$113:$H$118</formula1>
    </dataValidation>
    <dataValidation type="list" allowBlank="1" showInputMessage="1" showErrorMessage="1" sqref="K51:K54 K42:K45">
      <formula1>$J$113:$J$115</formula1>
    </dataValidation>
    <dataValidation type="textLength" operator="lessThanOrEqual" allowBlank="1" showInputMessage="1" showErrorMessage="1" errorTitle="Description is to long!" error="Maximum of 250 characters.  Please shorten the length of the description." sqref="D6">
      <formula1>250</formula1>
    </dataValidation>
    <dataValidation type="list" allowBlank="1" showInputMessage="1" showErrorMessage="1" sqref="D15">
      <formula1>"&lt;select from list&gt;, Yes, No"</formula1>
    </dataValidation>
    <dataValidation type="list" allowBlank="1" showInputMessage="1" showErrorMessage="1" sqref="D13:E13">
      <formula1>$C$113:$C$122</formula1>
    </dataValidation>
    <dataValidation type="list" allowBlank="1" showInputMessage="1" showErrorMessage="1" sqref="D14:E14">
      <formula1>$D$113:$D$117</formula1>
    </dataValidation>
    <dataValidation type="list" allowBlank="1" showInputMessage="1" showErrorMessage="1" sqref="D16:E16">
      <formula1>$E$113:$E$118</formula1>
    </dataValidation>
  </dataValidations>
  <pageMargins left="0.25" right="0.25" top="0.5" bottom="0.5" header="0.3" footer="0.3"/>
  <pageSetup paperSize="3" scale="59" fitToHeight="100" orientation="landscape" r:id="rId1"/>
  <headerFooter alignWithMargins="0">
    <oddFooter>Page &amp;P&amp;R&amp;F</oddFooter>
  </headerFooter>
  <drawing r:id="rId2"/>
  <legacyDrawing r:id="rId3"/>
  <controls>
    <mc:AlternateContent xmlns:mc="http://schemas.openxmlformats.org/markup-compatibility/2006">
      <mc:Choice Requires="x14">
        <control shapeId="2049" r:id="rId4" name="Process">
          <controlPr defaultSize="0" autoFill="0" autoLine="0" r:id="rId5">
            <anchor moveWithCells="1">
              <from>
                <xdr:col>3</xdr:col>
                <xdr:colOff>57150</xdr:colOff>
                <xdr:row>16</xdr:row>
                <xdr:rowOff>47625</xdr:rowOff>
              </from>
              <to>
                <xdr:col>3</xdr:col>
                <xdr:colOff>781050</xdr:colOff>
                <xdr:row>16</xdr:row>
                <xdr:rowOff>257175</xdr:rowOff>
              </to>
            </anchor>
          </controlPr>
        </control>
      </mc:Choice>
      <mc:Fallback>
        <control shapeId="2049" r:id="rId4" name="Process"/>
      </mc:Fallback>
    </mc:AlternateContent>
    <mc:AlternateContent xmlns:mc="http://schemas.openxmlformats.org/markup-compatibility/2006">
      <mc:Choice Requires="x14">
        <control shapeId="2050" r:id="rId6" name="CheckBox1">
          <controlPr defaultSize="0" autoFill="0" autoLine="0" r:id="rId7">
            <anchor moveWithCells="1">
              <from>
                <xdr:col>3</xdr:col>
                <xdr:colOff>942975</xdr:colOff>
                <xdr:row>16</xdr:row>
                <xdr:rowOff>47625</xdr:rowOff>
              </from>
              <to>
                <xdr:col>3</xdr:col>
                <xdr:colOff>1819275</xdr:colOff>
                <xdr:row>16</xdr:row>
                <xdr:rowOff>257175</xdr:rowOff>
              </to>
            </anchor>
          </controlPr>
        </control>
      </mc:Choice>
      <mc:Fallback>
        <control shapeId="2050" r:id="rId6" name="CheckBox1"/>
      </mc:Fallback>
    </mc:AlternateContent>
    <mc:AlternateContent xmlns:mc="http://schemas.openxmlformats.org/markup-compatibility/2006">
      <mc:Choice Requires="x14">
        <control shapeId="2051" r:id="rId8" name="CheckBox2">
          <controlPr defaultSize="0" autoFill="0" autoLine="0" r:id="rId9">
            <anchor moveWithCells="1">
              <from>
                <xdr:col>3</xdr:col>
                <xdr:colOff>1981200</xdr:colOff>
                <xdr:row>16</xdr:row>
                <xdr:rowOff>47625</xdr:rowOff>
              </from>
              <to>
                <xdr:col>3</xdr:col>
                <xdr:colOff>2933700</xdr:colOff>
                <xdr:row>16</xdr:row>
                <xdr:rowOff>257175</xdr:rowOff>
              </to>
            </anchor>
          </controlPr>
        </control>
      </mc:Choice>
      <mc:Fallback>
        <control shapeId="2051" r:id="rId8" name="CheckBox2"/>
      </mc:Fallback>
    </mc:AlternateContent>
    <mc:AlternateContent xmlns:mc="http://schemas.openxmlformats.org/markup-compatibility/2006">
      <mc:Choice Requires="x14">
        <control shapeId="2052" r:id="rId10" name="CheckBox3">
          <controlPr defaultSize="0" autoFill="0" autoLine="0" r:id="rId11">
            <anchor moveWithCells="1">
              <from>
                <xdr:col>3</xdr:col>
                <xdr:colOff>3095625</xdr:colOff>
                <xdr:row>16</xdr:row>
                <xdr:rowOff>47625</xdr:rowOff>
              </from>
              <to>
                <xdr:col>4</xdr:col>
                <xdr:colOff>381000</xdr:colOff>
                <xdr:row>16</xdr:row>
                <xdr:rowOff>247650</xdr:rowOff>
              </to>
            </anchor>
          </controlPr>
        </control>
      </mc:Choice>
      <mc:Fallback>
        <control shapeId="2052" r:id="rId10" name="CheckBox3"/>
      </mc:Fallback>
    </mc:AlternateContent>
  </control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K60"/>
  <sheetViews>
    <sheetView zoomScaleNormal="100" workbookViewId="0">
      <pane xSplit="1" topLeftCell="B1" activePane="topRight" state="frozen"/>
      <selection activeCell="D16" sqref="D16:M16"/>
      <selection pane="topRight" activeCell="B26" sqref="B26"/>
    </sheetView>
  </sheetViews>
  <sheetFormatPr defaultColWidth="36.85546875" defaultRowHeight="12.75" customHeight="1" x14ac:dyDescent="0.25"/>
  <cols>
    <col min="1" max="1" width="18.5703125" style="135" customWidth="1"/>
    <col min="2" max="10" width="31.42578125" style="134" customWidth="1"/>
    <col min="11" max="27" width="36.85546875" style="134" customWidth="1"/>
    <col min="28" max="28" width="37" style="134" customWidth="1"/>
    <col min="29" max="35" width="36.85546875" style="134" customWidth="1"/>
    <col min="36" max="44" width="36.85546875" style="135" customWidth="1"/>
    <col min="45" max="45" width="37.140625" style="135" customWidth="1"/>
    <col min="46" max="47" width="36.85546875" style="135" customWidth="1"/>
    <col min="48" max="48" width="36.5703125" style="135" customWidth="1"/>
    <col min="49" max="50" width="36.85546875" style="135" customWidth="1"/>
    <col min="51" max="51" width="36.5703125" style="135" customWidth="1"/>
    <col min="52" max="52" width="37" style="135" customWidth="1"/>
    <col min="53" max="71" width="36.85546875" style="135" customWidth="1"/>
    <col min="72" max="72" width="37" style="135" customWidth="1"/>
    <col min="73" max="90" width="36.85546875" style="135" customWidth="1"/>
    <col min="91" max="91" width="36.5703125" style="135" customWidth="1"/>
    <col min="92" max="104" width="36.85546875" style="135" customWidth="1"/>
    <col min="105" max="105" width="36.5703125" style="135" customWidth="1"/>
    <col min="106" max="108" width="36.85546875" style="135" customWidth="1"/>
    <col min="109" max="109" width="36.5703125" style="135" customWidth="1"/>
    <col min="110" max="117" width="36.85546875" style="135" customWidth="1"/>
    <col min="118" max="118" width="36.5703125" style="135" customWidth="1"/>
    <col min="119" max="256" width="36.85546875" style="135"/>
    <col min="257" max="257" width="18.5703125" style="135" customWidth="1"/>
    <col min="258" max="266" width="31.42578125" style="135" customWidth="1"/>
    <col min="267" max="283" width="36.85546875" style="135" customWidth="1"/>
    <col min="284" max="284" width="37" style="135" customWidth="1"/>
    <col min="285" max="300" width="36.85546875" style="135" customWidth="1"/>
    <col min="301" max="301" width="37.140625" style="135" customWidth="1"/>
    <col min="302" max="303" width="36.85546875" style="135" customWidth="1"/>
    <col min="304" max="304" width="36.5703125" style="135" customWidth="1"/>
    <col min="305" max="306" width="36.85546875" style="135" customWidth="1"/>
    <col min="307" max="307" width="36.5703125" style="135" customWidth="1"/>
    <col min="308" max="308" width="37" style="135" customWidth="1"/>
    <col min="309" max="327" width="36.85546875" style="135" customWidth="1"/>
    <col min="328" max="328" width="37" style="135" customWidth="1"/>
    <col min="329" max="346" width="36.85546875" style="135" customWidth="1"/>
    <col min="347" max="347" width="36.5703125" style="135" customWidth="1"/>
    <col min="348" max="360" width="36.85546875" style="135" customWidth="1"/>
    <col min="361" max="361" width="36.5703125" style="135" customWidth="1"/>
    <col min="362" max="364" width="36.85546875" style="135" customWidth="1"/>
    <col min="365" max="365" width="36.5703125" style="135" customWidth="1"/>
    <col min="366" max="373" width="36.85546875" style="135" customWidth="1"/>
    <col min="374" max="374" width="36.5703125" style="135" customWidth="1"/>
    <col min="375" max="512" width="36.85546875" style="135"/>
    <col min="513" max="513" width="18.5703125" style="135" customWidth="1"/>
    <col min="514" max="522" width="31.42578125" style="135" customWidth="1"/>
    <col min="523" max="539" width="36.85546875" style="135" customWidth="1"/>
    <col min="540" max="540" width="37" style="135" customWidth="1"/>
    <col min="541" max="556" width="36.85546875" style="135" customWidth="1"/>
    <col min="557" max="557" width="37.140625" style="135" customWidth="1"/>
    <col min="558" max="559" width="36.85546875" style="135" customWidth="1"/>
    <col min="560" max="560" width="36.5703125" style="135" customWidth="1"/>
    <col min="561" max="562" width="36.85546875" style="135" customWidth="1"/>
    <col min="563" max="563" width="36.5703125" style="135" customWidth="1"/>
    <col min="564" max="564" width="37" style="135" customWidth="1"/>
    <col min="565" max="583" width="36.85546875" style="135" customWidth="1"/>
    <col min="584" max="584" width="37" style="135" customWidth="1"/>
    <col min="585" max="602" width="36.85546875" style="135" customWidth="1"/>
    <col min="603" max="603" width="36.5703125" style="135" customWidth="1"/>
    <col min="604" max="616" width="36.85546875" style="135" customWidth="1"/>
    <col min="617" max="617" width="36.5703125" style="135" customWidth="1"/>
    <col min="618" max="620" width="36.85546875" style="135" customWidth="1"/>
    <col min="621" max="621" width="36.5703125" style="135" customWidth="1"/>
    <col min="622" max="629" width="36.85546875" style="135" customWidth="1"/>
    <col min="630" max="630" width="36.5703125" style="135" customWidth="1"/>
    <col min="631" max="768" width="36.85546875" style="135"/>
    <col min="769" max="769" width="18.5703125" style="135" customWidth="1"/>
    <col min="770" max="778" width="31.42578125" style="135" customWidth="1"/>
    <col min="779" max="795" width="36.85546875" style="135" customWidth="1"/>
    <col min="796" max="796" width="37" style="135" customWidth="1"/>
    <col min="797" max="812" width="36.85546875" style="135" customWidth="1"/>
    <col min="813" max="813" width="37.140625" style="135" customWidth="1"/>
    <col min="814" max="815" width="36.85546875" style="135" customWidth="1"/>
    <col min="816" max="816" width="36.5703125" style="135" customWidth="1"/>
    <col min="817" max="818" width="36.85546875" style="135" customWidth="1"/>
    <col min="819" max="819" width="36.5703125" style="135" customWidth="1"/>
    <col min="820" max="820" width="37" style="135" customWidth="1"/>
    <col min="821" max="839" width="36.85546875" style="135" customWidth="1"/>
    <col min="840" max="840" width="37" style="135" customWidth="1"/>
    <col min="841" max="858" width="36.85546875" style="135" customWidth="1"/>
    <col min="859" max="859" width="36.5703125" style="135" customWidth="1"/>
    <col min="860" max="872" width="36.85546875" style="135" customWidth="1"/>
    <col min="873" max="873" width="36.5703125" style="135" customWidth="1"/>
    <col min="874" max="876" width="36.85546875" style="135" customWidth="1"/>
    <col min="877" max="877" width="36.5703125" style="135" customWidth="1"/>
    <col min="878" max="885" width="36.85546875" style="135" customWidth="1"/>
    <col min="886" max="886" width="36.5703125" style="135" customWidth="1"/>
    <col min="887" max="1024" width="36.85546875" style="135"/>
    <col min="1025" max="1025" width="18.5703125" style="135" customWidth="1"/>
    <col min="1026" max="1034" width="31.42578125" style="135" customWidth="1"/>
    <col min="1035" max="1051" width="36.85546875" style="135" customWidth="1"/>
    <col min="1052" max="1052" width="37" style="135" customWidth="1"/>
    <col min="1053" max="1068" width="36.85546875" style="135" customWidth="1"/>
    <col min="1069" max="1069" width="37.140625" style="135" customWidth="1"/>
    <col min="1070" max="1071" width="36.85546875" style="135" customWidth="1"/>
    <col min="1072" max="1072" width="36.5703125" style="135" customWidth="1"/>
    <col min="1073" max="1074" width="36.85546875" style="135" customWidth="1"/>
    <col min="1075" max="1075" width="36.5703125" style="135" customWidth="1"/>
    <col min="1076" max="1076" width="37" style="135" customWidth="1"/>
    <col min="1077" max="1095" width="36.85546875" style="135" customWidth="1"/>
    <col min="1096" max="1096" width="37" style="135" customWidth="1"/>
    <col min="1097" max="1114" width="36.85546875" style="135" customWidth="1"/>
    <col min="1115" max="1115" width="36.5703125" style="135" customWidth="1"/>
    <col min="1116" max="1128" width="36.85546875" style="135" customWidth="1"/>
    <col min="1129" max="1129" width="36.5703125" style="135" customWidth="1"/>
    <col min="1130" max="1132" width="36.85546875" style="135" customWidth="1"/>
    <col min="1133" max="1133" width="36.5703125" style="135" customWidth="1"/>
    <col min="1134" max="1141" width="36.85546875" style="135" customWidth="1"/>
    <col min="1142" max="1142" width="36.5703125" style="135" customWidth="1"/>
    <col min="1143" max="1280" width="36.85546875" style="135"/>
    <col min="1281" max="1281" width="18.5703125" style="135" customWidth="1"/>
    <col min="1282" max="1290" width="31.42578125" style="135" customWidth="1"/>
    <col min="1291" max="1307" width="36.85546875" style="135" customWidth="1"/>
    <col min="1308" max="1308" width="37" style="135" customWidth="1"/>
    <col min="1309" max="1324" width="36.85546875" style="135" customWidth="1"/>
    <col min="1325" max="1325" width="37.140625" style="135" customWidth="1"/>
    <col min="1326" max="1327" width="36.85546875" style="135" customWidth="1"/>
    <col min="1328" max="1328" width="36.5703125" style="135" customWidth="1"/>
    <col min="1329" max="1330" width="36.85546875" style="135" customWidth="1"/>
    <col min="1331" max="1331" width="36.5703125" style="135" customWidth="1"/>
    <col min="1332" max="1332" width="37" style="135" customWidth="1"/>
    <col min="1333" max="1351" width="36.85546875" style="135" customWidth="1"/>
    <col min="1352" max="1352" width="37" style="135" customWidth="1"/>
    <col min="1353" max="1370" width="36.85546875" style="135" customWidth="1"/>
    <col min="1371" max="1371" width="36.5703125" style="135" customWidth="1"/>
    <col min="1372" max="1384" width="36.85546875" style="135" customWidth="1"/>
    <col min="1385" max="1385" width="36.5703125" style="135" customWidth="1"/>
    <col min="1386" max="1388" width="36.85546875" style="135" customWidth="1"/>
    <col min="1389" max="1389" width="36.5703125" style="135" customWidth="1"/>
    <col min="1390" max="1397" width="36.85546875" style="135" customWidth="1"/>
    <col min="1398" max="1398" width="36.5703125" style="135" customWidth="1"/>
    <col min="1399" max="1536" width="36.85546875" style="135"/>
    <col min="1537" max="1537" width="18.5703125" style="135" customWidth="1"/>
    <col min="1538" max="1546" width="31.42578125" style="135" customWidth="1"/>
    <col min="1547" max="1563" width="36.85546875" style="135" customWidth="1"/>
    <col min="1564" max="1564" width="37" style="135" customWidth="1"/>
    <col min="1565" max="1580" width="36.85546875" style="135" customWidth="1"/>
    <col min="1581" max="1581" width="37.140625" style="135" customWidth="1"/>
    <col min="1582" max="1583" width="36.85546875" style="135" customWidth="1"/>
    <col min="1584" max="1584" width="36.5703125" style="135" customWidth="1"/>
    <col min="1585" max="1586" width="36.85546875" style="135" customWidth="1"/>
    <col min="1587" max="1587" width="36.5703125" style="135" customWidth="1"/>
    <col min="1588" max="1588" width="37" style="135" customWidth="1"/>
    <col min="1589" max="1607" width="36.85546875" style="135" customWidth="1"/>
    <col min="1608" max="1608" width="37" style="135" customWidth="1"/>
    <col min="1609" max="1626" width="36.85546875" style="135" customWidth="1"/>
    <col min="1627" max="1627" width="36.5703125" style="135" customWidth="1"/>
    <col min="1628" max="1640" width="36.85546875" style="135" customWidth="1"/>
    <col min="1641" max="1641" width="36.5703125" style="135" customWidth="1"/>
    <col min="1642" max="1644" width="36.85546875" style="135" customWidth="1"/>
    <col min="1645" max="1645" width="36.5703125" style="135" customWidth="1"/>
    <col min="1646" max="1653" width="36.85546875" style="135" customWidth="1"/>
    <col min="1654" max="1654" width="36.5703125" style="135" customWidth="1"/>
    <col min="1655" max="1792" width="36.85546875" style="135"/>
    <col min="1793" max="1793" width="18.5703125" style="135" customWidth="1"/>
    <col min="1794" max="1802" width="31.42578125" style="135" customWidth="1"/>
    <col min="1803" max="1819" width="36.85546875" style="135" customWidth="1"/>
    <col min="1820" max="1820" width="37" style="135" customWidth="1"/>
    <col min="1821" max="1836" width="36.85546875" style="135" customWidth="1"/>
    <col min="1837" max="1837" width="37.140625" style="135" customWidth="1"/>
    <col min="1838" max="1839" width="36.85546875" style="135" customWidth="1"/>
    <col min="1840" max="1840" width="36.5703125" style="135" customWidth="1"/>
    <col min="1841" max="1842" width="36.85546875" style="135" customWidth="1"/>
    <col min="1843" max="1843" width="36.5703125" style="135" customWidth="1"/>
    <col min="1844" max="1844" width="37" style="135" customWidth="1"/>
    <col min="1845" max="1863" width="36.85546875" style="135" customWidth="1"/>
    <col min="1864" max="1864" width="37" style="135" customWidth="1"/>
    <col min="1865" max="1882" width="36.85546875" style="135" customWidth="1"/>
    <col min="1883" max="1883" width="36.5703125" style="135" customWidth="1"/>
    <col min="1884" max="1896" width="36.85546875" style="135" customWidth="1"/>
    <col min="1897" max="1897" width="36.5703125" style="135" customWidth="1"/>
    <col min="1898" max="1900" width="36.85546875" style="135" customWidth="1"/>
    <col min="1901" max="1901" width="36.5703125" style="135" customWidth="1"/>
    <col min="1902" max="1909" width="36.85546875" style="135" customWidth="1"/>
    <col min="1910" max="1910" width="36.5703125" style="135" customWidth="1"/>
    <col min="1911" max="2048" width="36.85546875" style="135"/>
    <col min="2049" max="2049" width="18.5703125" style="135" customWidth="1"/>
    <col min="2050" max="2058" width="31.42578125" style="135" customWidth="1"/>
    <col min="2059" max="2075" width="36.85546875" style="135" customWidth="1"/>
    <col min="2076" max="2076" width="37" style="135" customWidth="1"/>
    <col min="2077" max="2092" width="36.85546875" style="135" customWidth="1"/>
    <col min="2093" max="2093" width="37.140625" style="135" customWidth="1"/>
    <col min="2094" max="2095" width="36.85546875" style="135" customWidth="1"/>
    <col min="2096" max="2096" width="36.5703125" style="135" customWidth="1"/>
    <col min="2097" max="2098" width="36.85546875" style="135" customWidth="1"/>
    <col min="2099" max="2099" width="36.5703125" style="135" customWidth="1"/>
    <col min="2100" max="2100" width="37" style="135" customWidth="1"/>
    <col min="2101" max="2119" width="36.85546875" style="135" customWidth="1"/>
    <col min="2120" max="2120" width="37" style="135" customWidth="1"/>
    <col min="2121" max="2138" width="36.85546875" style="135" customWidth="1"/>
    <col min="2139" max="2139" width="36.5703125" style="135" customWidth="1"/>
    <col min="2140" max="2152" width="36.85546875" style="135" customWidth="1"/>
    <col min="2153" max="2153" width="36.5703125" style="135" customWidth="1"/>
    <col min="2154" max="2156" width="36.85546875" style="135" customWidth="1"/>
    <col min="2157" max="2157" width="36.5703125" style="135" customWidth="1"/>
    <col min="2158" max="2165" width="36.85546875" style="135" customWidth="1"/>
    <col min="2166" max="2166" width="36.5703125" style="135" customWidth="1"/>
    <col min="2167" max="2304" width="36.85546875" style="135"/>
    <col min="2305" max="2305" width="18.5703125" style="135" customWidth="1"/>
    <col min="2306" max="2314" width="31.42578125" style="135" customWidth="1"/>
    <col min="2315" max="2331" width="36.85546875" style="135" customWidth="1"/>
    <col min="2332" max="2332" width="37" style="135" customWidth="1"/>
    <col min="2333" max="2348" width="36.85546875" style="135" customWidth="1"/>
    <col min="2349" max="2349" width="37.140625" style="135" customWidth="1"/>
    <col min="2350" max="2351" width="36.85546875" style="135" customWidth="1"/>
    <col min="2352" max="2352" width="36.5703125" style="135" customWidth="1"/>
    <col min="2353" max="2354" width="36.85546875" style="135" customWidth="1"/>
    <col min="2355" max="2355" width="36.5703125" style="135" customWidth="1"/>
    <col min="2356" max="2356" width="37" style="135" customWidth="1"/>
    <col min="2357" max="2375" width="36.85546875" style="135" customWidth="1"/>
    <col min="2376" max="2376" width="37" style="135" customWidth="1"/>
    <col min="2377" max="2394" width="36.85546875" style="135" customWidth="1"/>
    <col min="2395" max="2395" width="36.5703125" style="135" customWidth="1"/>
    <col min="2396" max="2408" width="36.85546875" style="135" customWidth="1"/>
    <col min="2409" max="2409" width="36.5703125" style="135" customWidth="1"/>
    <col min="2410" max="2412" width="36.85546875" style="135" customWidth="1"/>
    <col min="2413" max="2413" width="36.5703125" style="135" customWidth="1"/>
    <col min="2414" max="2421" width="36.85546875" style="135" customWidth="1"/>
    <col min="2422" max="2422" width="36.5703125" style="135" customWidth="1"/>
    <col min="2423" max="2560" width="36.85546875" style="135"/>
    <col min="2561" max="2561" width="18.5703125" style="135" customWidth="1"/>
    <col min="2562" max="2570" width="31.42578125" style="135" customWidth="1"/>
    <col min="2571" max="2587" width="36.85546875" style="135" customWidth="1"/>
    <col min="2588" max="2588" width="37" style="135" customWidth="1"/>
    <col min="2589" max="2604" width="36.85546875" style="135" customWidth="1"/>
    <col min="2605" max="2605" width="37.140625" style="135" customWidth="1"/>
    <col min="2606" max="2607" width="36.85546875" style="135" customWidth="1"/>
    <col min="2608" max="2608" width="36.5703125" style="135" customWidth="1"/>
    <col min="2609" max="2610" width="36.85546875" style="135" customWidth="1"/>
    <col min="2611" max="2611" width="36.5703125" style="135" customWidth="1"/>
    <col min="2612" max="2612" width="37" style="135" customWidth="1"/>
    <col min="2613" max="2631" width="36.85546875" style="135" customWidth="1"/>
    <col min="2632" max="2632" width="37" style="135" customWidth="1"/>
    <col min="2633" max="2650" width="36.85546875" style="135" customWidth="1"/>
    <col min="2651" max="2651" width="36.5703125" style="135" customWidth="1"/>
    <col min="2652" max="2664" width="36.85546875" style="135" customWidth="1"/>
    <col min="2665" max="2665" width="36.5703125" style="135" customWidth="1"/>
    <col min="2666" max="2668" width="36.85546875" style="135" customWidth="1"/>
    <col min="2669" max="2669" width="36.5703125" style="135" customWidth="1"/>
    <col min="2670" max="2677" width="36.85546875" style="135" customWidth="1"/>
    <col min="2678" max="2678" width="36.5703125" style="135" customWidth="1"/>
    <col min="2679" max="2816" width="36.85546875" style="135"/>
    <col min="2817" max="2817" width="18.5703125" style="135" customWidth="1"/>
    <col min="2818" max="2826" width="31.42578125" style="135" customWidth="1"/>
    <col min="2827" max="2843" width="36.85546875" style="135" customWidth="1"/>
    <col min="2844" max="2844" width="37" style="135" customWidth="1"/>
    <col min="2845" max="2860" width="36.85546875" style="135" customWidth="1"/>
    <col min="2861" max="2861" width="37.140625" style="135" customWidth="1"/>
    <col min="2862" max="2863" width="36.85546875" style="135" customWidth="1"/>
    <col min="2864" max="2864" width="36.5703125" style="135" customWidth="1"/>
    <col min="2865" max="2866" width="36.85546875" style="135" customWidth="1"/>
    <col min="2867" max="2867" width="36.5703125" style="135" customWidth="1"/>
    <col min="2868" max="2868" width="37" style="135" customWidth="1"/>
    <col min="2869" max="2887" width="36.85546875" style="135" customWidth="1"/>
    <col min="2888" max="2888" width="37" style="135" customWidth="1"/>
    <col min="2889" max="2906" width="36.85546875" style="135" customWidth="1"/>
    <col min="2907" max="2907" width="36.5703125" style="135" customWidth="1"/>
    <col min="2908" max="2920" width="36.85546875" style="135" customWidth="1"/>
    <col min="2921" max="2921" width="36.5703125" style="135" customWidth="1"/>
    <col min="2922" max="2924" width="36.85546875" style="135" customWidth="1"/>
    <col min="2925" max="2925" width="36.5703125" style="135" customWidth="1"/>
    <col min="2926" max="2933" width="36.85546875" style="135" customWidth="1"/>
    <col min="2934" max="2934" width="36.5703125" style="135" customWidth="1"/>
    <col min="2935" max="3072" width="36.85546875" style="135"/>
    <col min="3073" max="3073" width="18.5703125" style="135" customWidth="1"/>
    <col min="3074" max="3082" width="31.42578125" style="135" customWidth="1"/>
    <col min="3083" max="3099" width="36.85546875" style="135" customWidth="1"/>
    <col min="3100" max="3100" width="37" style="135" customWidth="1"/>
    <col min="3101" max="3116" width="36.85546875" style="135" customWidth="1"/>
    <col min="3117" max="3117" width="37.140625" style="135" customWidth="1"/>
    <col min="3118" max="3119" width="36.85546875" style="135" customWidth="1"/>
    <col min="3120" max="3120" width="36.5703125" style="135" customWidth="1"/>
    <col min="3121" max="3122" width="36.85546875" style="135" customWidth="1"/>
    <col min="3123" max="3123" width="36.5703125" style="135" customWidth="1"/>
    <col min="3124" max="3124" width="37" style="135" customWidth="1"/>
    <col min="3125" max="3143" width="36.85546875" style="135" customWidth="1"/>
    <col min="3144" max="3144" width="37" style="135" customWidth="1"/>
    <col min="3145" max="3162" width="36.85546875" style="135" customWidth="1"/>
    <col min="3163" max="3163" width="36.5703125" style="135" customWidth="1"/>
    <col min="3164" max="3176" width="36.85546875" style="135" customWidth="1"/>
    <col min="3177" max="3177" width="36.5703125" style="135" customWidth="1"/>
    <col min="3178" max="3180" width="36.85546875" style="135" customWidth="1"/>
    <col min="3181" max="3181" width="36.5703125" style="135" customWidth="1"/>
    <col min="3182" max="3189" width="36.85546875" style="135" customWidth="1"/>
    <col min="3190" max="3190" width="36.5703125" style="135" customWidth="1"/>
    <col min="3191" max="3328" width="36.85546875" style="135"/>
    <col min="3329" max="3329" width="18.5703125" style="135" customWidth="1"/>
    <col min="3330" max="3338" width="31.42578125" style="135" customWidth="1"/>
    <col min="3339" max="3355" width="36.85546875" style="135" customWidth="1"/>
    <col min="3356" max="3356" width="37" style="135" customWidth="1"/>
    <col min="3357" max="3372" width="36.85546875" style="135" customWidth="1"/>
    <col min="3373" max="3373" width="37.140625" style="135" customWidth="1"/>
    <col min="3374" max="3375" width="36.85546875" style="135" customWidth="1"/>
    <col min="3376" max="3376" width="36.5703125" style="135" customWidth="1"/>
    <col min="3377" max="3378" width="36.85546875" style="135" customWidth="1"/>
    <col min="3379" max="3379" width="36.5703125" style="135" customWidth="1"/>
    <col min="3380" max="3380" width="37" style="135" customWidth="1"/>
    <col min="3381" max="3399" width="36.85546875" style="135" customWidth="1"/>
    <col min="3400" max="3400" width="37" style="135" customWidth="1"/>
    <col min="3401" max="3418" width="36.85546875" style="135" customWidth="1"/>
    <col min="3419" max="3419" width="36.5703125" style="135" customWidth="1"/>
    <col min="3420" max="3432" width="36.85546875" style="135" customWidth="1"/>
    <col min="3433" max="3433" width="36.5703125" style="135" customWidth="1"/>
    <col min="3434" max="3436" width="36.85546875" style="135" customWidth="1"/>
    <col min="3437" max="3437" width="36.5703125" style="135" customWidth="1"/>
    <col min="3438" max="3445" width="36.85546875" style="135" customWidth="1"/>
    <col min="3446" max="3446" width="36.5703125" style="135" customWidth="1"/>
    <col min="3447" max="3584" width="36.85546875" style="135"/>
    <col min="3585" max="3585" width="18.5703125" style="135" customWidth="1"/>
    <col min="3586" max="3594" width="31.42578125" style="135" customWidth="1"/>
    <col min="3595" max="3611" width="36.85546875" style="135" customWidth="1"/>
    <col min="3612" max="3612" width="37" style="135" customWidth="1"/>
    <col min="3613" max="3628" width="36.85546875" style="135" customWidth="1"/>
    <col min="3629" max="3629" width="37.140625" style="135" customWidth="1"/>
    <col min="3630" max="3631" width="36.85546875" style="135" customWidth="1"/>
    <col min="3632" max="3632" width="36.5703125" style="135" customWidth="1"/>
    <col min="3633" max="3634" width="36.85546875" style="135" customWidth="1"/>
    <col min="3635" max="3635" width="36.5703125" style="135" customWidth="1"/>
    <col min="3636" max="3636" width="37" style="135" customWidth="1"/>
    <col min="3637" max="3655" width="36.85546875" style="135" customWidth="1"/>
    <col min="3656" max="3656" width="37" style="135" customWidth="1"/>
    <col min="3657" max="3674" width="36.85546875" style="135" customWidth="1"/>
    <col min="3675" max="3675" width="36.5703125" style="135" customWidth="1"/>
    <col min="3676" max="3688" width="36.85546875" style="135" customWidth="1"/>
    <col min="3689" max="3689" width="36.5703125" style="135" customWidth="1"/>
    <col min="3690" max="3692" width="36.85546875" style="135" customWidth="1"/>
    <col min="3693" max="3693" width="36.5703125" style="135" customWidth="1"/>
    <col min="3694" max="3701" width="36.85546875" style="135" customWidth="1"/>
    <col min="3702" max="3702" width="36.5703125" style="135" customWidth="1"/>
    <col min="3703" max="3840" width="36.85546875" style="135"/>
    <col min="3841" max="3841" width="18.5703125" style="135" customWidth="1"/>
    <col min="3842" max="3850" width="31.42578125" style="135" customWidth="1"/>
    <col min="3851" max="3867" width="36.85546875" style="135" customWidth="1"/>
    <col min="3868" max="3868" width="37" style="135" customWidth="1"/>
    <col min="3869" max="3884" width="36.85546875" style="135" customWidth="1"/>
    <col min="3885" max="3885" width="37.140625" style="135" customWidth="1"/>
    <col min="3886" max="3887" width="36.85546875" style="135" customWidth="1"/>
    <col min="3888" max="3888" width="36.5703125" style="135" customWidth="1"/>
    <col min="3889" max="3890" width="36.85546875" style="135" customWidth="1"/>
    <col min="3891" max="3891" width="36.5703125" style="135" customWidth="1"/>
    <col min="3892" max="3892" width="37" style="135" customWidth="1"/>
    <col min="3893" max="3911" width="36.85546875" style="135" customWidth="1"/>
    <col min="3912" max="3912" width="37" style="135" customWidth="1"/>
    <col min="3913" max="3930" width="36.85546875" style="135" customWidth="1"/>
    <col min="3931" max="3931" width="36.5703125" style="135" customWidth="1"/>
    <col min="3932" max="3944" width="36.85546875" style="135" customWidth="1"/>
    <col min="3945" max="3945" width="36.5703125" style="135" customWidth="1"/>
    <col min="3946" max="3948" width="36.85546875" style="135" customWidth="1"/>
    <col min="3949" max="3949" width="36.5703125" style="135" customWidth="1"/>
    <col min="3950" max="3957" width="36.85546875" style="135" customWidth="1"/>
    <col min="3958" max="3958" width="36.5703125" style="135" customWidth="1"/>
    <col min="3959" max="4096" width="36.85546875" style="135"/>
    <col min="4097" max="4097" width="18.5703125" style="135" customWidth="1"/>
    <col min="4098" max="4106" width="31.42578125" style="135" customWidth="1"/>
    <col min="4107" max="4123" width="36.85546875" style="135" customWidth="1"/>
    <col min="4124" max="4124" width="37" style="135" customWidth="1"/>
    <col min="4125" max="4140" width="36.85546875" style="135" customWidth="1"/>
    <col min="4141" max="4141" width="37.140625" style="135" customWidth="1"/>
    <col min="4142" max="4143" width="36.85546875" style="135" customWidth="1"/>
    <col min="4144" max="4144" width="36.5703125" style="135" customWidth="1"/>
    <col min="4145" max="4146" width="36.85546875" style="135" customWidth="1"/>
    <col min="4147" max="4147" width="36.5703125" style="135" customWidth="1"/>
    <col min="4148" max="4148" width="37" style="135" customWidth="1"/>
    <col min="4149" max="4167" width="36.85546875" style="135" customWidth="1"/>
    <col min="4168" max="4168" width="37" style="135" customWidth="1"/>
    <col min="4169" max="4186" width="36.85546875" style="135" customWidth="1"/>
    <col min="4187" max="4187" width="36.5703125" style="135" customWidth="1"/>
    <col min="4188" max="4200" width="36.85546875" style="135" customWidth="1"/>
    <col min="4201" max="4201" width="36.5703125" style="135" customWidth="1"/>
    <col min="4202" max="4204" width="36.85546875" style="135" customWidth="1"/>
    <col min="4205" max="4205" width="36.5703125" style="135" customWidth="1"/>
    <col min="4206" max="4213" width="36.85546875" style="135" customWidth="1"/>
    <col min="4214" max="4214" width="36.5703125" style="135" customWidth="1"/>
    <col min="4215" max="4352" width="36.85546875" style="135"/>
    <col min="4353" max="4353" width="18.5703125" style="135" customWidth="1"/>
    <col min="4354" max="4362" width="31.42578125" style="135" customWidth="1"/>
    <col min="4363" max="4379" width="36.85546875" style="135" customWidth="1"/>
    <col min="4380" max="4380" width="37" style="135" customWidth="1"/>
    <col min="4381" max="4396" width="36.85546875" style="135" customWidth="1"/>
    <col min="4397" max="4397" width="37.140625" style="135" customWidth="1"/>
    <col min="4398" max="4399" width="36.85546875" style="135" customWidth="1"/>
    <col min="4400" max="4400" width="36.5703125" style="135" customWidth="1"/>
    <col min="4401" max="4402" width="36.85546875" style="135" customWidth="1"/>
    <col min="4403" max="4403" width="36.5703125" style="135" customWidth="1"/>
    <col min="4404" max="4404" width="37" style="135" customWidth="1"/>
    <col min="4405" max="4423" width="36.85546875" style="135" customWidth="1"/>
    <col min="4424" max="4424" width="37" style="135" customWidth="1"/>
    <col min="4425" max="4442" width="36.85546875" style="135" customWidth="1"/>
    <col min="4443" max="4443" width="36.5703125" style="135" customWidth="1"/>
    <col min="4444" max="4456" width="36.85546875" style="135" customWidth="1"/>
    <col min="4457" max="4457" width="36.5703125" style="135" customWidth="1"/>
    <col min="4458" max="4460" width="36.85546875" style="135" customWidth="1"/>
    <col min="4461" max="4461" width="36.5703125" style="135" customWidth="1"/>
    <col min="4462" max="4469" width="36.85546875" style="135" customWidth="1"/>
    <col min="4470" max="4470" width="36.5703125" style="135" customWidth="1"/>
    <col min="4471" max="4608" width="36.85546875" style="135"/>
    <col min="4609" max="4609" width="18.5703125" style="135" customWidth="1"/>
    <col min="4610" max="4618" width="31.42578125" style="135" customWidth="1"/>
    <col min="4619" max="4635" width="36.85546875" style="135" customWidth="1"/>
    <col min="4636" max="4636" width="37" style="135" customWidth="1"/>
    <col min="4637" max="4652" width="36.85546875" style="135" customWidth="1"/>
    <col min="4653" max="4653" width="37.140625" style="135" customWidth="1"/>
    <col min="4654" max="4655" width="36.85546875" style="135" customWidth="1"/>
    <col min="4656" max="4656" width="36.5703125" style="135" customWidth="1"/>
    <col min="4657" max="4658" width="36.85546875" style="135" customWidth="1"/>
    <col min="4659" max="4659" width="36.5703125" style="135" customWidth="1"/>
    <col min="4660" max="4660" width="37" style="135" customWidth="1"/>
    <col min="4661" max="4679" width="36.85546875" style="135" customWidth="1"/>
    <col min="4680" max="4680" width="37" style="135" customWidth="1"/>
    <col min="4681" max="4698" width="36.85546875" style="135" customWidth="1"/>
    <col min="4699" max="4699" width="36.5703125" style="135" customWidth="1"/>
    <col min="4700" max="4712" width="36.85546875" style="135" customWidth="1"/>
    <col min="4713" max="4713" width="36.5703125" style="135" customWidth="1"/>
    <col min="4714" max="4716" width="36.85546875" style="135" customWidth="1"/>
    <col min="4717" max="4717" width="36.5703125" style="135" customWidth="1"/>
    <col min="4718" max="4725" width="36.85546875" style="135" customWidth="1"/>
    <col min="4726" max="4726" width="36.5703125" style="135" customWidth="1"/>
    <col min="4727" max="4864" width="36.85546875" style="135"/>
    <col min="4865" max="4865" width="18.5703125" style="135" customWidth="1"/>
    <col min="4866" max="4874" width="31.42578125" style="135" customWidth="1"/>
    <col min="4875" max="4891" width="36.85546875" style="135" customWidth="1"/>
    <col min="4892" max="4892" width="37" style="135" customWidth="1"/>
    <col min="4893" max="4908" width="36.85546875" style="135" customWidth="1"/>
    <col min="4909" max="4909" width="37.140625" style="135" customWidth="1"/>
    <col min="4910" max="4911" width="36.85546875" style="135" customWidth="1"/>
    <col min="4912" max="4912" width="36.5703125" style="135" customWidth="1"/>
    <col min="4913" max="4914" width="36.85546875" style="135" customWidth="1"/>
    <col min="4915" max="4915" width="36.5703125" style="135" customWidth="1"/>
    <col min="4916" max="4916" width="37" style="135" customWidth="1"/>
    <col min="4917" max="4935" width="36.85546875" style="135" customWidth="1"/>
    <col min="4936" max="4936" width="37" style="135" customWidth="1"/>
    <col min="4937" max="4954" width="36.85546875" style="135" customWidth="1"/>
    <col min="4955" max="4955" width="36.5703125" style="135" customWidth="1"/>
    <col min="4956" max="4968" width="36.85546875" style="135" customWidth="1"/>
    <col min="4969" max="4969" width="36.5703125" style="135" customWidth="1"/>
    <col min="4970" max="4972" width="36.85546875" style="135" customWidth="1"/>
    <col min="4973" max="4973" width="36.5703125" style="135" customWidth="1"/>
    <col min="4974" max="4981" width="36.85546875" style="135" customWidth="1"/>
    <col min="4982" max="4982" width="36.5703125" style="135" customWidth="1"/>
    <col min="4983" max="5120" width="36.85546875" style="135"/>
    <col min="5121" max="5121" width="18.5703125" style="135" customWidth="1"/>
    <col min="5122" max="5130" width="31.42578125" style="135" customWidth="1"/>
    <col min="5131" max="5147" width="36.85546875" style="135" customWidth="1"/>
    <col min="5148" max="5148" width="37" style="135" customWidth="1"/>
    <col min="5149" max="5164" width="36.85546875" style="135" customWidth="1"/>
    <col min="5165" max="5165" width="37.140625" style="135" customWidth="1"/>
    <col min="5166" max="5167" width="36.85546875" style="135" customWidth="1"/>
    <col min="5168" max="5168" width="36.5703125" style="135" customWidth="1"/>
    <col min="5169" max="5170" width="36.85546875" style="135" customWidth="1"/>
    <col min="5171" max="5171" width="36.5703125" style="135" customWidth="1"/>
    <col min="5172" max="5172" width="37" style="135" customWidth="1"/>
    <col min="5173" max="5191" width="36.85546875" style="135" customWidth="1"/>
    <col min="5192" max="5192" width="37" style="135" customWidth="1"/>
    <col min="5193" max="5210" width="36.85546875" style="135" customWidth="1"/>
    <col min="5211" max="5211" width="36.5703125" style="135" customWidth="1"/>
    <col min="5212" max="5224" width="36.85546875" style="135" customWidth="1"/>
    <col min="5225" max="5225" width="36.5703125" style="135" customWidth="1"/>
    <col min="5226" max="5228" width="36.85546875" style="135" customWidth="1"/>
    <col min="5229" max="5229" width="36.5703125" style="135" customWidth="1"/>
    <col min="5230" max="5237" width="36.85546875" style="135" customWidth="1"/>
    <col min="5238" max="5238" width="36.5703125" style="135" customWidth="1"/>
    <col min="5239" max="5376" width="36.85546875" style="135"/>
    <col min="5377" max="5377" width="18.5703125" style="135" customWidth="1"/>
    <col min="5378" max="5386" width="31.42578125" style="135" customWidth="1"/>
    <col min="5387" max="5403" width="36.85546875" style="135" customWidth="1"/>
    <col min="5404" max="5404" width="37" style="135" customWidth="1"/>
    <col min="5405" max="5420" width="36.85546875" style="135" customWidth="1"/>
    <col min="5421" max="5421" width="37.140625" style="135" customWidth="1"/>
    <col min="5422" max="5423" width="36.85546875" style="135" customWidth="1"/>
    <col min="5424" max="5424" width="36.5703125" style="135" customWidth="1"/>
    <col min="5425" max="5426" width="36.85546875" style="135" customWidth="1"/>
    <col min="5427" max="5427" width="36.5703125" style="135" customWidth="1"/>
    <col min="5428" max="5428" width="37" style="135" customWidth="1"/>
    <col min="5429" max="5447" width="36.85546875" style="135" customWidth="1"/>
    <col min="5448" max="5448" width="37" style="135" customWidth="1"/>
    <col min="5449" max="5466" width="36.85546875" style="135" customWidth="1"/>
    <col min="5467" max="5467" width="36.5703125" style="135" customWidth="1"/>
    <col min="5468" max="5480" width="36.85546875" style="135" customWidth="1"/>
    <col min="5481" max="5481" width="36.5703125" style="135" customWidth="1"/>
    <col min="5482" max="5484" width="36.85546875" style="135" customWidth="1"/>
    <col min="5485" max="5485" width="36.5703125" style="135" customWidth="1"/>
    <col min="5486" max="5493" width="36.85546875" style="135" customWidth="1"/>
    <col min="5494" max="5494" width="36.5703125" style="135" customWidth="1"/>
    <col min="5495" max="5632" width="36.85546875" style="135"/>
    <col min="5633" max="5633" width="18.5703125" style="135" customWidth="1"/>
    <col min="5634" max="5642" width="31.42578125" style="135" customWidth="1"/>
    <col min="5643" max="5659" width="36.85546875" style="135" customWidth="1"/>
    <col min="5660" max="5660" width="37" style="135" customWidth="1"/>
    <col min="5661" max="5676" width="36.85546875" style="135" customWidth="1"/>
    <col min="5677" max="5677" width="37.140625" style="135" customWidth="1"/>
    <col min="5678" max="5679" width="36.85546875" style="135" customWidth="1"/>
    <col min="5680" max="5680" width="36.5703125" style="135" customWidth="1"/>
    <col min="5681" max="5682" width="36.85546875" style="135" customWidth="1"/>
    <col min="5683" max="5683" width="36.5703125" style="135" customWidth="1"/>
    <col min="5684" max="5684" width="37" style="135" customWidth="1"/>
    <col min="5685" max="5703" width="36.85546875" style="135" customWidth="1"/>
    <col min="5704" max="5704" width="37" style="135" customWidth="1"/>
    <col min="5705" max="5722" width="36.85546875" style="135" customWidth="1"/>
    <col min="5723" max="5723" width="36.5703125" style="135" customWidth="1"/>
    <col min="5724" max="5736" width="36.85546875" style="135" customWidth="1"/>
    <col min="5737" max="5737" width="36.5703125" style="135" customWidth="1"/>
    <col min="5738" max="5740" width="36.85546875" style="135" customWidth="1"/>
    <col min="5741" max="5741" width="36.5703125" style="135" customWidth="1"/>
    <col min="5742" max="5749" width="36.85546875" style="135" customWidth="1"/>
    <col min="5750" max="5750" width="36.5703125" style="135" customWidth="1"/>
    <col min="5751" max="5888" width="36.85546875" style="135"/>
    <col min="5889" max="5889" width="18.5703125" style="135" customWidth="1"/>
    <col min="5890" max="5898" width="31.42578125" style="135" customWidth="1"/>
    <col min="5899" max="5915" width="36.85546875" style="135" customWidth="1"/>
    <col min="5916" max="5916" width="37" style="135" customWidth="1"/>
    <col min="5917" max="5932" width="36.85546875" style="135" customWidth="1"/>
    <col min="5933" max="5933" width="37.140625" style="135" customWidth="1"/>
    <col min="5934" max="5935" width="36.85546875" style="135" customWidth="1"/>
    <col min="5936" max="5936" width="36.5703125" style="135" customWidth="1"/>
    <col min="5937" max="5938" width="36.85546875" style="135" customWidth="1"/>
    <col min="5939" max="5939" width="36.5703125" style="135" customWidth="1"/>
    <col min="5940" max="5940" width="37" style="135" customWidth="1"/>
    <col min="5941" max="5959" width="36.85546875" style="135" customWidth="1"/>
    <col min="5960" max="5960" width="37" style="135" customWidth="1"/>
    <col min="5961" max="5978" width="36.85546875" style="135" customWidth="1"/>
    <col min="5979" max="5979" width="36.5703125" style="135" customWidth="1"/>
    <col min="5980" max="5992" width="36.85546875" style="135" customWidth="1"/>
    <col min="5993" max="5993" width="36.5703125" style="135" customWidth="1"/>
    <col min="5994" max="5996" width="36.85546875" style="135" customWidth="1"/>
    <col min="5997" max="5997" width="36.5703125" style="135" customWidth="1"/>
    <col min="5998" max="6005" width="36.85546875" style="135" customWidth="1"/>
    <col min="6006" max="6006" width="36.5703125" style="135" customWidth="1"/>
    <col min="6007" max="6144" width="36.85546875" style="135"/>
    <col min="6145" max="6145" width="18.5703125" style="135" customWidth="1"/>
    <col min="6146" max="6154" width="31.42578125" style="135" customWidth="1"/>
    <col min="6155" max="6171" width="36.85546875" style="135" customWidth="1"/>
    <col min="6172" max="6172" width="37" style="135" customWidth="1"/>
    <col min="6173" max="6188" width="36.85546875" style="135" customWidth="1"/>
    <col min="6189" max="6189" width="37.140625" style="135" customWidth="1"/>
    <col min="6190" max="6191" width="36.85546875" style="135" customWidth="1"/>
    <col min="6192" max="6192" width="36.5703125" style="135" customWidth="1"/>
    <col min="6193" max="6194" width="36.85546875" style="135" customWidth="1"/>
    <col min="6195" max="6195" width="36.5703125" style="135" customWidth="1"/>
    <col min="6196" max="6196" width="37" style="135" customWidth="1"/>
    <col min="6197" max="6215" width="36.85546875" style="135" customWidth="1"/>
    <col min="6216" max="6216" width="37" style="135" customWidth="1"/>
    <col min="6217" max="6234" width="36.85546875" style="135" customWidth="1"/>
    <col min="6235" max="6235" width="36.5703125" style="135" customWidth="1"/>
    <col min="6236" max="6248" width="36.85546875" style="135" customWidth="1"/>
    <col min="6249" max="6249" width="36.5703125" style="135" customWidth="1"/>
    <col min="6250" max="6252" width="36.85546875" style="135" customWidth="1"/>
    <col min="6253" max="6253" width="36.5703125" style="135" customWidth="1"/>
    <col min="6254" max="6261" width="36.85546875" style="135" customWidth="1"/>
    <col min="6262" max="6262" width="36.5703125" style="135" customWidth="1"/>
    <col min="6263" max="6400" width="36.85546875" style="135"/>
    <col min="6401" max="6401" width="18.5703125" style="135" customWidth="1"/>
    <col min="6402" max="6410" width="31.42578125" style="135" customWidth="1"/>
    <col min="6411" max="6427" width="36.85546875" style="135" customWidth="1"/>
    <col min="6428" max="6428" width="37" style="135" customWidth="1"/>
    <col min="6429" max="6444" width="36.85546875" style="135" customWidth="1"/>
    <col min="6445" max="6445" width="37.140625" style="135" customWidth="1"/>
    <col min="6446" max="6447" width="36.85546875" style="135" customWidth="1"/>
    <col min="6448" max="6448" width="36.5703125" style="135" customWidth="1"/>
    <col min="6449" max="6450" width="36.85546875" style="135" customWidth="1"/>
    <col min="6451" max="6451" width="36.5703125" style="135" customWidth="1"/>
    <col min="6452" max="6452" width="37" style="135" customWidth="1"/>
    <col min="6453" max="6471" width="36.85546875" style="135" customWidth="1"/>
    <col min="6472" max="6472" width="37" style="135" customWidth="1"/>
    <col min="6473" max="6490" width="36.85546875" style="135" customWidth="1"/>
    <col min="6491" max="6491" width="36.5703125" style="135" customWidth="1"/>
    <col min="6492" max="6504" width="36.85546875" style="135" customWidth="1"/>
    <col min="6505" max="6505" width="36.5703125" style="135" customWidth="1"/>
    <col min="6506" max="6508" width="36.85546875" style="135" customWidth="1"/>
    <col min="6509" max="6509" width="36.5703125" style="135" customWidth="1"/>
    <col min="6510" max="6517" width="36.85546875" style="135" customWidth="1"/>
    <col min="6518" max="6518" width="36.5703125" style="135" customWidth="1"/>
    <col min="6519" max="6656" width="36.85546875" style="135"/>
    <col min="6657" max="6657" width="18.5703125" style="135" customWidth="1"/>
    <col min="6658" max="6666" width="31.42578125" style="135" customWidth="1"/>
    <col min="6667" max="6683" width="36.85546875" style="135" customWidth="1"/>
    <col min="6684" max="6684" width="37" style="135" customWidth="1"/>
    <col min="6685" max="6700" width="36.85546875" style="135" customWidth="1"/>
    <col min="6701" max="6701" width="37.140625" style="135" customWidth="1"/>
    <col min="6702" max="6703" width="36.85546875" style="135" customWidth="1"/>
    <col min="6704" max="6704" width="36.5703125" style="135" customWidth="1"/>
    <col min="6705" max="6706" width="36.85546875" style="135" customWidth="1"/>
    <col min="6707" max="6707" width="36.5703125" style="135" customWidth="1"/>
    <col min="6708" max="6708" width="37" style="135" customWidth="1"/>
    <col min="6709" max="6727" width="36.85546875" style="135" customWidth="1"/>
    <col min="6728" max="6728" width="37" style="135" customWidth="1"/>
    <col min="6729" max="6746" width="36.85546875" style="135" customWidth="1"/>
    <col min="6747" max="6747" width="36.5703125" style="135" customWidth="1"/>
    <col min="6748" max="6760" width="36.85546875" style="135" customWidth="1"/>
    <col min="6761" max="6761" width="36.5703125" style="135" customWidth="1"/>
    <col min="6762" max="6764" width="36.85546875" style="135" customWidth="1"/>
    <col min="6765" max="6765" width="36.5703125" style="135" customWidth="1"/>
    <col min="6766" max="6773" width="36.85546875" style="135" customWidth="1"/>
    <col min="6774" max="6774" width="36.5703125" style="135" customWidth="1"/>
    <col min="6775" max="6912" width="36.85546875" style="135"/>
    <col min="6913" max="6913" width="18.5703125" style="135" customWidth="1"/>
    <col min="6914" max="6922" width="31.42578125" style="135" customWidth="1"/>
    <col min="6923" max="6939" width="36.85546875" style="135" customWidth="1"/>
    <col min="6940" max="6940" width="37" style="135" customWidth="1"/>
    <col min="6941" max="6956" width="36.85546875" style="135" customWidth="1"/>
    <col min="6957" max="6957" width="37.140625" style="135" customWidth="1"/>
    <col min="6958" max="6959" width="36.85546875" style="135" customWidth="1"/>
    <col min="6960" max="6960" width="36.5703125" style="135" customWidth="1"/>
    <col min="6961" max="6962" width="36.85546875" style="135" customWidth="1"/>
    <col min="6963" max="6963" width="36.5703125" style="135" customWidth="1"/>
    <col min="6964" max="6964" width="37" style="135" customWidth="1"/>
    <col min="6965" max="6983" width="36.85546875" style="135" customWidth="1"/>
    <col min="6984" max="6984" width="37" style="135" customWidth="1"/>
    <col min="6985" max="7002" width="36.85546875" style="135" customWidth="1"/>
    <col min="7003" max="7003" width="36.5703125" style="135" customWidth="1"/>
    <col min="7004" max="7016" width="36.85546875" style="135" customWidth="1"/>
    <col min="7017" max="7017" width="36.5703125" style="135" customWidth="1"/>
    <col min="7018" max="7020" width="36.85546875" style="135" customWidth="1"/>
    <col min="7021" max="7021" width="36.5703125" style="135" customWidth="1"/>
    <col min="7022" max="7029" width="36.85546875" style="135" customWidth="1"/>
    <col min="7030" max="7030" width="36.5703125" style="135" customWidth="1"/>
    <col min="7031" max="7168" width="36.85546875" style="135"/>
    <col min="7169" max="7169" width="18.5703125" style="135" customWidth="1"/>
    <col min="7170" max="7178" width="31.42578125" style="135" customWidth="1"/>
    <col min="7179" max="7195" width="36.85546875" style="135" customWidth="1"/>
    <col min="7196" max="7196" width="37" style="135" customWidth="1"/>
    <col min="7197" max="7212" width="36.85546875" style="135" customWidth="1"/>
    <col min="7213" max="7213" width="37.140625" style="135" customWidth="1"/>
    <col min="7214" max="7215" width="36.85546875" style="135" customWidth="1"/>
    <col min="7216" max="7216" width="36.5703125" style="135" customWidth="1"/>
    <col min="7217" max="7218" width="36.85546875" style="135" customWidth="1"/>
    <col min="7219" max="7219" width="36.5703125" style="135" customWidth="1"/>
    <col min="7220" max="7220" width="37" style="135" customWidth="1"/>
    <col min="7221" max="7239" width="36.85546875" style="135" customWidth="1"/>
    <col min="7240" max="7240" width="37" style="135" customWidth="1"/>
    <col min="7241" max="7258" width="36.85546875" style="135" customWidth="1"/>
    <col min="7259" max="7259" width="36.5703125" style="135" customWidth="1"/>
    <col min="7260" max="7272" width="36.85546875" style="135" customWidth="1"/>
    <col min="7273" max="7273" width="36.5703125" style="135" customWidth="1"/>
    <col min="7274" max="7276" width="36.85546875" style="135" customWidth="1"/>
    <col min="7277" max="7277" width="36.5703125" style="135" customWidth="1"/>
    <col min="7278" max="7285" width="36.85546875" style="135" customWidth="1"/>
    <col min="7286" max="7286" width="36.5703125" style="135" customWidth="1"/>
    <col min="7287" max="7424" width="36.85546875" style="135"/>
    <col min="7425" max="7425" width="18.5703125" style="135" customWidth="1"/>
    <col min="7426" max="7434" width="31.42578125" style="135" customWidth="1"/>
    <col min="7435" max="7451" width="36.85546875" style="135" customWidth="1"/>
    <col min="7452" max="7452" width="37" style="135" customWidth="1"/>
    <col min="7453" max="7468" width="36.85546875" style="135" customWidth="1"/>
    <col min="7469" max="7469" width="37.140625" style="135" customWidth="1"/>
    <col min="7470" max="7471" width="36.85546875" style="135" customWidth="1"/>
    <col min="7472" max="7472" width="36.5703125" style="135" customWidth="1"/>
    <col min="7473" max="7474" width="36.85546875" style="135" customWidth="1"/>
    <col min="7475" max="7475" width="36.5703125" style="135" customWidth="1"/>
    <col min="7476" max="7476" width="37" style="135" customWidth="1"/>
    <col min="7477" max="7495" width="36.85546875" style="135" customWidth="1"/>
    <col min="7496" max="7496" width="37" style="135" customWidth="1"/>
    <col min="7497" max="7514" width="36.85546875" style="135" customWidth="1"/>
    <col min="7515" max="7515" width="36.5703125" style="135" customWidth="1"/>
    <col min="7516" max="7528" width="36.85546875" style="135" customWidth="1"/>
    <col min="7529" max="7529" width="36.5703125" style="135" customWidth="1"/>
    <col min="7530" max="7532" width="36.85546875" style="135" customWidth="1"/>
    <col min="7533" max="7533" width="36.5703125" style="135" customWidth="1"/>
    <col min="7534" max="7541" width="36.85546875" style="135" customWidth="1"/>
    <col min="7542" max="7542" width="36.5703125" style="135" customWidth="1"/>
    <col min="7543" max="7680" width="36.85546875" style="135"/>
    <col min="7681" max="7681" width="18.5703125" style="135" customWidth="1"/>
    <col min="7682" max="7690" width="31.42578125" style="135" customWidth="1"/>
    <col min="7691" max="7707" width="36.85546875" style="135" customWidth="1"/>
    <col min="7708" max="7708" width="37" style="135" customWidth="1"/>
    <col min="7709" max="7724" width="36.85546875" style="135" customWidth="1"/>
    <col min="7725" max="7725" width="37.140625" style="135" customWidth="1"/>
    <col min="7726" max="7727" width="36.85546875" style="135" customWidth="1"/>
    <col min="7728" max="7728" width="36.5703125" style="135" customWidth="1"/>
    <col min="7729" max="7730" width="36.85546875" style="135" customWidth="1"/>
    <col min="7731" max="7731" width="36.5703125" style="135" customWidth="1"/>
    <col min="7732" max="7732" width="37" style="135" customWidth="1"/>
    <col min="7733" max="7751" width="36.85546875" style="135" customWidth="1"/>
    <col min="7752" max="7752" width="37" style="135" customWidth="1"/>
    <col min="7753" max="7770" width="36.85546875" style="135" customWidth="1"/>
    <col min="7771" max="7771" width="36.5703125" style="135" customWidth="1"/>
    <col min="7772" max="7784" width="36.85546875" style="135" customWidth="1"/>
    <col min="7785" max="7785" width="36.5703125" style="135" customWidth="1"/>
    <col min="7786" max="7788" width="36.85546875" style="135" customWidth="1"/>
    <col min="7789" max="7789" width="36.5703125" style="135" customWidth="1"/>
    <col min="7790" max="7797" width="36.85546875" style="135" customWidth="1"/>
    <col min="7798" max="7798" width="36.5703125" style="135" customWidth="1"/>
    <col min="7799" max="7936" width="36.85546875" style="135"/>
    <col min="7937" max="7937" width="18.5703125" style="135" customWidth="1"/>
    <col min="7938" max="7946" width="31.42578125" style="135" customWidth="1"/>
    <col min="7947" max="7963" width="36.85546875" style="135" customWidth="1"/>
    <col min="7964" max="7964" width="37" style="135" customWidth="1"/>
    <col min="7965" max="7980" width="36.85546875" style="135" customWidth="1"/>
    <col min="7981" max="7981" width="37.140625" style="135" customWidth="1"/>
    <col min="7982" max="7983" width="36.85546875" style="135" customWidth="1"/>
    <col min="7984" max="7984" width="36.5703125" style="135" customWidth="1"/>
    <col min="7985" max="7986" width="36.85546875" style="135" customWidth="1"/>
    <col min="7987" max="7987" width="36.5703125" style="135" customWidth="1"/>
    <col min="7988" max="7988" width="37" style="135" customWidth="1"/>
    <col min="7989" max="8007" width="36.85546875" style="135" customWidth="1"/>
    <col min="8008" max="8008" width="37" style="135" customWidth="1"/>
    <col min="8009" max="8026" width="36.85546875" style="135" customWidth="1"/>
    <col min="8027" max="8027" width="36.5703125" style="135" customWidth="1"/>
    <col min="8028" max="8040" width="36.85546875" style="135" customWidth="1"/>
    <col min="8041" max="8041" width="36.5703125" style="135" customWidth="1"/>
    <col min="8042" max="8044" width="36.85546875" style="135" customWidth="1"/>
    <col min="8045" max="8045" width="36.5703125" style="135" customWidth="1"/>
    <col min="8046" max="8053" width="36.85546875" style="135" customWidth="1"/>
    <col min="8054" max="8054" width="36.5703125" style="135" customWidth="1"/>
    <col min="8055" max="8192" width="36.85546875" style="135"/>
    <col min="8193" max="8193" width="18.5703125" style="135" customWidth="1"/>
    <col min="8194" max="8202" width="31.42578125" style="135" customWidth="1"/>
    <col min="8203" max="8219" width="36.85546875" style="135" customWidth="1"/>
    <col min="8220" max="8220" width="37" style="135" customWidth="1"/>
    <col min="8221" max="8236" width="36.85546875" style="135" customWidth="1"/>
    <col min="8237" max="8237" width="37.140625" style="135" customWidth="1"/>
    <col min="8238" max="8239" width="36.85546875" style="135" customWidth="1"/>
    <col min="8240" max="8240" width="36.5703125" style="135" customWidth="1"/>
    <col min="8241" max="8242" width="36.85546875" style="135" customWidth="1"/>
    <col min="8243" max="8243" width="36.5703125" style="135" customWidth="1"/>
    <col min="8244" max="8244" width="37" style="135" customWidth="1"/>
    <col min="8245" max="8263" width="36.85546875" style="135" customWidth="1"/>
    <col min="8264" max="8264" width="37" style="135" customWidth="1"/>
    <col min="8265" max="8282" width="36.85546875" style="135" customWidth="1"/>
    <col min="8283" max="8283" width="36.5703125" style="135" customWidth="1"/>
    <col min="8284" max="8296" width="36.85546875" style="135" customWidth="1"/>
    <col min="8297" max="8297" width="36.5703125" style="135" customWidth="1"/>
    <col min="8298" max="8300" width="36.85546875" style="135" customWidth="1"/>
    <col min="8301" max="8301" width="36.5703125" style="135" customWidth="1"/>
    <col min="8302" max="8309" width="36.85546875" style="135" customWidth="1"/>
    <col min="8310" max="8310" width="36.5703125" style="135" customWidth="1"/>
    <col min="8311" max="8448" width="36.85546875" style="135"/>
    <col min="8449" max="8449" width="18.5703125" style="135" customWidth="1"/>
    <col min="8450" max="8458" width="31.42578125" style="135" customWidth="1"/>
    <col min="8459" max="8475" width="36.85546875" style="135" customWidth="1"/>
    <col min="8476" max="8476" width="37" style="135" customWidth="1"/>
    <col min="8477" max="8492" width="36.85546875" style="135" customWidth="1"/>
    <col min="8493" max="8493" width="37.140625" style="135" customWidth="1"/>
    <col min="8494" max="8495" width="36.85546875" style="135" customWidth="1"/>
    <col min="8496" max="8496" width="36.5703125" style="135" customWidth="1"/>
    <col min="8497" max="8498" width="36.85546875" style="135" customWidth="1"/>
    <col min="8499" max="8499" width="36.5703125" style="135" customWidth="1"/>
    <col min="8500" max="8500" width="37" style="135" customWidth="1"/>
    <col min="8501" max="8519" width="36.85546875" style="135" customWidth="1"/>
    <col min="8520" max="8520" width="37" style="135" customWidth="1"/>
    <col min="8521" max="8538" width="36.85546875" style="135" customWidth="1"/>
    <col min="8539" max="8539" width="36.5703125" style="135" customWidth="1"/>
    <col min="8540" max="8552" width="36.85546875" style="135" customWidth="1"/>
    <col min="8553" max="8553" width="36.5703125" style="135" customWidth="1"/>
    <col min="8554" max="8556" width="36.85546875" style="135" customWidth="1"/>
    <col min="8557" max="8557" width="36.5703125" style="135" customWidth="1"/>
    <col min="8558" max="8565" width="36.85546875" style="135" customWidth="1"/>
    <col min="8566" max="8566" width="36.5703125" style="135" customWidth="1"/>
    <col min="8567" max="8704" width="36.85546875" style="135"/>
    <col min="8705" max="8705" width="18.5703125" style="135" customWidth="1"/>
    <col min="8706" max="8714" width="31.42578125" style="135" customWidth="1"/>
    <col min="8715" max="8731" width="36.85546875" style="135" customWidth="1"/>
    <col min="8732" max="8732" width="37" style="135" customWidth="1"/>
    <col min="8733" max="8748" width="36.85546875" style="135" customWidth="1"/>
    <col min="8749" max="8749" width="37.140625" style="135" customWidth="1"/>
    <col min="8750" max="8751" width="36.85546875" style="135" customWidth="1"/>
    <col min="8752" max="8752" width="36.5703125" style="135" customWidth="1"/>
    <col min="8753" max="8754" width="36.85546875" style="135" customWidth="1"/>
    <col min="8755" max="8755" width="36.5703125" style="135" customWidth="1"/>
    <col min="8756" max="8756" width="37" style="135" customWidth="1"/>
    <col min="8757" max="8775" width="36.85546875" style="135" customWidth="1"/>
    <col min="8776" max="8776" width="37" style="135" customWidth="1"/>
    <col min="8777" max="8794" width="36.85546875" style="135" customWidth="1"/>
    <col min="8795" max="8795" width="36.5703125" style="135" customWidth="1"/>
    <col min="8796" max="8808" width="36.85546875" style="135" customWidth="1"/>
    <col min="8809" max="8809" width="36.5703125" style="135" customWidth="1"/>
    <col min="8810" max="8812" width="36.85546875" style="135" customWidth="1"/>
    <col min="8813" max="8813" width="36.5703125" style="135" customWidth="1"/>
    <col min="8814" max="8821" width="36.85546875" style="135" customWidth="1"/>
    <col min="8822" max="8822" width="36.5703125" style="135" customWidth="1"/>
    <col min="8823" max="8960" width="36.85546875" style="135"/>
    <col min="8961" max="8961" width="18.5703125" style="135" customWidth="1"/>
    <col min="8962" max="8970" width="31.42578125" style="135" customWidth="1"/>
    <col min="8971" max="8987" width="36.85546875" style="135" customWidth="1"/>
    <col min="8988" max="8988" width="37" style="135" customWidth="1"/>
    <col min="8989" max="9004" width="36.85546875" style="135" customWidth="1"/>
    <col min="9005" max="9005" width="37.140625" style="135" customWidth="1"/>
    <col min="9006" max="9007" width="36.85546875" style="135" customWidth="1"/>
    <col min="9008" max="9008" width="36.5703125" style="135" customWidth="1"/>
    <col min="9009" max="9010" width="36.85546875" style="135" customWidth="1"/>
    <col min="9011" max="9011" width="36.5703125" style="135" customWidth="1"/>
    <col min="9012" max="9012" width="37" style="135" customWidth="1"/>
    <col min="9013" max="9031" width="36.85546875" style="135" customWidth="1"/>
    <col min="9032" max="9032" width="37" style="135" customWidth="1"/>
    <col min="9033" max="9050" width="36.85546875" style="135" customWidth="1"/>
    <col min="9051" max="9051" width="36.5703125" style="135" customWidth="1"/>
    <col min="9052" max="9064" width="36.85546875" style="135" customWidth="1"/>
    <col min="9065" max="9065" width="36.5703125" style="135" customWidth="1"/>
    <col min="9066" max="9068" width="36.85546875" style="135" customWidth="1"/>
    <col min="9069" max="9069" width="36.5703125" style="135" customWidth="1"/>
    <col min="9070" max="9077" width="36.85546875" style="135" customWidth="1"/>
    <col min="9078" max="9078" width="36.5703125" style="135" customWidth="1"/>
    <col min="9079" max="9216" width="36.85546875" style="135"/>
    <col min="9217" max="9217" width="18.5703125" style="135" customWidth="1"/>
    <col min="9218" max="9226" width="31.42578125" style="135" customWidth="1"/>
    <col min="9227" max="9243" width="36.85546875" style="135" customWidth="1"/>
    <col min="9244" max="9244" width="37" style="135" customWidth="1"/>
    <col min="9245" max="9260" width="36.85546875" style="135" customWidth="1"/>
    <col min="9261" max="9261" width="37.140625" style="135" customWidth="1"/>
    <col min="9262" max="9263" width="36.85546875" style="135" customWidth="1"/>
    <col min="9264" max="9264" width="36.5703125" style="135" customWidth="1"/>
    <col min="9265" max="9266" width="36.85546875" style="135" customWidth="1"/>
    <col min="9267" max="9267" width="36.5703125" style="135" customWidth="1"/>
    <col min="9268" max="9268" width="37" style="135" customWidth="1"/>
    <col min="9269" max="9287" width="36.85546875" style="135" customWidth="1"/>
    <col min="9288" max="9288" width="37" style="135" customWidth="1"/>
    <col min="9289" max="9306" width="36.85546875" style="135" customWidth="1"/>
    <col min="9307" max="9307" width="36.5703125" style="135" customWidth="1"/>
    <col min="9308" max="9320" width="36.85546875" style="135" customWidth="1"/>
    <col min="9321" max="9321" width="36.5703125" style="135" customWidth="1"/>
    <col min="9322" max="9324" width="36.85546875" style="135" customWidth="1"/>
    <col min="9325" max="9325" width="36.5703125" style="135" customWidth="1"/>
    <col min="9326" max="9333" width="36.85546875" style="135" customWidth="1"/>
    <col min="9334" max="9334" width="36.5703125" style="135" customWidth="1"/>
    <col min="9335" max="9472" width="36.85546875" style="135"/>
    <col min="9473" max="9473" width="18.5703125" style="135" customWidth="1"/>
    <col min="9474" max="9482" width="31.42578125" style="135" customWidth="1"/>
    <col min="9483" max="9499" width="36.85546875" style="135" customWidth="1"/>
    <col min="9500" max="9500" width="37" style="135" customWidth="1"/>
    <col min="9501" max="9516" width="36.85546875" style="135" customWidth="1"/>
    <col min="9517" max="9517" width="37.140625" style="135" customWidth="1"/>
    <col min="9518" max="9519" width="36.85546875" style="135" customWidth="1"/>
    <col min="9520" max="9520" width="36.5703125" style="135" customWidth="1"/>
    <col min="9521" max="9522" width="36.85546875" style="135" customWidth="1"/>
    <col min="9523" max="9523" width="36.5703125" style="135" customWidth="1"/>
    <col min="9524" max="9524" width="37" style="135" customWidth="1"/>
    <col min="9525" max="9543" width="36.85546875" style="135" customWidth="1"/>
    <col min="9544" max="9544" width="37" style="135" customWidth="1"/>
    <col min="9545" max="9562" width="36.85546875" style="135" customWidth="1"/>
    <col min="9563" max="9563" width="36.5703125" style="135" customWidth="1"/>
    <col min="9564" max="9576" width="36.85546875" style="135" customWidth="1"/>
    <col min="9577" max="9577" width="36.5703125" style="135" customWidth="1"/>
    <col min="9578" max="9580" width="36.85546875" style="135" customWidth="1"/>
    <col min="9581" max="9581" width="36.5703125" style="135" customWidth="1"/>
    <col min="9582" max="9589" width="36.85546875" style="135" customWidth="1"/>
    <col min="9590" max="9590" width="36.5703125" style="135" customWidth="1"/>
    <col min="9591" max="9728" width="36.85546875" style="135"/>
    <col min="9729" max="9729" width="18.5703125" style="135" customWidth="1"/>
    <col min="9730" max="9738" width="31.42578125" style="135" customWidth="1"/>
    <col min="9739" max="9755" width="36.85546875" style="135" customWidth="1"/>
    <col min="9756" max="9756" width="37" style="135" customWidth="1"/>
    <col min="9757" max="9772" width="36.85546875" style="135" customWidth="1"/>
    <col min="9773" max="9773" width="37.140625" style="135" customWidth="1"/>
    <col min="9774" max="9775" width="36.85546875" style="135" customWidth="1"/>
    <col min="9776" max="9776" width="36.5703125" style="135" customWidth="1"/>
    <col min="9777" max="9778" width="36.85546875" style="135" customWidth="1"/>
    <col min="9779" max="9779" width="36.5703125" style="135" customWidth="1"/>
    <col min="9780" max="9780" width="37" style="135" customWidth="1"/>
    <col min="9781" max="9799" width="36.85546875" style="135" customWidth="1"/>
    <col min="9800" max="9800" width="37" style="135" customWidth="1"/>
    <col min="9801" max="9818" width="36.85546875" style="135" customWidth="1"/>
    <col min="9819" max="9819" width="36.5703125" style="135" customWidth="1"/>
    <col min="9820" max="9832" width="36.85546875" style="135" customWidth="1"/>
    <col min="9833" max="9833" width="36.5703125" style="135" customWidth="1"/>
    <col min="9834" max="9836" width="36.85546875" style="135" customWidth="1"/>
    <col min="9837" max="9837" width="36.5703125" style="135" customWidth="1"/>
    <col min="9838" max="9845" width="36.85546875" style="135" customWidth="1"/>
    <col min="9846" max="9846" width="36.5703125" style="135" customWidth="1"/>
    <col min="9847" max="9984" width="36.85546875" style="135"/>
    <col min="9985" max="9985" width="18.5703125" style="135" customWidth="1"/>
    <col min="9986" max="9994" width="31.42578125" style="135" customWidth="1"/>
    <col min="9995" max="10011" width="36.85546875" style="135" customWidth="1"/>
    <col min="10012" max="10012" width="37" style="135" customWidth="1"/>
    <col min="10013" max="10028" width="36.85546875" style="135" customWidth="1"/>
    <col min="10029" max="10029" width="37.140625" style="135" customWidth="1"/>
    <col min="10030" max="10031" width="36.85546875" style="135" customWidth="1"/>
    <col min="10032" max="10032" width="36.5703125" style="135" customWidth="1"/>
    <col min="10033" max="10034" width="36.85546875" style="135" customWidth="1"/>
    <col min="10035" max="10035" width="36.5703125" style="135" customWidth="1"/>
    <col min="10036" max="10036" width="37" style="135" customWidth="1"/>
    <col min="10037" max="10055" width="36.85546875" style="135" customWidth="1"/>
    <col min="10056" max="10056" width="37" style="135" customWidth="1"/>
    <col min="10057" max="10074" width="36.85546875" style="135" customWidth="1"/>
    <col min="10075" max="10075" width="36.5703125" style="135" customWidth="1"/>
    <col min="10076" max="10088" width="36.85546875" style="135" customWidth="1"/>
    <col min="10089" max="10089" width="36.5703125" style="135" customWidth="1"/>
    <col min="10090" max="10092" width="36.85546875" style="135" customWidth="1"/>
    <col min="10093" max="10093" width="36.5703125" style="135" customWidth="1"/>
    <col min="10094" max="10101" width="36.85546875" style="135" customWidth="1"/>
    <col min="10102" max="10102" width="36.5703125" style="135" customWidth="1"/>
    <col min="10103" max="10240" width="36.85546875" style="135"/>
    <col min="10241" max="10241" width="18.5703125" style="135" customWidth="1"/>
    <col min="10242" max="10250" width="31.42578125" style="135" customWidth="1"/>
    <col min="10251" max="10267" width="36.85546875" style="135" customWidth="1"/>
    <col min="10268" max="10268" width="37" style="135" customWidth="1"/>
    <col min="10269" max="10284" width="36.85546875" style="135" customWidth="1"/>
    <col min="10285" max="10285" width="37.140625" style="135" customWidth="1"/>
    <col min="10286" max="10287" width="36.85546875" style="135" customWidth="1"/>
    <col min="10288" max="10288" width="36.5703125" style="135" customWidth="1"/>
    <col min="10289" max="10290" width="36.85546875" style="135" customWidth="1"/>
    <col min="10291" max="10291" width="36.5703125" style="135" customWidth="1"/>
    <col min="10292" max="10292" width="37" style="135" customWidth="1"/>
    <col min="10293" max="10311" width="36.85546875" style="135" customWidth="1"/>
    <col min="10312" max="10312" width="37" style="135" customWidth="1"/>
    <col min="10313" max="10330" width="36.85546875" style="135" customWidth="1"/>
    <col min="10331" max="10331" width="36.5703125" style="135" customWidth="1"/>
    <col min="10332" max="10344" width="36.85546875" style="135" customWidth="1"/>
    <col min="10345" max="10345" width="36.5703125" style="135" customWidth="1"/>
    <col min="10346" max="10348" width="36.85546875" style="135" customWidth="1"/>
    <col min="10349" max="10349" width="36.5703125" style="135" customWidth="1"/>
    <col min="10350" max="10357" width="36.85546875" style="135" customWidth="1"/>
    <col min="10358" max="10358" width="36.5703125" style="135" customWidth="1"/>
    <col min="10359" max="10496" width="36.85546875" style="135"/>
    <col min="10497" max="10497" width="18.5703125" style="135" customWidth="1"/>
    <col min="10498" max="10506" width="31.42578125" style="135" customWidth="1"/>
    <col min="10507" max="10523" width="36.85546875" style="135" customWidth="1"/>
    <col min="10524" max="10524" width="37" style="135" customWidth="1"/>
    <col min="10525" max="10540" width="36.85546875" style="135" customWidth="1"/>
    <col min="10541" max="10541" width="37.140625" style="135" customWidth="1"/>
    <col min="10542" max="10543" width="36.85546875" style="135" customWidth="1"/>
    <col min="10544" max="10544" width="36.5703125" style="135" customWidth="1"/>
    <col min="10545" max="10546" width="36.85546875" style="135" customWidth="1"/>
    <col min="10547" max="10547" width="36.5703125" style="135" customWidth="1"/>
    <col min="10548" max="10548" width="37" style="135" customWidth="1"/>
    <col min="10549" max="10567" width="36.85546875" style="135" customWidth="1"/>
    <col min="10568" max="10568" width="37" style="135" customWidth="1"/>
    <col min="10569" max="10586" width="36.85546875" style="135" customWidth="1"/>
    <col min="10587" max="10587" width="36.5703125" style="135" customWidth="1"/>
    <col min="10588" max="10600" width="36.85546875" style="135" customWidth="1"/>
    <col min="10601" max="10601" width="36.5703125" style="135" customWidth="1"/>
    <col min="10602" max="10604" width="36.85546875" style="135" customWidth="1"/>
    <col min="10605" max="10605" width="36.5703125" style="135" customWidth="1"/>
    <col min="10606" max="10613" width="36.85546875" style="135" customWidth="1"/>
    <col min="10614" max="10614" width="36.5703125" style="135" customWidth="1"/>
    <col min="10615" max="10752" width="36.85546875" style="135"/>
    <col min="10753" max="10753" width="18.5703125" style="135" customWidth="1"/>
    <col min="10754" max="10762" width="31.42578125" style="135" customWidth="1"/>
    <col min="10763" max="10779" width="36.85546875" style="135" customWidth="1"/>
    <col min="10780" max="10780" width="37" style="135" customWidth="1"/>
    <col min="10781" max="10796" width="36.85546875" style="135" customWidth="1"/>
    <col min="10797" max="10797" width="37.140625" style="135" customWidth="1"/>
    <col min="10798" max="10799" width="36.85546875" style="135" customWidth="1"/>
    <col min="10800" max="10800" width="36.5703125" style="135" customWidth="1"/>
    <col min="10801" max="10802" width="36.85546875" style="135" customWidth="1"/>
    <col min="10803" max="10803" width="36.5703125" style="135" customWidth="1"/>
    <col min="10804" max="10804" width="37" style="135" customWidth="1"/>
    <col min="10805" max="10823" width="36.85546875" style="135" customWidth="1"/>
    <col min="10824" max="10824" width="37" style="135" customWidth="1"/>
    <col min="10825" max="10842" width="36.85546875" style="135" customWidth="1"/>
    <col min="10843" max="10843" width="36.5703125" style="135" customWidth="1"/>
    <col min="10844" max="10856" width="36.85546875" style="135" customWidth="1"/>
    <col min="10857" max="10857" width="36.5703125" style="135" customWidth="1"/>
    <col min="10858" max="10860" width="36.85546875" style="135" customWidth="1"/>
    <col min="10861" max="10861" width="36.5703125" style="135" customWidth="1"/>
    <col min="10862" max="10869" width="36.85546875" style="135" customWidth="1"/>
    <col min="10870" max="10870" width="36.5703125" style="135" customWidth="1"/>
    <col min="10871" max="11008" width="36.85546875" style="135"/>
    <col min="11009" max="11009" width="18.5703125" style="135" customWidth="1"/>
    <col min="11010" max="11018" width="31.42578125" style="135" customWidth="1"/>
    <col min="11019" max="11035" width="36.85546875" style="135" customWidth="1"/>
    <col min="11036" max="11036" width="37" style="135" customWidth="1"/>
    <col min="11037" max="11052" width="36.85546875" style="135" customWidth="1"/>
    <col min="11053" max="11053" width="37.140625" style="135" customWidth="1"/>
    <col min="11054" max="11055" width="36.85546875" style="135" customWidth="1"/>
    <col min="11056" max="11056" width="36.5703125" style="135" customWidth="1"/>
    <col min="11057" max="11058" width="36.85546875" style="135" customWidth="1"/>
    <col min="11059" max="11059" width="36.5703125" style="135" customWidth="1"/>
    <col min="11060" max="11060" width="37" style="135" customWidth="1"/>
    <col min="11061" max="11079" width="36.85546875" style="135" customWidth="1"/>
    <col min="11080" max="11080" width="37" style="135" customWidth="1"/>
    <col min="11081" max="11098" width="36.85546875" style="135" customWidth="1"/>
    <col min="11099" max="11099" width="36.5703125" style="135" customWidth="1"/>
    <col min="11100" max="11112" width="36.85546875" style="135" customWidth="1"/>
    <col min="11113" max="11113" width="36.5703125" style="135" customWidth="1"/>
    <col min="11114" max="11116" width="36.85546875" style="135" customWidth="1"/>
    <col min="11117" max="11117" width="36.5703125" style="135" customWidth="1"/>
    <col min="11118" max="11125" width="36.85546875" style="135" customWidth="1"/>
    <col min="11126" max="11126" width="36.5703125" style="135" customWidth="1"/>
    <col min="11127" max="11264" width="36.85546875" style="135"/>
    <col min="11265" max="11265" width="18.5703125" style="135" customWidth="1"/>
    <col min="11266" max="11274" width="31.42578125" style="135" customWidth="1"/>
    <col min="11275" max="11291" width="36.85546875" style="135" customWidth="1"/>
    <col min="11292" max="11292" width="37" style="135" customWidth="1"/>
    <col min="11293" max="11308" width="36.85546875" style="135" customWidth="1"/>
    <col min="11309" max="11309" width="37.140625" style="135" customWidth="1"/>
    <col min="11310" max="11311" width="36.85546875" style="135" customWidth="1"/>
    <col min="11312" max="11312" width="36.5703125" style="135" customWidth="1"/>
    <col min="11313" max="11314" width="36.85546875" style="135" customWidth="1"/>
    <col min="11315" max="11315" width="36.5703125" style="135" customWidth="1"/>
    <col min="11316" max="11316" width="37" style="135" customWidth="1"/>
    <col min="11317" max="11335" width="36.85546875" style="135" customWidth="1"/>
    <col min="11336" max="11336" width="37" style="135" customWidth="1"/>
    <col min="11337" max="11354" width="36.85546875" style="135" customWidth="1"/>
    <col min="11355" max="11355" width="36.5703125" style="135" customWidth="1"/>
    <col min="11356" max="11368" width="36.85546875" style="135" customWidth="1"/>
    <col min="11369" max="11369" width="36.5703125" style="135" customWidth="1"/>
    <col min="11370" max="11372" width="36.85546875" style="135" customWidth="1"/>
    <col min="11373" max="11373" width="36.5703125" style="135" customWidth="1"/>
    <col min="11374" max="11381" width="36.85546875" style="135" customWidth="1"/>
    <col min="11382" max="11382" width="36.5703125" style="135" customWidth="1"/>
    <col min="11383" max="11520" width="36.85546875" style="135"/>
    <col min="11521" max="11521" width="18.5703125" style="135" customWidth="1"/>
    <col min="11522" max="11530" width="31.42578125" style="135" customWidth="1"/>
    <col min="11531" max="11547" width="36.85546875" style="135" customWidth="1"/>
    <col min="11548" max="11548" width="37" style="135" customWidth="1"/>
    <col min="11549" max="11564" width="36.85546875" style="135" customWidth="1"/>
    <col min="11565" max="11565" width="37.140625" style="135" customWidth="1"/>
    <col min="11566" max="11567" width="36.85546875" style="135" customWidth="1"/>
    <col min="11568" max="11568" width="36.5703125" style="135" customWidth="1"/>
    <col min="11569" max="11570" width="36.85546875" style="135" customWidth="1"/>
    <col min="11571" max="11571" width="36.5703125" style="135" customWidth="1"/>
    <col min="11572" max="11572" width="37" style="135" customWidth="1"/>
    <col min="11573" max="11591" width="36.85546875" style="135" customWidth="1"/>
    <col min="11592" max="11592" width="37" style="135" customWidth="1"/>
    <col min="11593" max="11610" width="36.85546875" style="135" customWidth="1"/>
    <col min="11611" max="11611" width="36.5703125" style="135" customWidth="1"/>
    <col min="11612" max="11624" width="36.85546875" style="135" customWidth="1"/>
    <col min="11625" max="11625" width="36.5703125" style="135" customWidth="1"/>
    <col min="11626" max="11628" width="36.85546875" style="135" customWidth="1"/>
    <col min="11629" max="11629" width="36.5703125" style="135" customWidth="1"/>
    <col min="11630" max="11637" width="36.85546875" style="135" customWidth="1"/>
    <col min="11638" max="11638" width="36.5703125" style="135" customWidth="1"/>
    <col min="11639" max="11776" width="36.85546875" style="135"/>
    <col min="11777" max="11777" width="18.5703125" style="135" customWidth="1"/>
    <col min="11778" max="11786" width="31.42578125" style="135" customWidth="1"/>
    <col min="11787" max="11803" width="36.85546875" style="135" customWidth="1"/>
    <col min="11804" max="11804" width="37" style="135" customWidth="1"/>
    <col min="11805" max="11820" width="36.85546875" style="135" customWidth="1"/>
    <col min="11821" max="11821" width="37.140625" style="135" customWidth="1"/>
    <col min="11822" max="11823" width="36.85546875" style="135" customWidth="1"/>
    <col min="11824" max="11824" width="36.5703125" style="135" customWidth="1"/>
    <col min="11825" max="11826" width="36.85546875" style="135" customWidth="1"/>
    <col min="11827" max="11827" width="36.5703125" style="135" customWidth="1"/>
    <col min="11828" max="11828" width="37" style="135" customWidth="1"/>
    <col min="11829" max="11847" width="36.85546875" style="135" customWidth="1"/>
    <col min="11848" max="11848" width="37" style="135" customWidth="1"/>
    <col min="11849" max="11866" width="36.85546875" style="135" customWidth="1"/>
    <col min="11867" max="11867" width="36.5703125" style="135" customWidth="1"/>
    <col min="11868" max="11880" width="36.85546875" style="135" customWidth="1"/>
    <col min="11881" max="11881" width="36.5703125" style="135" customWidth="1"/>
    <col min="11882" max="11884" width="36.85546875" style="135" customWidth="1"/>
    <col min="11885" max="11885" width="36.5703125" style="135" customWidth="1"/>
    <col min="11886" max="11893" width="36.85546875" style="135" customWidth="1"/>
    <col min="11894" max="11894" width="36.5703125" style="135" customWidth="1"/>
    <col min="11895" max="12032" width="36.85546875" style="135"/>
    <col min="12033" max="12033" width="18.5703125" style="135" customWidth="1"/>
    <col min="12034" max="12042" width="31.42578125" style="135" customWidth="1"/>
    <col min="12043" max="12059" width="36.85546875" style="135" customWidth="1"/>
    <col min="12060" max="12060" width="37" style="135" customWidth="1"/>
    <col min="12061" max="12076" width="36.85546875" style="135" customWidth="1"/>
    <col min="12077" max="12077" width="37.140625" style="135" customWidth="1"/>
    <col min="12078" max="12079" width="36.85546875" style="135" customWidth="1"/>
    <col min="12080" max="12080" width="36.5703125" style="135" customWidth="1"/>
    <col min="12081" max="12082" width="36.85546875" style="135" customWidth="1"/>
    <col min="12083" max="12083" width="36.5703125" style="135" customWidth="1"/>
    <col min="12084" max="12084" width="37" style="135" customWidth="1"/>
    <col min="12085" max="12103" width="36.85546875" style="135" customWidth="1"/>
    <col min="12104" max="12104" width="37" style="135" customWidth="1"/>
    <col min="12105" max="12122" width="36.85546875" style="135" customWidth="1"/>
    <col min="12123" max="12123" width="36.5703125" style="135" customWidth="1"/>
    <col min="12124" max="12136" width="36.85546875" style="135" customWidth="1"/>
    <col min="12137" max="12137" width="36.5703125" style="135" customWidth="1"/>
    <col min="12138" max="12140" width="36.85546875" style="135" customWidth="1"/>
    <col min="12141" max="12141" width="36.5703125" style="135" customWidth="1"/>
    <col min="12142" max="12149" width="36.85546875" style="135" customWidth="1"/>
    <col min="12150" max="12150" width="36.5703125" style="135" customWidth="1"/>
    <col min="12151" max="12288" width="36.85546875" style="135"/>
    <col min="12289" max="12289" width="18.5703125" style="135" customWidth="1"/>
    <col min="12290" max="12298" width="31.42578125" style="135" customWidth="1"/>
    <col min="12299" max="12315" width="36.85546875" style="135" customWidth="1"/>
    <col min="12316" max="12316" width="37" style="135" customWidth="1"/>
    <col min="12317" max="12332" width="36.85546875" style="135" customWidth="1"/>
    <col min="12333" max="12333" width="37.140625" style="135" customWidth="1"/>
    <col min="12334" max="12335" width="36.85546875" style="135" customWidth="1"/>
    <col min="12336" max="12336" width="36.5703125" style="135" customWidth="1"/>
    <col min="12337" max="12338" width="36.85546875" style="135" customWidth="1"/>
    <col min="12339" max="12339" width="36.5703125" style="135" customWidth="1"/>
    <col min="12340" max="12340" width="37" style="135" customWidth="1"/>
    <col min="12341" max="12359" width="36.85546875" style="135" customWidth="1"/>
    <col min="12360" max="12360" width="37" style="135" customWidth="1"/>
    <col min="12361" max="12378" width="36.85546875" style="135" customWidth="1"/>
    <col min="12379" max="12379" width="36.5703125" style="135" customWidth="1"/>
    <col min="12380" max="12392" width="36.85546875" style="135" customWidth="1"/>
    <col min="12393" max="12393" width="36.5703125" style="135" customWidth="1"/>
    <col min="12394" max="12396" width="36.85546875" style="135" customWidth="1"/>
    <col min="12397" max="12397" width="36.5703125" style="135" customWidth="1"/>
    <col min="12398" max="12405" width="36.85546875" style="135" customWidth="1"/>
    <col min="12406" max="12406" width="36.5703125" style="135" customWidth="1"/>
    <col min="12407" max="12544" width="36.85546875" style="135"/>
    <col min="12545" max="12545" width="18.5703125" style="135" customWidth="1"/>
    <col min="12546" max="12554" width="31.42578125" style="135" customWidth="1"/>
    <col min="12555" max="12571" width="36.85546875" style="135" customWidth="1"/>
    <col min="12572" max="12572" width="37" style="135" customWidth="1"/>
    <col min="12573" max="12588" width="36.85546875" style="135" customWidth="1"/>
    <col min="12589" max="12589" width="37.140625" style="135" customWidth="1"/>
    <col min="12590" max="12591" width="36.85546875" style="135" customWidth="1"/>
    <col min="12592" max="12592" width="36.5703125" style="135" customWidth="1"/>
    <col min="12593" max="12594" width="36.85546875" style="135" customWidth="1"/>
    <col min="12595" max="12595" width="36.5703125" style="135" customWidth="1"/>
    <col min="12596" max="12596" width="37" style="135" customWidth="1"/>
    <col min="12597" max="12615" width="36.85546875" style="135" customWidth="1"/>
    <col min="12616" max="12616" width="37" style="135" customWidth="1"/>
    <col min="12617" max="12634" width="36.85546875" style="135" customWidth="1"/>
    <col min="12635" max="12635" width="36.5703125" style="135" customWidth="1"/>
    <col min="12636" max="12648" width="36.85546875" style="135" customWidth="1"/>
    <col min="12649" max="12649" width="36.5703125" style="135" customWidth="1"/>
    <col min="12650" max="12652" width="36.85546875" style="135" customWidth="1"/>
    <col min="12653" max="12653" width="36.5703125" style="135" customWidth="1"/>
    <col min="12654" max="12661" width="36.85546875" style="135" customWidth="1"/>
    <col min="12662" max="12662" width="36.5703125" style="135" customWidth="1"/>
    <col min="12663" max="12800" width="36.85546875" style="135"/>
    <col min="12801" max="12801" width="18.5703125" style="135" customWidth="1"/>
    <col min="12802" max="12810" width="31.42578125" style="135" customWidth="1"/>
    <col min="12811" max="12827" width="36.85546875" style="135" customWidth="1"/>
    <col min="12828" max="12828" width="37" style="135" customWidth="1"/>
    <col min="12829" max="12844" width="36.85546875" style="135" customWidth="1"/>
    <col min="12845" max="12845" width="37.140625" style="135" customWidth="1"/>
    <col min="12846" max="12847" width="36.85546875" style="135" customWidth="1"/>
    <col min="12848" max="12848" width="36.5703125" style="135" customWidth="1"/>
    <col min="12849" max="12850" width="36.85546875" style="135" customWidth="1"/>
    <col min="12851" max="12851" width="36.5703125" style="135" customWidth="1"/>
    <col min="12852" max="12852" width="37" style="135" customWidth="1"/>
    <col min="12853" max="12871" width="36.85546875" style="135" customWidth="1"/>
    <col min="12872" max="12872" width="37" style="135" customWidth="1"/>
    <col min="12873" max="12890" width="36.85546875" style="135" customWidth="1"/>
    <col min="12891" max="12891" width="36.5703125" style="135" customWidth="1"/>
    <col min="12892" max="12904" width="36.85546875" style="135" customWidth="1"/>
    <col min="12905" max="12905" width="36.5703125" style="135" customWidth="1"/>
    <col min="12906" max="12908" width="36.85546875" style="135" customWidth="1"/>
    <col min="12909" max="12909" width="36.5703125" style="135" customWidth="1"/>
    <col min="12910" max="12917" width="36.85546875" style="135" customWidth="1"/>
    <col min="12918" max="12918" width="36.5703125" style="135" customWidth="1"/>
    <col min="12919" max="13056" width="36.85546875" style="135"/>
    <col min="13057" max="13057" width="18.5703125" style="135" customWidth="1"/>
    <col min="13058" max="13066" width="31.42578125" style="135" customWidth="1"/>
    <col min="13067" max="13083" width="36.85546875" style="135" customWidth="1"/>
    <col min="13084" max="13084" width="37" style="135" customWidth="1"/>
    <col min="13085" max="13100" width="36.85546875" style="135" customWidth="1"/>
    <col min="13101" max="13101" width="37.140625" style="135" customWidth="1"/>
    <col min="13102" max="13103" width="36.85546875" style="135" customWidth="1"/>
    <col min="13104" max="13104" width="36.5703125" style="135" customWidth="1"/>
    <col min="13105" max="13106" width="36.85546875" style="135" customWidth="1"/>
    <col min="13107" max="13107" width="36.5703125" style="135" customWidth="1"/>
    <col min="13108" max="13108" width="37" style="135" customWidth="1"/>
    <col min="13109" max="13127" width="36.85546875" style="135" customWidth="1"/>
    <col min="13128" max="13128" width="37" style="135" customWidth="1"/>
    <col min="13129" max="13146" width="36.85546875" style="135" customWidth="1"/>
    <col min="13147" max="13147" width="36.5703125" style="135" customWidth="1"/>
    <col min="13148" max="13160" width="36.85546875" style="135" customWidth="1"/>
    <col min="13161" max="13161" width="36.5703125" style="135" customWidth="1"/>
    <col min="13162" max="13164" width="36.85546875" style="135" customWidth="1"/>
    <col min="13165" max="13165" width="36.5703125" style="135" customWidth="1"/>
    <col min="13166" max="13173" width="36.85546875" style="135" customWidth="1"/>
    <col min="13174" max="13174" width="36.5703125" style="135" customWidth="1"/>
    <col min="13175" max="13312" width="36.85546875" style="135"/>
    <col min="13313" max="13313" width="18.5703125" style="135" customWidth="1"/>
    <col min="13314" max="13322" width="31.42578125" style="135" customWidth="1"/>
    <col min="13323" max="13339" width="36.85546875" style="135" customWidth="1"/>
    <col min="13340" max="13340" width="37" style="135" customWidth="1"/>
    <col min="13341" max="13356" width="36.85546875" style="135" customWidth="1"/>
    <col min="13357" max="13357" width="37.140625" style="135" customWidth="1"/>
    <col min="13358" max="13359" width="36.85546875" style="135" customWidth="1"/>
    <col min="13360" max="13360" width="36.5703125" style="135" customWidth="1"/>
    <col min="13361" max="13362" width="36.85546875" style="135" customWidth="1"/>
    <col min="13363" max="13363" width="36.5703125" style="135" customWidth="1"/>
    <col min="13364" max="13364" width="37" style="135" customWidth="1"/>
    <col min="13365" max="13383" width="36.85546875" style="135" customWidth="1"/>
    <col min="13384" max="13384" width="37" style="135" customWidth="1"/>
    <col min="13385" max="13402" width="36.85546875" style="135" customWidth="1"/>
    <col min="13403" max="13403" width="36.5703125" style="135" customWidth="1"/>
    <col min="13404" max="13416" width="36.85546875" style="135" customWidth="1"/>
    <col min="13417" max="13417" width="36.5703125" style="135" customWidth="1"/>
    <col min="13418" max="13420" width="36.85546875" style="135" customWidth="1"/>
    <col min="13421" max="13421" width="36.5703125" style="135" customWidth="1"/>
    <col min="13422" max="13429" width="36.85546875" style="135" customWidth="1"/>
    <col min="13430" max="13430" width="36.5703125" style="135" customWidth="1"/>
    <col min="13431" max="13568" width="36.85546875" style="135"/>
    <col min="13569" max="13569" width="18.5703125" style="135" customWidth="1"/>
    <col min="13570" max="13578" width="31.42578125" style="135" customWidth="1"/>
    <col min="13579" max="13595" width="36.85546875" style="135" customWidth="1"/>
    <col min="13596" max="13596" width="37" style="135" customWidth="1"/>
    <col min="13597" max="13612" width="36.85546875" style="135" customWidth="1"/>
    <col min="13613" max="13613" width="37.140625" style="135" customWidth="1"/>
    <col min="13614" max="13615" width="36.85546875" style="135" customWidth="1"/>
    <col min="13616" max="13616" width="36.5703125" style="135" customWidth="1"/>
    <col min="13617" max="13618" width="36.85546875" style="135" customWidth="1"/>
    <col min="13619" max="13619" width="36.5703125" style="135" customWidth="1"/>
    <col min="13620" max="13620" width="37" style="135" customWidth="1"/>
    <col min="13621" max="13639" width="36.85546875" style="135" customWidth="1"/>
    <col min="13640" max="13640" width="37" style="135" customWidth="1"/>
    <col min="13641" max="13658" width="36.85546875" style="135" customWidth="1"/>
    <col min="13659" max="13659" width="36.5703125" style="135" customWidth="1"/>
    <col min="13660" max="13672" width="36.85546875" style="135" customWidth="1"/>
    <col min="13673" max="13673" width="36.5703125" style="135" customWidth="1"/>
    <col min="13674" max="13676" width="36.85546875" style="135" customWidth="1"/>
    <col min="13677" max="13677" width="36.5703125" style="135" customWidth="1"/>
    <col min="13678" max="13685" width="36.85546875" style="135" customWidth="1"/>
    <col min="13686" max="13686" width="36.5703125" style="135" customWidth="1"/>
    <col min="13687" max="13824" width="36.85546875" style="135"/>
    <col min="13825" max="13825" width="18.5703125" style="135" customWidth="1"/>
    <col min="13826" max="13834" width="31.42578125" style="135" customWidth="1"/>
    <col min="13835" max="13851" width="36.85546875" style="135" customWidth="1"/>
    <col min="13852" max="13852" width="37" style="135" customWidth="1"/>
    <col min="13853" max="13868" width="36.85546875" style="135" customWidth="1"/>
    <col min="13869" max="13869" width="37.140625" style="135" customWidth="1"/>
    <col min="13870" max="13871" width="36.85546875" style="135" customWidth="1"/>
    <col min="13872" max="13872" width="36.5703125" style="135" customWidth="1"/>
    <col min="13873" max="13874" width="36.85546875" style="135" customWidth="1"/>
    <col min="13875" max="13875" width="36.5703125" style="135" customWidth="1"/>
    <col min="13876" max="13876" width="37" style="135" customWidth="1"/>
    <col min="13877" max="13895" width="36.85546875" style="135" customWidth="1"/>
    <col min="13896" max="13896" width="37" style="135" customWidth="1"/>
    <col min="13897" max="13914" width="36.85546875" style="135" customWidth="1"/>
    <col min="13915" max="13915" width="36.5703125" style="135" customWidth="1"/>
    <col min="13916" max="13928" width="36.85546875" style="135" customWidth="1"/>
    <col min="13929" max="13929" width="36.5703125" style="135" customWidth="1"/>
    <col min="13930" max="13932" width="36.85546875" style="135" customWidth="1"/>
    <col min="13933" max="13933" width="36.5703125" style="135" customWidth="1"/>
    <col min="13934" max="13941" width="36.85546875" style="135" customWidth="1"/>
    <col min="13942" max="13942" width="36.5703125" style="135" customWidth="1"/>
    <col min="13943" max="14080" width="36.85546875" style="135"/>
    <col min="14081" max="14081" width="18.5703125" style="135" customWidth="1"/>
    <col min="14082" max="14090" width="31.42578125" style="135" customWidth="1"/>
    <col min="14091" max="14107" width="36.85546875" style="135" customWidth="1"/>
    <col min="14108" max="14108" width="37" style="135" customWidth="1"/>
    <col min="14109" max="14124" width="36.85546875" style="135" customWidth="1"/>
    <col min="14125" max="14125" width="37.140625" style="135" customWidth="1"/>
    <col min="14126" max="14127" width="36.85546875" style="135" customWidth="1"/>
    <col min="14128" max="14128" width="36.5703125" style="135" customWidth="1"/>
    <col min="14129" max="14130" width="36.85546875" style="135" customWidth="1"/>
    <col min="14131" max="14131" width="36.5703125" style="135" customWidth="1"/>
    <col min="14132" max="14132" width="37" style="135" customWidth="1"/>
    <col min="14133" max="14151" width="36.85546875" style="135" customWidth="1"/>
    <col min="14152" max="14152" width="37" style="135" customWidth="1"/>
    <col min="14153" max="14170" width="36.85546875" style="135" customWidth="1"/>
    <col min="14171" max="14171" width="36.5703125" style="135" customWidth="1"/>
    <col min="14172" max="14184" width="36.85546875" style="135" customWidth="1"/>
    <col min="14185" max="14185" width="36.5703125" style="135" customWidth="1"/>
    <col min="14186" max="14188" width="36.85546875" style="135" customWidth="1"/>
    <col min="14189" max="14189" width="36.5703125" style="135" customWidth="1"/>
    <col min="14190" max="14197" width="36.85546875" style="135" customWidth="1"/>
    <col min="14198" max="14198" width="36.5703125" style="135" customWidth="1"/>
    <col min="14199" max="14336" width="36.85546875" style="135"/>
    <col min="14337" max="14337" width="18.5703125" style="135" customWidth="1"/>
    <col min="14338" max="14346" width="31.42578125" style="135" customWidth="1"/>
    <col min="14347" max="14363" width="36.85546875" style="135" customWidth="1"/>
    <col min="14364" max="14364" width="37" style="135" customWidth="1"/>
    <col min="14365" max="14380" width="36.85546875" style="135" customWidth="1"/>
    <col min="14381" max="14381" width="37.140625" style="135" customWidth="1"/>
    <col min="14382" max="14383" width="36.85546875" style="135" customWidth="1"/>
    <col min="14384" max="14384" width="36.5703125" style="135" customWidth="1"/>
    <col min="14385" max="14386" width="36.85546875" style="135" customWidth="1"/>
    <col min="14387" max="14387" width="36.5703125" style="135" customWidth="1"/>
    <col min="14388" max="14388" width="37" style="135" customWidth="1"/>
    <col min="14389" max="14407" width="36.85546875" style="135" customWidth="1"/>
    <col min="14408" max="14408" width="37" style="135" customWidth="1"/>
    <col min="14409" max="14426" width="36.85546875" style="135" customWidth="1"/>
    <col min="14427" max="14427" width="36.5703125" style="135" customWidth="1"/>
    <col min="14428" max="14440" width="36.85546875" style="135" customWidth="1"/>
    <col min="14441" max="14441" width="36.5703125" style="135" customWidth="1"/>
    <col min="14442" max="14444" width="36.85546875" style="135" customWidth="1"/>
    <col min="14445" max="14445" width="36.5703125" style="135" customWidth="1"/>
    <col min="14446" max="14453" width="36.85546875" style="135" customWidth="1"/>
    <col min="14454" max="14454" width="36.5703125" style="135" customWidth="1"/>
    <col min="14455" max="14592" width="36.85546875" style="135"/>
    <col min="14593" max="14593" width="18.5703125" style="135" customWidth="1"/>
    <col min="14594" max="14602" width="31.42578125" style="135" customWidth="1"/>
    <col min="14603" max="14619" width="36.85546875" style="135" customWidth="1"/>
    <col min="14620" max="14620" width="37" style="135" customWidth="1"/>
    <col min="14621" max="14636" width="36.85546875" style="135" customWidth="1"/>
    <col min="14637" max="14637" width="37.140625" style="135" customWidth="1"/>
    <col min="14638" max="14639" width="36.85546875" style="135" customWidth="1"/>
    <col min="14640" max="14640" width="36.5703125" style="135" customWidth="1"/>
    <col min="14641" max="14642" width="36.85546875" style="135" customWidth="1"/>
    <col min="14643" max="14643" width="36.5703125" style="135" customWidth="1"/>
    <col min="14644" max="14644" width="37" style="135" customWidth="1"/>
    <col min="14645" max="14663" width="36.85546875" style="135" customWidth="1"/>
    <col min="14664" max="14664" width="37" style="135" customWidth="1"/>
    <col min="14665" max="14682" width="36.85546875" style="135" customWidth="1"/>
    <col min="14683" max="14683" width="36.5703125" style="135" customWidth="1"/>
    <col min="14684" max="14696" width="36.85546875" style="135" customWidth="1"/>
    <col min="14697" max="14697" width="36.5703125" style="135" customWidth="1"/>
    <col min="14698" max="14700" width="36.85546875" style="135" customWidth="1"/>
    <col min="14701" max="14701" width="36.5703125" style="135" customWidth="1"/>
    <col min="14702" max="14709" width="36.85546875" style="135" customWidth="1"/>
    <col min="14710" max="14710" width="36.5703125" style="135" customWidth="1"/>
    <col min="14711" max="14848" width="36.85546875" style="135"/>
    <col min="14849" max="14849" width="18.5703125" style="135" customWidth="1"/>
    <col min="14850" max="14858" width="31.42578125" style="135" customWidth="1"/>
    <col min="14859" max="14875" width="36.85546875" style="135" customWidth="1"/>
    <col min="14876" max="14876" width="37" style="135" customWidth="1"/>
    <col min="14877" max="14892" width="36.85546875" style="135" customWidth="1"/>
    <col min="14893" max="14893" width="37.140625" style="135" customWidth="1"/>
    <col min="14894" max="14895" width="36.85546875" style="135" customWidth="1"/>
    <col min="14896" max="14896" width="36.5703125" style="135" customWidth="1"/>
    <col min="14897" max="14898" width="36.85546875" style="135" customWidth="1"/>
    <col min="14899" max="14899" width="36.5703125" style="135" customWidth="1"/>
    <col min="14900" max="14900" width="37" style="135" customWidth="1"/>
    <col min="14901" max="14919" width="36.85546875" style="135" customWidth="1"/>
    <col min="14920" max="14920" width="37" style="135" customWidth="1"/>
    <col min="14921" max="14938" width="36.85546875" style="135" customWidth="1"/>
    <col min="14939" max="14939" width="36.5703125" style="135" customWidth="1"/>
    <col min="14940" max="14952" width="36.85546875" style="135" customWidth="1"/>
    <col min="14953" max="14953" width="36.5703125" style="135" customWidth="1"/>
    <col min="14954" max="14956" width="36.85546875" style="135" customWidth="1"/>
    <col min="14957" max="14957" width="36.5703125" style="135" customWidth="1"/>
    <col min="14958" max="14965" width="36.85546875" style="135" customWidth="1"/>
    <col min="14966" max="14966" width="36.5703125" style="135" customWidth="1"/>
    <col min="14967" max="15104" width="36.85546875" style="135"/>
    <col min="15105" max="15105" width="18.5703125" style="135" customWidth="1"/>
    <col min="15106" max="15114" width="31.42578125" style="135" customWidth="1"/>
    <col min="15115" max="15131" width="36.85546875" style="135" customWidth="1"/>
    <col min="15132" max="15132" width="37" style="135" customWidth="1"/>
    <col min="15133" max="15148" width="36.85546875" style="135" customWidth="1"/>
    <col min="15149" max="15149" width="37.140625" style="135" customWidth="1"/>
    <col min="15150" max="15151" width="36.85546875" style="135" customWidth="1"/>
    <col min="15152" max="15152" width="36.5703125" style="135" customWidth="1"/>
    <col min="15153" max="15154" width="36.85546875" style="135" customWidth="1"/>
    <col min="15155" max="15155" width="36.5703125" style="135" customWidth="1"/>
    <col min="15156" max="15156" width="37" style="135" customWidth="1"/>
    <col min="15157" max="15175" width="36.85546875" style="135" customWidth="1"/>
    <col min="15176" max="15176" width="37" style="135" customWidth="1"/>
    <col min="15177" max="15194" width="36.85546875" style="135" customWidth="1"/>
    <col min="15195" max="15195" width="36.5703125" style="135" customWidth="1"/>
    <col min="15196" max="15208" width="36.85546875" style="135" customWidth="1"/>
    <col min="15209" max="15209" width="36.5703125" style="135" customWidth="1"/>
    <col min="15210" max="15212" width="36.85546875" style="135" customWidth="1"/>
    <col min="15213" max="15213" width="36.5703125" style="135" customWidth="1"/>
    <col min="15214" max="15221" width="36.85546875" style="135" customWidth="1"/>
    <col min="15222" max="15222" width="36.5703125" style="135" customWidth="1"/>
    <col min="15223" max="15360" width="36.85546875" style="135"/>
    <col min="15361" max="15361" width="18.5703125" style="135" customWidth="1"/>
    <col min="15362" max="15370" width="31.42578125" style="135" customWidth="1"/>
    <col min="15371" max="15387" width="36.85546875" style="135" customWidth="1"/>
    <col min="15388" max="15388" width="37" style="135" customWidth="1"/>
    <col min="15389" max="15404" width="36.85546875" style="135" customWidth="1"/>
    <col min="15405" max="15405" width="37.140625" style="135" customWidth="1"/>
    <col min="15406" max="15407" width="36.85546875" style="135" customWidth="1"/>
    <col min="15408" max="15408" width="36.5703125" style="135" customWidth="1"/>
    <col min="15409" max="15410" width="36.85546875" style="135" customWidth="1"/>
    <col min="15411" max="15411" width="36.5703125" style="135" customWidth="1"/>
    <col min="15412" max="15412" width="37" style="135" customWidth="1"/>
    <col min="15413" max="15431" width="36.85546875" style="135" customWidth="1"/>
    <col min="15432" max="15432" width="37" style="135" customWidth="1"/>
    <col min="15433" max="15450" width="36.85546875" style="135" customWidth="1"/>
    <col min="15451" max="15451" width="36.5703125" style="135" customWidth="1"/>
    <col min="15452" max="15464" width="36.85546875" style="135" customWidth="1"/>
    <col min="15465" max="15465" width="36.5703125" style="135" customWidth="1"/>
    <col min="15466" max="15468" width="36.85546875" style="135" customWidth="1"/>
    <col min="15469" max="15469" width="36.5703125" style="135" customWidth="1"/>
    <col min="15470" max="15477" width="36.85546875" style="135" customWidth="1"/>
    <col min="15478" max="15478" width="36.5703125" style="135" customWidth="1"/>
    <col min="15479" max="15616" width="36.85546875" style="135"/>
    <col min="15617" max="15617" width="18.5703125" style="135" customWidth="1"/>
    <col min="15618" max="15626" width="31.42578125" style="135" customWidth="1"/>
    <col min="15627" max="15643" width="36.85546875" style="135" customWidth="1"/>
    <col min="15644" max="15644" width="37" style="135" customWidth="1"/>
    <col min="15645" max="15660" width="36.85546875" style="135" customWidth="1"/>
    <col min="15661" max="15661" width="37.140625" style="135" customWidth="1"/>
    <col min="15662" max="15663" width="36.85546875" style="135" customWidth="1"/>
    <col min="15664" max="15664" width="36.5703125" style="135" customWidth="1"/>
    <col min="15665" max="15666" width="36.85546875" style="135" customWidth="1"/>
    <col min="15667" max="15667" width="36.5703125" style="135" customWidth="1"/>
    <col min="15668" max="15668" width="37" style="135" customWidth="1"/>
    <col min="15669" max="15687" width="36.85546875" style="135" customWidth="1"/>
    <col min="15688" max="15688" width="37" style="135" customWidth="1"/>
    <col min="15689" max="15706" width="36.85546875" style="135" customWidth="1"/>
    <col min="15707" max="15707" width="36.5703125" style="135" customWidth="1"/>
    <col min="15708" max="15720" width="36.85546875" style="135" customWidth="1"/>
    <col min="15721" max="15721" width="36.5703125" style="135" customWidth="1"/>
    <col min="15722" max="15724" width="36.85546875" style="135" customWidth="1"/>
    <col min="15725" max="15725" width="36.5703125" style="135" customWidth="1"/>
    <col min="15726" max="15733" width="36.85546875" style="135" customWidth="1"/>
    <col min="15734" max="15734" width="36.5703125" style="135" customWidth="1"/>
    <col min="15735" max="15872" width="36.85546875" style="135"/>
    <col min="15873" max="15873" width="18.5703125" style="135" customWidth="1"/>
    <col min="15874" max="15882" width="31.42578125" style="135" customWidth="1"/>
    <col min="15883" max="15899" width="36.85546875" style="135" customWidth="1"/>
    <col min="15900" max="15900" width="37" style="135" customWidth="1"/>
    <col min="15901" max="15916" width="36.85546875" style="135" customWidth="1"/>
    <col min="15917" max="15917" width="37.140625" style="135" customWidth="1"/>
    <col min="15918" max="15919" width="36.85546875" style="135" customWidth="1"/>
    <col min="15920" max="15920" width="36.5703125" style="135" customWidth="1"/>
    <col min="15921" max="15922" width="36.85546875" style="135" customWidth="1"/>
    <col min="15923" max="15923" width="36.5703125" style="135" customWidth="1"/>
    <col min="15924" max="15924" width="37" style="135" customWidth="1"/>
    <col min="15925" max="15943" width="36.85546875" style="135" customWidth="1"/>
    <col min="15944" max="15944" width="37" style="135" customWidth="1"/>
    <col min="15945" max="15962" width="36.85546875" style="135" customWidth="1"/>
    <col min="15963" max="15963" width="36.5703125" style="135" customWidth="1"/>
    <col min="15964" max="15976" width="36.85546875" style="135" customWidth="1"/>
    <col min="15977" max="15977" width="36.5703125" style="135" customWidth="1"/>
    <col min="15978" max="15980" width="36.85546875" style="135" customWidth="1"/>
    <col min="15981" max="15981" width="36.5703125" style="135" customWidth="1"/>
    <col min="15982" max="15989" width="36.85546875" style="135" customWidth="1"/>
    <col min="15990" max="15990" width="36.5703125" style="135" customWidth="1"/>
    <col min="15991" max="16128" width="36.85546875" style="135"/>
    <col min="16129" max="16129" width="18.5703125" style="135" customWidth="1"/>
    <col min="16130" max="16138" width="31.42578125" style="135" customWidth="1"/>
    <col min="16139" max="16155" width="36.85546875" style="135" customWidth="1"/>
    <col min="16156" max="16156" width="37" style="135" customWidth="1"/>
    <col min="16157" max="16172" width="36.85546875" style="135" customWidth="1"/>
    <col min="16173" max="16173" width="37.140625" style="135" customWidth="1"/>
    <col min="16174" max="16175" width="36.85546875" style="135" customWidth="1"/>
    <col min="16176" max="16176" width="36.5703125" style="135" customWidth="1"/>
    <col min="16177" max="16178" width="36.85546875" style="135" customWidth="1"/>
    <col min="16179" max="16179" width="36.5703125" style="135" customWidth="1"/>
    <col min="16180" max="16180" width="37" style="135" customWidth="1"/>
    <col min="16181" max="16199" width="36.85546875" style="135" customWidth="1"/>
    <col min="16200" max="16200" width="37" style="135" customWidth="1"/>
    <col min="16201" max="16218" width="36.85546875" style="135" customWidth="1"/>
    <col min="16219" max="16219" width="36.5703125" style="135" customWidth="1"/>
    <col min="16220" max="16232" width="36.85546875" style="135" customWidth="1"/>
    <col min="16233" max="16233" width="36.5703125" style="135" customWidth="1"/>
    <col min="16234" max="16236" width="36.85546875" style="135" customWidth="1"/>
    <col min="16237" max="16237" width="36.5703125" style="135" customWidth="1"/>
    <col min="16238" max="16245" width="36.85546875" style="135" customWidth="1"/>
    <col min="16246" max="16246" width="36.5703125" style="135" customWidth="1"/>
    <col min="16247" max="16384" width="36.85546875" style="135"/>
  </cols>
  <sheetData>
    <row r="1" spans="1:245" s="80" customFormat="1" ht="12.75" customHeight="1" x14ac:dyDescent="0.25">
      <c r="A1" s="76" t="s">
        <v>112</v>
      </c>
      <c r="B1" s="77"/>
      <c r="C1" s="78"/>
      <c r="D1" s="78"/>
      <c r="E1" s="78"/>
      <c r="F1" s="78"/>
      <c r="G1" s="78"/>
      <c r="H1" s="78"/>
      <c r="I1" s="78"/>
      <c r="J1" s="78"/>
      <c r="K1" s="79"/>
      <c r="L1" s="79"/>
      <c r="M1" s="79"/>
      <c r="N1" s="79"/>
      <c r="O1" s="79"/>
      <c r="P1" s="79"/>
      <c r="Q1" s="79"/>
      <c r="R1" s="79"/>
      <c r="S1" s="79"/>
      <c r="T1" s="79"/>
      <c r="U1" s="79"/>
      <c r="V1" s="79"/>
      <c r="W1" s="79"/>
      <c r="X1" s="79"/>
      <c r="Y1" s="79"/>
      <c r="Z1" s="79"/>
      <c r="AA1" s="79"/>
      <c r="AB1" s="79"/>
      <c r="AC1" s="79"/>
      <c r="AD1" s="79"/>
      <c r="AE1" s="79"/>
      <c r="AF1" s="79"/>
      <c r="AG1" s="79"/>
      <c r="AH1" s="79"/>
      <c r="AI1" s="79"/>
    </row>
    <row r="2" spans="1:245" s="84" customFormat="1" ht="12.75" customHeight="1" x14ac:dyDescent="0.25">
      <c r="A2" s="81" t="s">
        <v>113</v>
      </c>
      <c r="B2" s="82">
        <v>1</v>
      </c>
      <c r="C2" s="82">
        <v>2</v>
      </c>
      <c r="D2" s="82">
        <v>3</v>
      </c>
      <c r="E2" s="82">
        <v>4</v>
      </c>
      <c r="F2" s="82">
        <v>5</v>
      </c>
      <c r="G2" s="82">
        <v>6</v>
      </c>
      <c r="H2" s="82">
        <v>7</v>
      </c>
      <c r="I2" s="82">
        <v>8</v>
      </c>
      <c r="J2" s="82">
        <v>9</v>
      </c>
      <c r="K2" s="82"/>
      <c r="L2" s="82"/>
      <c r="M2" s="82"/>
      <c r="N2" s="82"/>
      <c r="O2" s="82"/>
      <c r="P2" s="82"/>
      <c r="Q2" s="82"/>
      <c r="R2" s="82"/>
      <c r="S2" s="82"/>
      <c r="T2" s="82"/>
      <c r="U2" s="82"/>
      <c r="V2" s="82"/>
      <c r="W2" s="82"/>
      <c r="X2" s="82"/>
      <c r="Y2" s="82"/>
      <c r="Z2" s="82"/>
      <c r="AA2" s="82"/>
      <c r="AB2" s="82"/>
      <c r="AC2" s="82"/>
      <c r="AD2" s="82"/>
      <c r="AE2" s="82"/>
      <c r="AF2" s="82"/>
      <c r="AG2" s="82"/>
      <c r="AH2" s="82"/>
      <c r="AI2" s="82"/>
      <c r="AJ2" s="83"/>
      <c r="AK2" s="83" t="str">
        <f t="shared" ref="AK2:CV2" si="0">IF(AK3="","",AJ2+1)</f>
        <v/>
      </c>
      <c r="AL2" s="83" t="str">
        <f t="shared" si="0"/>
        <v/>
      </c>
      <c r="AM2" s="83" t="str">
        <f t="shared" si="0"/>
        <v/>
      </c>
      <c r="AN2" s="83" t="str">
        <f t="shared" si="0"/>
        <v/>
      </c>
      <c r="AO2" s="83" t="str">
        <f t="shared" si="0"/>
        <v/>
      </c>
      <c r="AP2" s="83" t="str">
        <f t="shared" si="0"/>
        <v/>
      </c>
      <c r="AQ2" s="83" t="str">
        <f t="shared" si="0"/>
        <v/>
      </c>
      <c r="AR2" s="83" t="str">
        <f t="shared" si="0"/>
        <v/>
      </c>
      <c r="AS2" s="83" t="str">
        <f t="shared" si="0"/>
        <v/>
      </c>
      <c r="AT2" s="83" t="str">
        <f t="shared" si="0"/>
        <v/>
      </c>
      <c r="AU2" s="83" t="str">
        <f t="shared" si="0"/>
        <v/>
      </c>
      <c r="AV2" s="83" t="str">
        <f t="shared" si="0"/>
        <v/>
      </c>
      <c r="AW2" s="83" t="str">
        <f t="shared" si="0"/>
        <v/>
      </c>
      <c r="AX2" s="83" t="str">
        <f t="shared" si="0"/>
        <v/>
      </c>
      <c r="AY2" s="83" t="str">
        <f t="shared" si="0"/>
        <v/>
      </c>
      <c r="AZ2" s="83" t="str">
        <f t="shared" si="0"/>
        <v/>
      </c>
      <c r="BA2" s="83" t="str">
        <f t="shared" si="0"/>
        <v/>
      </c>
      <c r="BB2" s="83" t="str">
        <f t="shared" si="0"/>
        <v/>
      </c>
      <c r="BC2" s="83" t="str">
        <f t="shared" si="0"/>
        <v/>
      </c>
      <c r="BD2" s="83" t="str">
        <f t="shared" si="0"/>
        <v/>
      </c>
      <c r="BE2" s="83" t="str">
        <f t="shared" si="0"/>
        <v/>
      </c>
      <c r="BF2" s="83" t="str">
        <f t="shared" si="0"/>
        <v/>
      </c>
      <c r="BG2" s="83" t="str">
        <f t="shared" si="0"/>
        <v/>
      </c>
      <c r="BH2" s="83" t="str">
        <f t="shared" si="0"/>
        <v/>
      </c>
      <c r="BI2" s="83" t="str">
        <f t="shared" si="0"/>
        <v/>
      </c>
      <c r="BJ2" s="83" t="str">
        <f t="shared" si="0"/>
        <v/>
      </c>
      <c r="BK2" s="83" t="str">
        <f t="shared" si="0"/>
        <v/>
      </c>
      <c r="BL2" s="83" t="str">
        <f t="shared" si="0"/>
        <v/>
      </c>
      <c r="BM2" s="83" t="str">
        <f t="shared" si="0"/>
        <v/>
      </c>
      <c r="BN2" s="83" t="str">
        <f t="shared" si="0"/>
        <v/>
      </c>
      <c r="BO2" s="83" t="str">
        <f t="shared" si="0"/>
        <v/>
      </c>
      <c r="BP2" s="83" t="str">
        <f t="shared" si="0"/>
        <v/>
      </c>
      <c r="BQ2" s="83" t="str">
        <f t="shared" si="0"/>
        <v/>
      </c>
      <c r="BR2" s="83" t="str">
        <f t="shared" si="0"/>
        <v/>
      </c>
      <c r="BS2" s="83" t="str">
        <f t="shared" si="0"/>
        <v/>
      </c>
      <c r="BT2" s="83" t="str">
        <f t="shared" si="0"/>
        <v/>
      </c>
      <c r="BU2" s="83" t="str">
        <f t="shared" si="0"/>
        <v/>
      </c>
      <c r="BV2" s="83" t="str">
        <f t="shared" si="0"/>
        <v/>
      </c>
      <c r="BW2" s="83" t="str">
        <f t="shared" si="0"/>
        <v/>
      </c>
      <c r="BX2" s="83" t="str">
        <f t="shared" si="0"/>
        <v/>
      </c>
      <c r="BY2" s="83" t="str">
        <f t="shared" si="0"/>
        <v/>
      </c>
      <c r="BZ2" s="83" t="str">
        <f t="shared" si="0"/>
        <v/>
      </c>
      <c r="CA2" s="83" t="str">
        <f t="shared" si="0"/>
        <v/>
      </c>
      <c r="CB2" s="83" t="str">
        <f t="shared" si="0"/>
        <v/>
      </c>
      <c r="CC2" s="83" t="str">
        <f t="shared" si="0"/>
        <v/>
      </c>
      <c r="CD2" s="83" t="str">
        <f t="shared" si="0"/>
        <v/>
      </c>
      <c r="CE2" s="83" t="str">
        <f t="shared" si="0"/>
        <v/>
      </c>
      <c r="CF2" s="83" t="str">
        <f t="shared" si="0"/>
        <v/>
      </c>
      <c r="CG2" s="83" t="str">
        <f t="shared" si="0"/>
        <v/>
      </c>
      <c r="CH2" s="83" t="str">
        <f t="shared" si="0"/>
        <v/>
      </c>
      <c r="CI2" s="83" t="str">
        <f t="shared" si="0"/>
        <v/>
      </c>
      <c r="CJ2" s="83" t="str">
        <f t="shared" si="0"/>
        <v/>
      </c>
      <c r="CK2" s="83" t="str">
        <f t="shared" si="0"/>
        <v/>
      </c>
      <c r="CL2" s="83" t="str">
        <f t="shared" si="0"/>
        <v/>
      </c>
      <c r="CM2" s="83" t="str">
        <f t="shared" si="0"/>
        <v/>
      </c>
      <c r="CN2" s="83" t="str">
        <f t="shared" si="0"/>
        <v/>
      </c>
      <c r="CO2" s="83" t="str">
        <f t="shared" si="0"/>
        <v/>
      </c>
      <c r="CP2" s="83" t="str">
        <f t="shared" si="0"/>
        <v/>
      </c>
      <c r="CQ2" s="83" t="str">
        <f t="shared" si="0"/>
        <v/>
      </c>
      <c r="CR2" s="83" t="str">
        <f t="shared" si="0"/>
        <v/>
      </c>
      <c r="CS2" s="83" t="str">
        <f t="shared" si="0"/>
        <v/>
      </c>
      <c r="CT2" s="83" t="str">
        <f t="shared" si="0"/>
        <v/>
      </c>
      <c r="CU2" s="83" t="str">
        <f t="shared" si="0"/>
        <v/>
      </c>
      <c r="CV2" s="83" t="str">
        <f t="shared" si="0"/>
        <v/>
      </c>
      <c r="CW2" s="83" t="str">
        <f t="shared" ref="CW2:FH2" si="1">IF(CW3="","",CV2+1)</f>
        <v/>
      </c>
      <c r="CX2" s="83" t="str">
        <f t="shared" si="1"/>
        <v/>
      </c>
      <c r="CY2" s="83" t="str">
        <f t="shared" si="1"/>
        <v/>
      </c>
      <c r="CZ2" s="83" t="str">
        <f t="shared" si="1"/>
        <v/>
      </c>
      <c r="DA2" s="83" t="str">
        <f t="shared" si="1"/>
        <v/>
      </c>
      <c r="DB2" s="83" t="str">
        <f t="shared" si="1"/>
        <v/>
      </c>
      <c r="DC2" s="83" t="str">
        <f t="shared" si="1"/>
        <v/>
      </c>
      <c r="DD2" s="83" t="str">
        <f t="shared" si="1"/>
        <v/>
      </c>
      <c r="DE2" s="83" t="str">
        <f t="shared" si="1"/>
        <v/>
      </c>
      <c r="DF2" s="83" t="str">
        <f t="shared" si="1"/>
        <v/>
      </c>
      <c r="DG2" s="83" t="str">
        <f t="shared" si="1"/>
        <v/>
      </c>
      <c r="DH2" s="83" t="str">
        <f t="shared" si="1"/>
        <v/>
      </c>
      <c r="DI2" s="83" t="str">
        <f t="shared" si="1"/>
        <v/>
      </c>
      <c r="DJ2" s="83" t="str">
        <f t="shared" si="1"/>
        <v/>
      </c>
      <c r="DK2" s="83" t="str">
        <f t="shared" si="1"/>
        <v/>
      </c>
      <c r="DL2" s="83" t="str">
        <f t="shared" si="1"/>
        <v/>
      </c>
      <c r="DM2" s="83" t="str">
        <f t="shared" si="1"/>
        <v/>
      </c>
      <c r="DN2" s="83" t="str">
        <f t="shared" si="1"/>
        <v/>
      </c>
      <c r="DO2" s="83" t="str">
        <f t="shared" si="1"/>
        <v/>
      </c>
      <c r="DP2" s="83" t="str">
        <f t="shared" si="1"/>
        <v/>
      </c>
      <c r="DQ2" s="83" t="str">
        <f t="shared" si="1"/>
        <v/>
      </c>
      <c r="DR2" s="83" t="str">
        <f t="shared" si="1"/>
        <v/>
      </c>
      <c r="DS2" s="83" t="str">
        <f t="shared" si="1"/>
        <v/>
      </c>
      <c r="DT2" s="83" t="str">
        <f t="shared" si="1"/>
        <v/>
      </c>
      <c r="DU2" s="83" t="str">
        <f t="shared" si="1"/>
        <v/>
      </c>
      <c r="DV2" s="83" t="str">
        <f t="shared" si="1"/>
        <v/>
      </c>
      <c r="DW2" s="83" t="str">
        <f t="shared" si="1"/>
        <v/>
      </c>
      <c r="DX2" s="83" t="str">
        <f t="shared" si="1"/>
        <v/>
      </c>
      <c r="DY2" s="83" t="str">
        <f t="shared" si="1"/>
        <v/>
      </c>
      <c r="DZ2" s="83" t="str">
        <f t="shared" si="1"/>
        <v/>
      </c>
      <c r="EA2" s="83" t="str">
        <f t="shared" si="1"/>
        <v/>
      </c>
      <c r="EB2" s="83" t="str">
        <f t="shared" si="1"/>
        <v/>
      </c>
      <c r="EC2" s="83" t="str">
        <f t="shared" si="1"/>
        <v/>
      </c>
      <c r="ED2" s="83" t="str">
        <f t="shared" si="1"/>
        <v/>
      </c>
      <c r="EE2" s="83" t="str">
        <f t="shared" si="1"/>
        <v/>
      </c>
      <c r="EF2" s="83" t="str">
        <f t="shared" si="1"/>
        <v/>
      </c>
      <c r="EG2" s="83" t="str">
        <f t="shared" si="1"/>
        <v/>
      </c>
      <c r="EH2" s="83" t="str">
        <f t="shared" si="1"/>
        <v/>
      </c>
      <c r="EI2" s="83" t="str">
        <f t="shared" si="1"/>
        <v/>
      </c>
      <c r="EJ2" s="83" t="str">
        <f t="shared" si="1"/>
        <v/>
      </c>
      <c r="EK2" s="83" t="str">
        <f t="shared" si="1"/>
        <v/>
      </c>
      <c r="EL2" s="83" t="str">
        <f t="shared" si="1"/>
        <v/>
      </c>
      <c r="EM2" s="83" t="str">
        <f t="shared" si="1"/>
        <v/>
      </c>
      <c r="EN2" s="83" t="str">
        <f t="shared" si="1"/>
        <v/>
      </c>
      <c r="EO2" s="83" t="str">
        <f t="shared" si="1"/>
        <v/>
      </c>
      <c r="EP2" s="83" t="str">
        <f t="shared" si="1"/>
        <v/>
      </c>
      <c r="EQ2" s="83" t="str">
        <f t="shared" si="1"/>
        <v/>
      </c>
      <c r="ER2" s="83" t="str">
        <f t="shared" si="1"/>
        <v/>
      </c>
      <c r="ES2" s="83" t="str">
        <f t="shared" si="1"/>
        <v/>
      </c>
      <c r="ET2" s="83" t="str">
        <f t="shared" si="1"/>
        <v/>
      </c>
      <c r="EU2" s="83" t="str">
        <f t="shared" si="1"/>
        <v/>
      </c>
      <c r="EV2" s="83" t="str">
        <f t="shared" si="1"/>
        <v/>
      </c>
      <c r="EW2" s="83" t="str">
        <f t="shared" si="1"/>
        <v/>
      </c>
      <c r="EX2" s="83" t="str">
        <f t="shared" si="1"/>
        <v/>
      </c>
      <c r="EY2" s="83" t="str">
        <f t="shared" si="1"/>
        <v/>
      </c>
      <c r="EZ2" s="83" t="str">
        <f t="shared" si="1"/>
        <v/>
      </c>
      <c r="FA2" s="83" t="str">
        <f t="shared" si="1"/>
        <v/>
      </c>
      <c r="FB2" s="83" t="str">
        <f t="shared" si="1"/>
        <v/>
      </c>
      <c r="FC2" s="83" t="str">
        <f t="shared" si="1"/>
        <v/>
      </c>
      <c r="FD2" s="83" t="str">
        <f t="shared" si="1"/>
        <v/>
      </c>
      <c r="FE2" s="83" t="str">
        <f t="shared" si="1"/>
        <v/>
      </c>
      <c r="FF2" s="83" t="str">
        <f t="shared" si="1"/>
        <v/>
      </c>
      <c r="FG2" s="83" t="str">
        <f t="shared" si="1"/>
        <v/>
      </c>
      <c r="FH2" s="83" t="str">
        <f t="shared" si="1"/>
        <v/>
      </c>
      <c r="FI2" s="83" t="str">
        <f t="shared" ref="FI2:HT2" si="2">IF(FI3="","",FH2+1)</f>
        <v/>
      </c>
      <c r="FJ2" s="83" t="str">
        <f t="shared" si="2"/>
        <v/>
      </c>
      <c r="FK2" s="83" t="str">
        <f t="shared" si="2"/>
        <v/>
      </c>
      <c r="FL2" s="83" t="str">
        <f t="shared" si="2"/>
        <v/>
      </c>
      <c r="FM2" s="83" t="str">
        <f t="shared" si="2"/>
        <v/>
      </c>
      <c r="FN2" s="83" t="str">
        <f t="shared" si="2"/>
        <v/>
      </c>
      <c r="FO2" s="83" t="str">
        <f t="shared" si="2"/>
        <v/>
      </c>
      <c r="FP2" s="83" t="str">
        <f t="shared" si="2"/>
        <v/>
      </c>
      <c r="FQ2" s="83" t="str">
        <f t="shared" si="2"/>
        <v/>
      </c>
      <c r="FR2" s="83" t="str">
        <f t="shared" si="2"/>
        <v/>
      </c>
      <c r="FS2" s="83" t="str">
        <f t="shared" si="2"/>
        <v/>
      </c>
      <c r="FT2" s="83" t="str">
        <f t="shared" si="2"/>
        <v/>
      </c>
      <c r="FU2" s="83" t="str">
        <f t="shared" si="2"/>
        <v/>
      </c>
      <c r="FV2" s="83" t="str">
        <f t="shared" si="2"/>
        <v/>
      </c>
      <c r="FW2" s="83" t="str">
        <f t="shared" si="2"/>
        <v/>
      </c>
      <c r="FX2" s="83" t="str">
        <f t="shared" si="2"/>
        <v/>
      </c>
      <c r="FY2" s="83" t="str">
        <f t="shared" si="2"/>
        <v/>
      </c>
      <c r="FZ2" s="83" t="str">
        <f t="shared" si="2"/>
        <v/>
      </c>
      <c r="GA2" s="83" t="str">
        <f t="shared" si="2"/>
        <v/>
      </c>
      <c r="GB2" s="83" t="str">
        <f t="shared" si="2"/>
        <v/>
      </c>
      <c r="GC2" s="83" t="str">
        <f t="shared" si="2"/>
        <v/>
      </c>
      <c r="GD2" s="83" t="str">
        <f t="shared" si="2"/>
        <v/>
      </c>
      <c r="GE2" s="83" t="str">
        <f t="shared" si="2"/>
        <v/>
      </c>
      <c r="GF2" s="83" t="str">
        <f t="shared" si="2"/>
        <v/>
      </c>
      <c r="GG2" s="83" t="str">
        <f t="shared" si="2"/>
        <v/>
      </c>
      <c r="GH2" s="83" t="str">
        <f t="shared" si="2"/>
        <v/>
      </c>
      <c r="GI2" s="83" t="str">
        <f t="shared" si="2"/>
        <v/>
      </c>
      <c r="GJ2" s="83" t="str">
        <f t="shared" si="2"/>
        <v/>
      </c>
      <c r="GK2" s="83" t="str">
        <f t="shared" si="2"/>
        <v/>
      </c>
      <c r="GL2" s="83" t="str">
        <f t="shared" si="2"/>
        <v/>
      </c>
      <c r="GM2" s="83" t="str">
        <f t="shared" si="2"/>
        <v/>
      </c>
      <c r="GN2" s="83" t="str">
        <f t="shared" si="2"/>
        <v/>
      </c>
      <c r="GO2" s="83" t="str">
        <f t="shared" si="2"/>
        <v/>
      </c>
      <c r="GP2" s="83" t="str">
        <f t="shared" si="2"/>
        <v/>
      </c>
      <c r="GQ2" s="83" t="str">
        <f t="shared" si="2"/>
        <v/>
      </c>
      <c r="GR2" s="83" t="str">
        <f t="shared" si="2"/>
        <v/>
      </c>
      <c r="GS2" s="83" t="str">
        <f t="shared" si="2"/>
        <v/>
      </c>
      <c r="GT2" s="83" t="str">
        <f t="shared" si="2"/>
        <v/>
      </c>
      <c r="GU2" s="83" t="str">
        <f t="shared" si="2"/>
        <v/>
      </c>
      <c r="GV2" s="83" t="str">
        <f t="shared" si="2"/>
        <v/>
      </c>
      <c r="GW2" s="83" t="str">
        <f t="shared" si="2"/>
        <v/>
      </c>
      <c r="GX2" s="83" t="str">
        <f t="shared" si="2"/>
        <v/>
      </c>
      <c r="GY2" s="83" t="str">
        <f t="shared" si="2"/>
        <v/>
      </c>
      <c r="GZ2" s="83" t="str">
        <f t="shared" si="2"/>
        <v/>
      </c>
      <c r="HA2" s="83" t="str">
        <f t="shared" si="2"/>
        <v/>
      </c>
      <c r="HB2" s="83" t="str">
        <f t="shared" si="2"/>
        <v/>
      </c>
      <c r="HC2" s="83" t="str">
        <f t="shared" si="2"/>
        <v/>
      </c>
      <c r="HD2" s="83" t="str">
        <f t="shared" si="2"/>
        <v/>
      </c>
      <c r="HE2" s="83" t="str">
        <f t="shared" si="2"/>
        <v/>
      </c>
      <c r="HF2" s="83" t="str">
        <f t="shared" si="2"/>
        <v/>
      </c>
      <c r="HG2" s="83" t="str">
        <f t="shared" si="2"/>
        <v/>
      </c>
      <c r="HH2" s="83" t="str">
        <f t="shared" si="2"/>
        <v/>
      </c>
      <c r="HI2" s="83" t="str">
        <f t="shared" si="2"/>
        <v/>
      </c>
      <c r="HJ2" s="83" t="str">
        <f t="shared" si="2"/>
        <v/>
      </c>
      <c r="HK2" s="83" t="str">
        <f t="shared" si="2"/>
        <v/>
      </c>
      <c r="HL2" s="83" t="str">
        <f t="shared" si="2"/>
        <v/>
      </c>
      <c r="HM2" s="83" t="str">
        <f t="shared" si="2"/>
        <v/>
      </c>
      <c r="HN2" s="83" t="str">
        <f t="shared" si="2"/>
        <v/>
      </c>
      <c r="HO2" s="83" t="str">
        <f t="shared" si="2"/>
        <v/>
      </c>
      <c r="HP2" s="83" t="str">
        <f t="shared" si="2"/>
        <v/>
      </c>
      <c r="HQ2" s="83" t="str">
        <f t="shared" si="2"/>
        <v/>
      </c>
      <c r="HR2" s="83" t="str">
        <f t="shared" si="2"/>
        <v/>
      </c>
      <c r="HS2" s="83" t="str">
        <f t="shared" si="2"/>
        <v/>
      </c>
      <c r="HT2" s="83" t="str">
        <f t="shared" si="2"/>
        <v/>
      </c>
      <c r="HU2" s="83" t="str">
        <f t="shared" ref="HU2:IK2" si="3">IF(HU3="","",HT2+1)</f>
        <v/>
      </c>
      <c r="HV2" s="83" t="str">
        <f t="shared" si="3"/>
        <v/>
      </c>
      <c r="HW2" s="83" t="str">
        <f t="shared" si="3"/>
        <v/>
      </c>
      <c r="HX2" s="83" t="str">
        <f t="shared" si="3"/>
        <v/>
      </c>
      <c r="HY2" s="83" t="str">
        <f t="shared" si="3"/>
        <v/>
      </c>
      <c r="HZ2" s="83" t="str">
        <f t="shared" si="3"/>
        <v/>
      </c>
      <c r="IA2" s="83" t="str">
        <f t="shared" si="3"/>
        <v/>
      </c>
      <c r="IB2" s="83" t="str">
        <f t="shared" si="3"/>
        <v/>
      </c>
      <c r="IC2" s="83" t="str">
        <f t="shared" si="3"/>
        <v/>
      </c>
      <c r="ID2" s="83" t="str">
        <f t="shared" si="3"/>
        <v/>
      </c>
      <c r="IE2" s="83" t="str">
        <f t="shared" si="3"/>
        <v/>
      </c>
      <c r="IF2" s="83" t="str">
        <f t="shared" si="3"/>
        <v/>
      </c>
      <c r="IG2" s="83" t="str">
        <f t="shared" si="3"/>
        <v/>
      </c>
      <c r="IH2" s="83" t="str">
        <f t="shared" si="3"/>
        <v/>
      </c>
      <c r="II2" s="83" t="str">
        <f t="shared" si="3"/>
        <v/>
      </c>
      <c r="IJ2" s="83" t="str">
        <f t="shared" si="3"/>
        <v/>
      </c>
      <c r="IK2" s="83" t="str">
        <f t="shared" si="3"/>
        <v/>
      </c>
    </row>
    <row r="3" spans="1:245" s="89" customFormat="1" x14ac:dyDescent="0.2">
      <c r="A3" s="85" t="s">
        <v>114</v>
      </c>
      <c r="B3" s="86" t="s">
        <v>144</v>
      </c>
      <c r="C3" s="86" t="s">
        <v>144</v>
      </c>
      <c r="D3" s="86" t="s">
        <v>144</v>
      </c>
      <c r="E3" s="87" t="s">
        <v>144</v>
      </c>
      <c r="F3" s="88"/>
      <c r="G3" s="86"/>
      <c r="H3" s="86"/>
      <c r="I3" s="86"/>
      <c r="J3" s="86"/>
      <c r="K3" s="87"/>
      <c r="L3" s="87"/>
      <c r="M3" s="87"/>
      <c r="N3" s="87"/>
      <c r="O3" s="87"/>
      <c r="P3" s="87"/>
      <c r="Q3" s="87"/>
      <c r="R3" s="87"/>
      <c r="S3" s="87"/>
      <c r="T3" s="87"/>
      <c r="U3" s="87"/>
      <c r="V3" s="87"/>
      <c r="W3" s="87"/>
      <c r="X3" s="87"/>
      <c r="Y3" s="87"/>
      <c r="Z3" s="87"/>
      <c r="AA3" s="87"/>
      <c r="AB3" s="87"/>
      <c r="AC3" s="87"/>
      <c r="AD3" s="87"/>
      <c r="AE3" s="87"/>
      <c r="AF3" s="87"/>
      <c r="AG3" s="87"/>
      <c r="AH3" s="87"/>
      <c r="AI3" s="87"/>
      <c r="GC3" s="90"/>
      <c r="GD3" s="90"/>
      <c r="GE3" s="90"/>
      <c r="GF3" s="90"/>
      <c r="GG3" s="90"/>
      <c r="GH3" s="90"/>
      <c r="GI3" s="90"/>
      <c r="GJ3" s="90"/>
      <c r="GK3" s="90"/>
      <c r="GL3" s="90"/>
      <c r="GM3" s="90"/>
      <c r="GN3" s="90"/>
      <c r="GO3" s="90"/>
      <c r="GP3" s="90"/>
      <c r="GQ3" s="90"/>
      <c r="GR3" s="90"/>
      <c r="GS3" s="90"/>
      <c r="GT3" s="90"/>
      <c r="GU3" s="90"/>
      <c r="GV3" s="90"/>
      <c r="GW3" s="90"/>
      <c r="GX3" s="90"/>
      <c r="GY3" s="90"/>
      <c r="GZ3" s="90"/>
      <c r="HA3" s="90"/>
      <c r="HB3" s="90"/>
    </row>
    <row r="4" spans="1:245" s="89" customFormat="1" ht="51" x14ac:dyDescent="0.2">
      <c r="A4" s="85" t="s">
        <v>115</v>
      </c>
      <c r="B4" s="86" t="s">
        <v>386</v>
      </c>
      <c r="C4" s="86" t="s">
        <v>392</v>
      </c>
      <c r="D4" s="86" t="s">
        <v>400</v>
      </c>
      <c r="E4" s="86" t="s">
        <v>407</v>
      </c>
      <c r="F4" s="88"/>
      <c r="G4" s="86"/>
      <c r="H4" s="86"/>
      <c r="I4" s="86"/>
      <c r="J4" s="86"/>
      <c r="K4" s="87"/>
      <c r="L4" s="86"/>
      <c r="M4" s="86"/>
      <c r="N4" s="86"/>
      <c r="O4" s="87"/>
      <c r="P4" s="87"/>
      <c r="Q4" s="86"/>
      <c r="R4" s="86"/>
      <c r="S4" s="86"/>
      <c r="T4" s="86"/>
      <c r="U4" s="86"/>
      <c r="V4" s="86"/>
      <c r="W4" s="86"/>
      <c r="X4" s="91"/>
      <c r="Y4" s="86"/>
      <c r="Z4" s="87"/>
      <c r="AA4" s="86"/>
      <c r="AB4" s="86"/>
      <c r="AC4" s="87"/>
      <c r="AD4" s="87"/>
      <c r="AE4" s="87"/>
      <c r="AF4" s="87"/>
      <c r="AG4" s="87"/>
      <c r="AH4" s="87"/>
      <c r="AI4" s="87"/>
      <c r="AQ4" s="92"/>
      <c r="AR4" s="92"/>
      <c r="AS4" s="92"/>
      <c r="AT4" s="92"/>
      <c r="AU4" s="92"/>
      <c r="AV4" s="92"/>
      <c r="AW4" s="92"/>
      <c r="GA4" s="90"/>
      <c r="GC4" s="90"/>
      <c r="GD4" s="90"/>
      <c r="GE4" s="90"/>
      <c r="GF4" s="90"/>
      <c r="GG4" s="90"/>
      <c r="GH4" s="90"/>
      <c r="GI4" s="90"/>
      <c r="GJ4" s="90"/>
      <c r="GK4" s="90"/>
      <c r="GL4" s="90"/>
      <c r="GM4" s="90"/>
      <c r="GN4" s="90"/>
      <c r="GO4" s="90"/>
      <c r="GP4" s="90"/>
      <c r="GQ4" s="90"/>
      <c r="GR4" s="90"/>
      <c r="GS4" s="90"/>
      <c r="GT4" s="90"/>
      <c r="GU4" s="90"/>
      <c r="GV4" s="90"/>
      <c r="GW4" s="90"/>
      <c r="GX4" s="90"/>
      <c r="GY4" s="90"/>
      <c r="GZ4" s="90"/>
      <c r="HA4" s="90"/>
      <c r="HB4" s="90"/>
    </row>
    <row r="5" spans="1:245" s="97" customFormat="1" x14ac:dyDescent="0.2">
      <c r="A5" s="93" t="s">
        <v>116</v>
      </c>
      <c r="B5" s="94" t="s">
        <v>387</v>
      </c>
      <c r="C5" s="94" t="s">
        <v>393</v>
      </c>
      <c r="D5" s="94" t="s">
        <v>401</v>
      </c>
      <c r="E5" s="95" t="s">
        <v>408</v>
      </c>
      <c r="F5" s="96"/>
      <c r="G5" s="94"/>
      <c r="H5" s="94"/>
      <c r="I5" s="94"/>
      <c r="J5" s="94"/>
      <c r="K5" s="94"/>
      <c r="L5" s="95"/>
      <c r="M5" s="94"/>
      <c r="N5" s="95"/>
      <c r="O5" s="95"/>
      <c r="P5" s="95"/>
      <c r="Q5" s="94"/>
      <c r="R5" s="95"/>
      <c r="S5" s="94"/>
      <c r="T5" s="95"/>
      <c r="U5" s="94"/>
      <c r="V5" s="95"/>
      <c r="W5" s="94"/>
      <c r="X5" s="95"/>
      <c r="Y5" s="94"/>
      <c r="Z5" s="94"/>
      <c r="AA5" s="95"/>
      <c r="AB5" s="95"/>
      <c r="AC5" s="95"/>
      <c r="AD5" s="95"/>
      <c r="AE5" s="95"/>
      <c r="AF5" s="95"/>
      <c r="AG5" s="95"/>
      <c r="AH5" s="95"/>
      <c r="AI5" s="95"/>
      <c r="DO5" s="98"/>
      <c r="GC5" s="99"/>
      <c r="GD5" s="99"/>
      <c r="GE5" s="99"/>
      <c r="GF5" s="99"/>
      <c r="GG5" s="99"/>
      <c r="GH5" s="99"/>
      <c r="GI5" s="99"/>
      <c r="GJ5" s="99"/>
      <c r="GK5" s="99"/>
      <c r="GL5" s="99"/>
      <c r="GM5" s="99"/>
      <c r="GN5" s="99"/>
      <c r="GO5" s="99"/>
      <c r="GP5" s="99"/>
      <c r="GQ5" s="99"/>
      <c r="GR5" s="99"/>
      <c r="GS5" s="99"/>
      <c r="GT5" s="99"/>
      <c r="GU5" s="99"/>
      <c r="GV5" s="99"/>
      <c r="GW5" s="100"/>
      <c r="GX5" s="99"/>
      <c r="GY5" s="99"/>
      <c r="GZ5" s="99"/>
      <c r="HA5" s="99"/>
      <c r="HB5" s="99"/>
    </row>
    <row r="6" spans="1:245" s="97" customFormat="1" x14ac:dyDescent="0.2">
      <c r="A6" s="93" t="s">
        <v>117</v>
      </c>
      <c r="B6" s="94"/>
      <c r="C6" s="94" t="s">
        <v>394</v>
      </c>
      <c r="D6" s="94"/>
      <c r="E6" s="95" t="s">
        <v>409</v>
      </c>
      <c r="F6" s="96"/>
      <c r="G6" s="94"/>
      <c r="H6" s="94"/>
      <c r="I6" s="94"/>
      <c r="J6" s="94"/>
      <c r="K6" s="95"/>
      <c r="L6" s="95"/>
      <c r="M6" s="95"/>
      <c r="N6" s="95"/>
      <c r="O6" s="95"/>
      <c r="P6" s="95"/>
      <c r="Q6" s="95"/>
      <c r="R6" s="95"/>
      <c r="S6" s="95"/>
      <c r="T6" s="95"/>
      <c r="U6" s="95"/>
      <c r="V6" s="95"/>
      <c r="W6" s="95"/>
      <c r="X6" s="95"/>
      <c r="Y6" s="95"/>
      <c r="Z6" s="95"/>
      <c r="AA6" s="95"/>
      <c r="AB6" s="95"/>
      <c r="AC6" s="95"/>
      <c r="AD6" s="95"/>
      <c r="AE6" s="95"/>
      <c r="AF6" s="95"/>
      <c r="AG6" s="95"/>
      <c r="AH6" s="95"/>
      <c r="AI6" s="95"/>
      <c r="GC6" s="99"/>
      <c r="GD6" s="99"/>
      <c r="GE6" s="99"/>
      <c r="GF6" s="99"/>
      <c r="GG6" s="99"/>
      <c r="GH6" s="99"/>
      <c r="GI6" s="99"/>
      <c r="GJ6" s="99"/>
      <c r="GK6" s="99"/>
      <c r="GL6" s="99"/>
      <c r="GM6" s="99"/>
      <c r="GN6" s="99"/>
      <c r="GO6" s="99"/>
      <c r="GP6" s="99"/>
      <c r="GQ6" s="99"/>
      <c r="GR6" s="99"/>
      <c r="GS6" s="99"/>
      <c r="GT6" s="99"/>
      <c r="GU6" s="99"/>
      <c r="GV6" s="99"/>
      <c r="GW6" s="99"/>
      <c r="GX6" s="99"/>
      <c r="GY6" s="99"/>
      <c r="GZ6" s="99"/>
      <c r="HA6" s="99"/>
      <c r="HB6" s="99"/>
    </row>
    <row r="7" spans="1:245" s="104" customFormat="1" x14ac:dyDescent="0.2">
      <c r="A7" s="85" t="s">
        <v>118</v>
      </c>
      <c r="B7" s="101"/>
      <c r="C7" s="101"/>
      <c r="D7" s="101" t="s">
        <v>402</v>
      </c>
      <c r="E7" s="102" t="s">
        <v>410</v>
      </c>
      <c r="F7" s="103"/>
      <c r="G7" s="101"/>
      <c r="H7" s="101"/>
      <c r="I7" s="101"/>
      <c r="J7" s="101"/>
      <c r="K7" s="102"/>
      <c r="L7" s="102"/>
      <c r="M7" s="101"/>
      <c r="N7" s="102"/>
      <c r="O7" s="102"/>
      <c r="P7" s="102"/>
      <c r="Q7" s="101"/>
      <c r="R7" s="102"/>
      <c r="S7" s="101"/>
      <c r="T7" s="102"/>
      <c r="U7" s="102"/>
      <c r="V7" s="102"/>
      <c r="W7" s="102"/>
      <c r="X7" s="102"/>
      <c r="Y7" s="102"/>
      <c r="Z7" s="102"/>
      <c r="AA7" s="102"/>
      <c r="AB7" s="102"/>
      <c r="AC7" s="102"/>
      <c r="AD7" s="102"/>
      <c r="AE7" s="102"/>
      <c r="AF7" s="102"/>
      <c r="AG7" s="102"/>
      <c r="AH7" s="102"/>
      <c r="AI7" s="102"/>
      <c r="GC7" s="105"/>
      <c r="GD7" s="105"/>
      <c r="GE7" s="105"/>
      <c r="GF7" s="105"/>
      <c r="GG7" s="105"/>
      <c r="GH7" s="105"/>
      <c r="GI7" s="105"/>
      <c r="GJ7" s="105"/>
      <c r="GK7" s="105"/>
      <c r="GL7" s="105"/>
      <c r="GM7" s="105"/>
      <c r="GN7" s="105"/>
      <c r="GO7" s="105"/>
      <c r="GP7" s="105"/>
      <c r="GQ7" s="105"/>
      <c r="GR7" s="105"/>
      <c r="GS7" s="105"/>
      <c r="GT7" s="105"/>
      <c r="GU7" s="105"/>
      <c r="GV7" s="105"/>
      <c r="GW7" s="105"/>
      <c r="GX7" s="105"/>
      <c r="GY7" s="105"/>
      <c r="GZ7" s="105"/>
      <c r="HA7" s="105"/>
      <c r="HB7" s="105"/>
    </row>
    <row r="8" spans="1:245" s="104" customFormat="1" x14ac:dyDescent="0.2">
      <c r="A8" s="85" t="s">
        <v>119</v>
      </c>
      <c r="B8" s="101"/>
      <c r="C8" s="101"/>
      <c r="D8" s="101"/>
      <c r="E8" s="102"/>
      <c r="F8" s="103"/>
      <c r="G8" s="101"/>
      <c r="H8" s="101"/>
      <c r="I8" s="101"/>
      <c r="J8" s="101"/>
      <c r="K8" s="102"/>
      <c r="L8" s="102"/>
      <c r="M8" s="102"/>
      <c r="N8" s="101"/>
      <c r="O8" s="102"/>
      <c r="P8" s="102"/>
      <c r="Q8" s="102"/>
      <c r="R8" s="102"/>
      <c r="S8" s="101"/>
      <c r="T8" s="102"/>
      <c r="U8" s="102"/>
      <c r="V8" s="102"/>
      <c r="W8" s="102"/>
      <c r="X8" s="102"/>
      <c r="Y8" s="102"/>
      <c r="Z8" s="102"/>
      <c r="AA8" s="102"/>
      <c r="AB8" s="102"/>
      <c r="AC8" s="102"/>
      <c r="AD8" s="102"/>
      <c r="AE8" s="102"/>
      <c r="AF8" s="102"/>
      <c r="AG8" s="102"/>
      <c r="AH8" s="102"/>
      <c r="AI8" s="102"/>
      <c r="GC8" s="105"/>
      <c r="GD8" s="105"/>
      <c r="GE8" s="105"/>
      <c r="GF8" s="105"/>
      <c r="GG8" s="105"/>
      <c r="GH8" s="105"/>
      <c r="GI8" s="105"/>
      <c r="GJ8" s="105"/>
      <c r="GK8" s="105"/>
      <c r="GL8" s="105"/>
      <c r="GM8" s="105"/>
      <c r="GN8" s="105"/>
      <c r="GO8" s="105"/>
      <c r="GP8" s="105"/>
      <c r="GQ8" s="105"/>
      <c r="GR8" s="105"/>
      <c r="GS8" s="105"/>
      <c r="GT8" s="105"/>
      <c r="GU8" s="105"/>
      <c r="GV8" s="105"/>
      <c r="GW8" s="105"/>
      <c r="GX8" s="105"/>
      <c r="GY8" s="105"/>
      <c r="GZ8" s="105"/>
      <c r="HA8" s="105"/>
      <c r="HB8" s="105"/>
    </row>
    <row r="9" spans="1:245" s="97" customFormat="1" ht="38.25" x14ac:dyDescent="0.2">
      <c r="A9" s="93" t="s">
        <v>120</v>
      </c>
      <c r="B9" s="94" t="s">
        <v>391</v>
      </c>
      <c r="C9" s="94"/>
      <c r="D9" s="94"/>
      <c r="E9" s="95"/>
      <c r="F9" s="96"/>
      <c r="G9" s="94"/>
      <c r="H9" s="94"/>
      <c r="I9" s="94"/>
      <c r="J9" s="94"/>
      <c r="K9" s="95"/>
      <c r="L9" s="94"/>
      <c r="M9" s="94"/>
      <c r="N9" s="95"/>
      <c r="O9" s="95"/>
      <c r="P9" s="95"/>
      <c r="Q9" s="106"/>
      <c r="R9" s="95"/>
      <c r="S9" s="94"/>
      <c r="T9" s="94"/>
      <c r="U9" s="94"/>
      <c r="V9" s="95"/>
      <c r="W9" s="95"/>
      <c r="X9" s="95"/>
      <c r="Y9" s="95"/>
      <c r="Z9" s="95"/>
      <c r="AA9" s="95"/>
      <c r="AB9" s="95"/>
      <c r="AC9" s="95"/>
      <c r="AD9" s="95"/>
      <c r="AE9" s="95"/>
      <c r="AF9" s="95"/>
      <c r="AG9" s="95"/>
      <c r="AH9" s="95"/>
      <c r="AI9" s="95"/>
      <c r="AY9" s="98"/>
      <c r="GC9" s="99"/>
      <c r="GD9" s="99"/>
      <c r="GE9" s="99"/>
      <c r="GF9" s="99"/>
      <c r="GG9" s="99"/>
      <c r="GH9" s="99"/>
      <c r="GI9" s="99"/>
      <c r="GJ9" s="99"/>
      <c r="GK9" s="99"/>
      <c r="GL9" s="99"/>
      <c r="GM9" s="99"/>
      <c r="GN9" s="99"/>
      <c r="GO9" s="99"/>
      <c r="GP9" s="99"/>
      <c r="GQ9" s="99"/>
      <c r="GR9" s="99"/>
      <c r="GS9" s="99"/>
      <c r="GT9" s="99"/>
      <c r="GU9" s="99"/>
      <c r="GV9" s="99"/>
      <c r="GW9" s="99"/>
      <c r="GX9" s="99"/>
      <c r="GY9" s="99"/>
      <c r="GZ9" s="99"/>
      <c r="HA9" s="99"/>
      <c r="HB9" s="99"/>
    </row>
    <row r="10" spans="1:245" s="97" customFormat="1" ht="25.5" x14ac:dyDescent="0.2">
      <c r="A10" s="93" t="s">
        <v>121</v>
      </c>
      <c r="B10" s="94"/>
      <c r="C10" s="94"/>
      <c r="D10" s="94" t="s">
        <v>403</v>
      </c>
      <c r="E10" s="95" t="s">
        <v>411</v>
      </c>
      <c r="F10" s="96"/>
      <c r="G10" s="94"/>
      <c r="H10" s="94"/>
      <c r="I10" s="94"/>
      <c r="J10" s="94"/>
      <c r="K10" s="95"/>
      <c r="L10" s="95"/>
      <c r="M10" s="95"/>
      <c r="N10" s="95"/>
      <c r="O10" s="95"/>
      <c r="P10" s="95"/>
      <c r="Q10" s="94"/>
      <c r="R10" s="95"/>
      <c r="S10" s="95"/>
      <c r="T10" s="95"/>
      <c r="U10" s="95"/>
      <c r="V10" s="95"/>
      <c r="W10" s="95"/>
      <c r="X10" s="95"/>
      <c r="Y10" s="95"/>
      <c r="Z10" s="95"/>
      <c r="AA10" s="95"/>
      <c r="AB10" s="95"/>
      <c r="AC10" s="95"/>
      <c r="AD10" s="95"/>
      <c r="AE10" s="95"/>
      <c r="AF10" s="95"/>
      <c r="AG10" s="95"/>
      <c r="AH10" s="95"/>
      <c r="AI10" s="95"/>
      <c r="GC10" s="99"/>
      <c r="GD10" s="99"/>
      <c r="GE10" s="99"/>
      <c r="GF10" s="99"/>
      <c r="GG10" s="99"/>
      <c r="GH10" s="99"/>
      <c r="GI10" s="99"/>
      <c r="GJ10" s="99"/>
      <c r="GK10" s="99"/>
      <c r="GL10" s="99"/>
      <c r="GM10" s="99"/>
      <c r="GN10" s="99"/>
      <c r="GO10" s="99"/>
      <c r="GP10" s="99"/>
      <c r="GQ10" s="99"/>
      <c r="GR10" s="99"/>
      <c r="GS10" s="99"/>
      <c r="GT10" s="99"/>
      <c r="GU10" s="99"/>
      <c r="GV10" s="99"/>
      <c r="GW10" s="99"/>
      <c r="GX10" s="99"/>
      <c r="GY10" s="99"/>
      <c r="GZ10" s="99"/>
      <c r="HA10" s="99"/>
      <c r="HB10" s="99"/>
    </row>
    <row r="11" spans="1:245" s="104" customFormat="1" x14ac:dyDescent="0.2">
      <c r="A11" s="85" t="s">
        <v>122</v>
      </c>
      <c r="B11" s="101"/>
      <c r="C11" s="101"/>
      <c r="D11" s="101"/>
      <c r="E11" s="102"/>
      <c r="F11" s="103"/>
      <c r="G11" s="101"/>
      <c r="H11" s="101"/>
      <c r="I11" s="101"/>
      <c r="J11" s="101"/>
      <c r="K11" s="102"/>
      <c r="L11" s="102"/>
      <c r="M11" s="102"/>
      <c r="N11" s="102"/>
      <c r="O11" s="102"/>
      <c r="P11" s="102"/>
      <c r="Q11" s="102"/>
      <c r="R11" s="102"/>
      <c r="S11" s="101"/>
      <c r="T11" s="102"/>
      <c r="U11" s="102"/>
      <c r="V11" s="102"/>
      <c r="W11" s="102"/>
      <c r="X11" s="101"/>
      <c r="Y11" s="102"/>
      <c r="Z11" s="102"/>
      <c r="AA11" s="102"/>
      <c r="AB11" s="102"/>
      <c r="AC11" s="102"/>
      <c r="AD11" s="102"/>
      <c r="AE11" s="102"/>
      <c r="AF11" s="102"/>
      <c r="AG11" s="102"/>
      <c r="AH11" s="102"/>
      <c r="AI11" s="102"/>
      <c r="GC11" s="105"/>
      <c r="GD11" s="105"/>
      <c r="GE11" s="105"/>
      <c r="GF11" s="105"/>
      <c r="GG11" s="105"/>
      <c r="GH11" s="105"/>
      <c r="GI11" s="105"/>
      <c r="GJ11" s="105"/>
      <c r="GK11" s="105"/>
      <c r="GL11" s="105"/>
      <c r="GM11" s="105"/>
      <c r="GN11" s="105"/>
      <c r="GO11" s="105"/>
      <c r="GP11" s="105"/>
      <c r="GQ11" s="105"/>
      <c r="GR11" s="105"/>
      <c r="GS11" s="105"/>
      <c r="GT11" s="105"/>
      <c r="GU11" s="105"/>
      <c r="GV11" s="105"/>
      <c r="GW11" s="105"/>
      <c r="GX11" s="105"/>
      <c r="GY11" s="105"/>
      <c r="GZ11" s="105"/>
      <c r="HA11" s="105"/>
      <c r="HB11" s="105"/>
    </row>
    <row r="12" spans="1:245" s="104" customFormat="1" ht="25.5" x14ac:dyDescent="0.2">
      <c r="A12" s="85" t="s">
        <v>123</v>
      </c>
      <c r="B12" s="101"/>
      <c r="C12" s="101"/>
      <c r="D12" s="101"/>
      <c r="E12" s="102"/>
      <c r="F12" s="103"/>
      <c r="G12" s="101"/>
      <c r="H12" s="101"/>
      <c r="I12" s="101"/>
      <c r="J12" s="101"/>
      <c r="K12" s="102"/>
      <c r="L12" s="102"/>
      <c r="M12" s="102"/>
      <c r="N12" s="102"/>
      <c r="O12" s="102"/>
      <c r="P12" s="102"/>
      <c r="Q12" s="102"/>
      <c r="R12" s="102"/>
      <c r="S12" s="101"/>
      <c r="T12" s="102"/>
      <c r="U12" s="102"/>
      <c r="V12" s="102"/>
      <c r="W12" s="102"/>
      <c r="X12" s="101"/>
      <c r="Y12" s="102"/>
      <c r="Z12" s="102"/>
      <c r="AA12" s="102"/>
      <c r="AB12" s="102"/>
      <c r="AC12" s="102"/>
      <c r="AD12" s="102"/>
      <c r="AE12" s="102"/>
      <c r="AF12" s="102"/>
      <c r="AG12" s="102"/>
      <c r="AH12" s="102"/>
      <c r="AI12" s="102"/>
      <c r="GC12" s="105"/>
      <c r="GD12" s="105"/>
      <c r="GE12" s="105"/>
      <c r="GF12" s="105"/>
      <c r="GG12" s="105"/>
      <c r="GH12" s="105"/>
      <c r="GI12" s="105"/>
      <c r="GJ12" s="105"/>
      <c r="GK12" s="105"/>
      <c r="GL12" s="105"/>
      <c r="GM12" s="105"/>
      <c r="GN12" s="105"/>
      <c r="GO12" s="105"/>
      <c r="GP12" s="105"/>
      <c r="GQ12" s="105"/>
      <c r="GR12" s="105"/>
      <c r="GS12" s="105"/>
      <c r="GT12" s="105"/>
      <c r="GU12" s="105"/>
      <c r="GV12" s="105"/>
      <c r="GW12" s="105"/>
      <c r="GX12" s="105"/>
      <c r="GY12" s="105"/>
      <c r="GZ12" s="105"/>
      <c r="HA12" s="105"/>
      <c r="HB12" s="105"/>
    </row>
    <row r="13" spans="1:245" s="97" customFormat="1" x14ac:dyDescent="0.2">
      <c r="A13" s="93" t="s">
        <v>124</v>
      </c>
      <c r="B13" s="94"/>
      <c r="C13" s="94"/>
      <c r="D13" s="94"/>
      <c r="E13" s="95"/>
      <c r="F13" s="96"/>
      <c r="G13" s="94"/>
      <c r="H13" s="94"/>
      <c r="I13" s="94"/>
      <c r="J13" s="94"/>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row>
    <row r="14" spans="1:245" s="97" customFormat="1" ht="25.5" x14ac:dyDescent="0.2">
      <c r="A14" s="93" t="s">
        <v>125</v>
      </c>
      <c r="B14" s="94"/>
      <c r="C14" s="94" t="s">
        <v>395</v>
      </c>
      <c r="D14" s="94"/>
      <c r="E14" s="95"/>
      <c r="F14" s="96"/>
      <c r="G14" s="94"/>
      <c r="H14" s="94"/>
      <c r="I14" s="94"/>
      <c r="J14" s="94"/>
      <c r="K14" s="95"/>
      <c r="L14" s="95"/>
      <c r="M14" s="95"/>
      <c r="N14" s="94"/>
      <c r="O14" s="95"/>
      <c r="P14" s="95"/>
      <c r="Q14" s="95"/>
      <c r="R14" s="95"/>
      <c r="S14" s="95"/>
      <c r="T14" s="95"/>
      <c r="U14" s="95"/>
      <c r="V14" s="95"/>
      <c r="W14" s="95"/>
      <c r="X14" s="95"/>
      <c r="Y14" s="95"/>
      <c r="Z14" s="95"/>
      <c r="AA14" s="95"/>
      <c r="AB14" s="95"/>
      <c r="AC14" s="95"/>
      <c r="AD14" s="95"/>
      <c r="AE14" s="95"/>
      <c r="AF14" s="95"/>
      <c r="AG14" s="95"/>
      <c r="AH14" s="95"/>
      <c r="AI14" s="95"/>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row>
    <row r="15" spans="1:245" s="89" customFormat="1" x14ac:dyDescent="0.2">
      <c r="A15" s="85" t="s">
        <v>126</v>
      </c>
      <c r="B15" s="86"/>
      <c r="C15" s="86"/>
      <c r="D15" s="86"/>
      <c r="E15" s="87"/>
      <c r="F15" s="88"/>
      <c r="G15" s="86"/>
      <c r="H15" s="86"/>
      <c r="I15" s="86"/>
      <c r="J15" s="86"/>
      <c r="K15" s="87"/>
      <c r="L15" s="87"/>
      <c r="M15" s="87"/>
      <c r="N15" s="87"/>
      <c r="O15" s="87"/>
      <c r="P15" s="87"/>
      <c r="Q15" s="87"/>
      <c r="R15" s="87"/>
      <c r="S15" s="87"/>
      <c r="T15" s="87"/>
      <c r="U15" s="87"/>
      <c r="V15" s="87"/>
      <c r="W15" s="87"/>
      <c r="X15" s="87"/>
      <c r="Y15" s="87"/>
      <c r="Z15" s="87"/>
      <c r="AA15" s="87"/>
      <c r="AB15" s="87"/>
      <c r="AC15" s="87"/>
      <c r="AD15" s="87"/>
      <c r="AE15" s="87"/>
      <c r="AF15" s="87"/>
      <c r="AG15" s="87"/>
      <c r="AH15" s="87"/>
      <c r="AI15" s="87"/>
      <c r="GC15" s="90"/>
      <c r="GD15" s="90"/>
      <c r="GE15" s="90"/>
      <c r="GF15" s="90"/>
      <c r="GG15" s="90"/>
      <c r="GH15" s="90"/>
      <c r="GI15" s="90"/>
      <c r="GJ15" s="90"/>
      <c r="GK15" s="90"/>
      <c r="GL15" s="90"/>
      <c r="GM15" s="90"/>
      <c r="GN15" s="90"/>
      <c r="GO15" s="90"/>
      <c r="GP15" s="90"/>
      <c r="GQ15" s="90"/>
      <c r="GR15" s="90"/>
      <c r="GS15" s="90"/>
      <c r="GT15" s="90"/>
      <c r="GU15" s="90"/>
      <c r="GV15" s="90"/>
      <c r="GW15" s="90"/>
      <c r="GX15" s="90"/>
      <c r="GY15" s="90"/>
      <c r="GZ15" s="90"/>
      <c r="HA15" s="90"/>
      <c r="HB15" s="90"/>
    </row>
    <row r="16" spans="1:245" s="104" customFormat="1" x14ac:dyDescent="0.2">
      <c r="A16" s="85" t="s">
        <v>127</v>
      </c>
      <c r="B16" s="101"/>
      <c r="C16" s="101"/>
      <c r="D16" s="101"/>
      <c r="E16" s="102"/>
      <c r="F16" s="103"/>
      <c r="G16" s="101"/>
      <c r="H16" s="101"/>
      <c r="I16" s="101"/>
      <c r="J16" s="101"/>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CC16" s="89"/>
      <c r="GC16" s="105"/>
      <c r="GD16" s="105"/>
      <c r="GE16" s="105"/>
      <c r="GF16" s="105"/>
      <c r="GG16" s="105"/>
      <c r="GH16" s="105"/>
      <c r="GI16" s="105"/>
      <c r="GJ16" s="105"/>
      <c r="GK16" s="105"/>
      <c r="GL16" s="105"/>
      <c r="GM16" s="105"/>
      <c r="GN16" s="105"/>
      <c r="GO16" s="105"/>
      <c r="GP16" s="105"/>
      <c r="GQ16" s="105"/>
      <c r="GR16" s="105"/>
      <c r="GS16" s="105"/>
      <c r="GT16" s="105"/>
      <c r="GU16" s="105"/>
      <c r="GV16" s="105"/>
      <c r="GW16" s="105"/>
      <c r="GX16" s="105"/>
      <c r="GY16" s="105"/>
      <c r="GZ16" s="105"/>
      <c r="HA16" s="105"/>
      <c r="HB16" s="105"/>
    </row>
    <row r="17" spans="1:210" s="110" customFormat="1" x14ac:dyDescent="0.2">
      <c r="A17" s="93" t="s">
        <v>128</v>
      </c>
      <c r="B17" s="107"/>
      <c r="C17" s="107"/>
      <c r="D17" s="107"/>
      <c r="E17" s="108"/>
      <c r="F17" s="109"/>
      <c r="G17" s="107"/>
      <c r="H17" s="107"/>
      <c r="I17" s="107"/>
      <c r="J17" s="107"/>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H17" s="108"/>
      <c r="AI17" s="108"/>
      <c r="GC17" s="111"/>
      <c r="GD17" s="111"/>
      <c r="GE17" s="111"/>
      <c r="GF17" s="111"/>
      <c r="GG17" s="111"/>
      <c r="GH17" s="111"/>
      <c r="GI17" s="111"/>
      <c r="GJ17" s="111"/>
      <c r="GK17" s="111"/>
      <c r="GL17" s="111"/>
      <c r="GM17" s="111"/>
      <c r="GN17" s="111"/>
      <c r="GO17" s="111"/>
      <c r="GP17" s="111"/>
      <c r="GQ17" s="111"/>
      <c r="GR17" s="111"/>
      <c r="GS17" s="111"/>
      <c r="GT17" s="111"/>
      <c r="GU17" s="111"/>
      <c r="GV17" s="111"/>
      <c r="GW17" s="111"/>
      <c r="GX17" s="111"/>
      <c r="GY17" s="111"/>
      <c r="GZ17" s="111"/>
      <c r="HA17" s="111"/>
      <c r="HB17" s="111"/>
    </row>
    <row r="18" spans="1:210" s="110" customFormat="1" x14ac:dyDescent="0.2">
      <c r="A18" s="93" t="s">
        <v>129</v>
      </c>
      <c r="B18" s="107"/>
      <c r="C18" s="107"/>
      <c r="D18" s="107"/>
      <c r="E18" s="108"/>
      <c r="F18" s="109"/>
      <c r="G18" s="107"/>
      <c r="H18" s="107"/>
      <c r="I18" s="107"/>
      <c r="J18" s="107"/>
      <c r="K18" s="108"/>
      <c r="L18" s="108"/>
      <c r="M18" s="108"/>
      <c r="N18" s="108"/>
      <c r="O18" s="108"/>
      <c r="P18" s="108"/>
      <c r="Q18" s="108"/>
      <c r="R18" s="108"/>
      <c r="S18" s="108"/>
      <c r="T18" s="108"/>
      <c r="U18" s="108"/>
      <c r="V18" s="108"/>
      <c r="W18" s="108"/>
      <c r="X18" s="112"/>
      <c r="Y18" s="108"/>
      <c r="Z18" s="108"/>
      <c r="AA18" s="108"/>
      <c r="AB18" s="108"/>
      <c r="AC18" s="108"/>
      <c r="AD18" s="108"/>
      <c r="AE18" s="108"/>
      <c r="AF18" s="108"/>
      <c r="AG18" s="108"/>
      <c r="AH18" s="108"/>
      <c r="AI18" s="108"/>
      <c r="GC18" s="111"/>
      <c r="GD18" s="111"/>
      <c r="GE18" s="111"/>
      <c r="GF18" s="111"/>
      <c r="GG18" s="111"/>
      <c r="GH18" s="111"/>
      <c r="GI18" s="111"/>
      <c r="GJ18" s="111"/>
      <c r="GK18" s="111"/>
      <c r="GL18" s="111"/>
      <c r="GM18" s="111"/>
      <c r="GN18" s="111"/>
      <c r="GO18" s="111"/>
      <c r="GP18" s="111"/>
      <c r="GQ18" s="111"/>
      <c r="GR18" s="111"/>
      <c r="GS18" s="111"/>
      <c r="GT18" s="111"/>
      <c r="GU18" s="111"/>
      <c r="GV18" s="111"/>
      <c r="GW18" s="111"/>
      <c r="GX18" s="111"/>
      <c r="GY18" s="111"/>
      <c r="GZ18" s="111"/>
      <c r="HA18" s="111"/>
      <c r="HB18" s="111"/>
    </row>
    <row r="19" spans="1:210" s="89" customFormat="1" x14ac:dyDescent="0.2">
      <c r="A19" s="85" t="s">
        <v>130</v>
      </c>
      <c r="B19" s="86"/>
      <c r="C19" s="86"/>
      <c r="D19" s="86"/>
      <c r="E19" s="87"/>
      <c r="F19" s="88"/>
      <c r="G19" s="86"/>
      <c r="H19" s="86"/>
      <c r="I19" s="86"/>
      <c r="J19" s="86"/>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GC19" s="90"/>
      <c r="GD19" s="90"/>
      <c r="GE19" s="90"/>
      <c r="GF19" s="90"/>
      <c r="GG19" s="90"/>
      <c r="GH19" s="90"/>
      <c r="GI19" s="90"/>
      <c r="GJ19" s="90"/>
      <c r="GK19" s="90"/>
      <c r="GL19" s="90"/>
      <c r="GM19" s="90"/>
      <c r="GN19" s="90"/>
      <c r="GO19" s="90"/>
      <c r="GP19" s="90"/>
      <c r="GQ19" s="90"/>
      <c r="GR19" s="90"/>
      <c r="GS19" s="90"/>
      <c r="GT19" s="90"/>
      <c r="GU19" s="90"/>
      <c r="GV19" s="90"/>
      <c r="GW19" s="90"/>
      <c r="GX19" s="90"/>
      <c r="GY19" s="90"/>
      <c r="GZ19" s="90"/>
      <c r="HA19" s="90"/>
      <c r="HB19" s="90"/>
    </row>
    <row r="20" spans="1:210" s="118" customFormat="1" x14ac:dyDescent="0.25">
      <c r="A20" s="113" t="s">
        <v>131</v>
      </c>
      <c r="B20" s="268" t="s">
        <v>389</v>
      </c>
      <c r="C20" s="268" t="s">
        <v>396</v>
      </c>
      <c r="D20" s="114"/>
      <c r="E20" s="114" t="s">
        <v>412</v>
      </c>
      <c r="F20" s="116"/>
      <c r="G20" s="114"/>
      <c r="H20" s="114"/>
      <c r="I20" s="114"/>
      <c r="J20" s="114"/>
      <c r="K20" s="115"/>
      <c r="L20" s="115"/>
      <c r="M20" s="117"/>
      <c r="N20" s="115"/>
      <c r="P20" s="119"/>
      <c r="Q20" s="115"/>
      <c r="R20" s="115"/>
      <c r="T20" s="115"/>
      <c r="U20" s="115"/>
      <c r="V20" s="115"/>
      <c r="W20" s="115"/>
      <c r="X20" s="115"/>
      <c r="Y20" s="115"/>
      <c r="Z20" s="115"/>
      <c r="AA20" s="119"/>
      <c r="AB20" s="119"/>
      <c r="AC20" s="119"/>
      <c r="AD20" s="119"/>
      <c r="AE20" s="119"/>
      <c r="AF20" s="119"/>
      <c r="AG20" s="119"/>
      <c r="AH20" s="119"/>
      <c r="AI20" s="119"/>
      <c r="AJ20" s="119"/>
      <c r="AK20" s="119"/>
      <c r="AL20" s="119"/>
      <c r="AM20" s="119"/>
      <c r="AN20" s="119"/>
      <c r="AO20" s="119"/>
      <c r="AP20" s="119"/>
      <c r="AQ20" s="119"/>
      <c r="AR20" s="119"/>
      <c r="AS20" s="119"/>
      <c r="AU20" s="119"/>
      <c r="AV20" s="119"/>
      <c r="AW20" s="119"/>
      <c r="AX20" s="119"/>
      <c r="AY20" s="119"/>
      <c r="AZ20" s="119"/>
      <c r="BA20" s="119"/>
      <c r="BB20" s="119"/>
      <c r="BC20" s="119"/>
      <c r="BD20" s="119"/>
      <c r="BE20" s="119"/>
      <c r="BF20" s="119"/>
      <c r="BG20" s="119"/>
      <c r="BH20" s="119"/>
      <c r="BI20" s="119"/>
      <c r="BJ20" s="119"/>
      <c r="BK20" s="119"/>
      <c r="BL20" s="119"/>
      <c r="BM20" s="119"/>
      <c r="BN20" s="119"/>
      <c r="BO20" s="119"/>
      <c r="BX20" s="119"/>
      <c r="BY20" s="119"/>
      <c r="BZ20" s="119"/>
      <c r="CA20" s="119"/>
      <c r="CB20" s="119"/>
      <c r="CC20" s="119"/>
      <c r="CD20" s="119"/>
      <c r="CE20" s="119"/>
      <c r="CF20" s="119"/>
      <c r="CG20" s="119"/>
      <c r="CH20" s="119"/>
      <c r="CI20" s="119"/>
      <c r="CK20" s="119"/>
      <c r="CL20" s="119"/>
      <c r="CN20" s="119"/>
      <c r="CO20" s="119"/>
      <c r="CP20" s="119"/>
      <c r="CQ20" s="119"/>
      <c r="CR20" s="119"/>
      <c r="CS20" s="119"/>
      <c r="CT20" s="119"/>
      <c r="CU20" s="119"/>
      <c r="CW20" s="119"/>
      <c r="CX20" s="119"/>
      <c r="CY20" s="119"/>
      <c r="CZ20" s="119"/>
      <c r="DA20" s="119"/>
      <c r="DB20" s="119"/>
      <c r="DC20" s="119"/>
      <c r="DD20" s="119"/>
      <c r="DE20" s="119"/>
      <c r="DF20" s="119"/>
      <c r="DG20" s="119"/>
      <c r="DH20" s="119"/>
      <c r="DI20" s="119"/>
      <c r="DJ20" s="119"/>
      <c r="DK20" s="119"/>
      <c r="DL20" s="119"/>
      <c r="DM20" s="119"/>
      <c r="DN20" s="119"/>
      <c r="DO20" s="119"/>
      <c r="DP20" s="119"/>
      <c r="DQ20" s="119"/>
      <c r="DR20" s="119"/>
      <c r="DS20" s="119"/>
      <c r="DT20" s="119"/>
      <c r="GC20" s="117"/>
      <c r="GE20" s="117"/>
      <c r="GI20" s="117"/>
      <c r="GJ20" s="117"/>
      <c r="GK20" s="117"/>
      <c r="GM20" s="117"/>
      <c r="GN20" s="117"/>
      <c r="GO20" s="117"/>
      <c r="GP20" s="117"/>
      <c r="GQ20" s="117"/>
      <c r="GR20" s="117"/>
      <c r="GS20" s="117"/>
      <c r="GT20" s="117"/>
      <c r="GU20" s="117"/>
      <c r="GV20" s="117"/>
      <c r="GW20" s="117"/>
      <c r="GX20" s="117"/>
      <c r="GY20" s="117"/>
      <c r="GZ20" s="117"/>
      <c r="HA20" s="117"/>
      <c r="HB20" s="117"/>
    </row>
    <row r="21" spans="1:210" s="101" customFormat="1" ht="25.5" x14ac:dyDescent="0.25">
      <c r="A21" s="120" t="s">
        <v>132</v>
      </c>
      <c r="B21" s="121" t="s">
        <v>390</v>
      </c>
      <c r="C21" s="121" t="s">
        <v>397</v>
      </c>
      <c r="D21" s="121"/>
      <c r="E21" s="121" t="s">
        <v>390</v>
      </c>
      <c r="F21" s="123"/>
      <c r="G21" s="121"/>
      <c r="H21" s="121"/>
      <c r="I21" s="121"/>
      <c r="J21" s="121"/>
      <c r="K21" s="122"/>
      <c r="L21" s="122"/>
      <c r="M21" s="124"/>
      <c r="N21" s="122"/>
      <c r="P21" s="125"/>
      <c r="Q21" s="122"/>
      <c r="R21" s="122"/>
      <c r="T21" s="122"/>
      <c r="U21" s="122"/>
      <c r="V21" s="122"/>
      <c r="W21" s="122"/>
      <c r="X21" s="122"/>
      <c r="Y21" s="122"/>
      <c r="Z21" s="122"/>
      <c r="AA21" s="125"/>
      <c r="AB21" s="125"/>
      <c r="AC21" s="125"/>
      <c r="AD21" s="125"/>
      <c r="AE21" s="125"/>
      <c r="AF21" s="125"/>
      <c r="AG21" s="125"/>
      <c r="AH21" s="125"/>
      <c r="AI21" s="125"/>
      <c r="AJ21" s="125"/>
      <c r="AK21" s="125"/>
      <c r="AL21" s="125"/>
      <c r="AM21" s="125"/>
      <c r="AN21" s="125"/>
      <c r="AO21" s="125"/>
      <c r="AP21" s="125"/>
      <c r="AQ21" s="125"/>
      <c r="AR21" s="125"/>
      <c r="AS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X21" s="125"/>
      <c r="BY21" s="125"/>
      <c r="BZ21" s="125"/>
      <c r="CA21" s="125"/>
      <c r="CB21" s="125"/>
      <c r="CC21" s="125"/>
      <c r="CD21" s="125"/>
      <c r="CE21" s="125"/>
      <c r="CF21" s="125"/>
      <c r="CG21" s="125"/>
      <c r="CH21" s="125"/>
      <c r="CI21" s="125"/>
      <c r="CK21" s="125"/>
      <c r="CL21" s="125"/>
      <c r="CN21" s="125"/>
      <c r="CO21" s="125"/>
      <c r="CP21" s="125"/>
      <c r="CQ21" s="125"/>
      <c r="CR21" s="125"/>
      <c r="CS21" s="125"/>
      <c r="CT21" s="125"/>
      <c r="CU21" s="125"/>
      <c r="CW21" s="125"/>
      <c r="CX21" s="125"/>
      <c r="CY21" s="125"/>
      <c r="CZ21" s="125"/>
      <c r="DA21" s="125"/>
      <c r="DB21" s="125"/>
      <c r="DC21" s="125"/>
      <c r="DD21" s="125"/>
      <c r="DE21" s="125"/>
      <c r="DF21" s="125"/>
      <c r="DG21" s="125"/>
      <c r="DH21" s="125"/>
      <c r="DI21" s="125"/>
      <c r="DJ21" s="125"/>
      <c r="DK21" s="125"/>
      <c r="DL21" s="125"/>
      <c r="DM21" s="125"/>
      <c r="DN21" s="125"/>
      <c r="DO21" s="125"/>
      <c r="DP21" s="125"/>
      <c r="DQ21" s="125"/>
      <c r="DR21" s="125"/>
      <c r="DS21" s="125"/>
      <c r="DT21" s="125"/>
      <c r="GC21" s="124"/>
      <c r="GE21" s="124"/>
      <c r="GI21" s="124"/>
      <c r="GJ21" s="124"/>
      <c r="GK21" s="124"/>
      <c r="GM21" s="124"/>
      <c r="GN21" s="124"/>
      <c r="GO21" s="124"/>
      <c r="GP21" s="124"/>
      <c r="GQ21" s="124"/>
      <c r="GR21" s="124"/>
      <c r="GS21" s="124"/>
      <c r="GT21" s="124"/>
      <c r="GU21" s="124"/>
      <c r="GV21" s="124"/>
      <c r="GW21" s="124"/>
      <c r="GX21" s="124"/>
      <c r="GY21" s="124"/>
      <c r="GZ21" s="124"/>
      <c r="HA21" s="124"/>
      <c r="HB21" s="124"/>
    </row>
    <row r="22" spans="1:210" s="97" customFormat="1" x14ac:dyDescent="0.2">
      <c r="A22" s="93" t="s">
        <v>133</v>
      </c>
      <c r="B22" s="94"/>
      <c r="C22" s="94"/>
      <c r="D22" s="94"/>
      <c r="E22" s="95"/>
      <c r="F22" s="96"/>
      <c r="G22" s="94"/>
      <c r="H22" s="94"/>
      <c r="I22" s="94"/>
      <c r="J22" s="94"/>
      <c r="K22" s="95"/>
      <c r="L22" s="95"/>
      <c r="M22" s="95"/>
      <c r="N22" s="95"/>
      <c r="O22" s="95"/>
      <c r="P22" s="95"/>
      <c r="Q22" s="95"/>
      <c r="R22" s="95"/>
      <c r="S22" s="95"/>
      <c r="T22" s="95"/>
      <c r="U22" s="95"/>
      <c r="V22" s="95"/>
      <c r="W22" s="95"/>
      <c r="X22" s="95"/>
      <c r="Y22" s="95"/>
      <c r="Z22" s="95"/>
      <c r="AA22" s="95"/>
      <c r="AB22" s="95"/>
      <c r="AC22" s="95"/>
      <c r="AD22" s="95"/>
      <c r="AE22" s="95"/>
      <c r="AF22" s="95"/>
      <c r="AG22" s="95"/>
      <c r="AH22" s="95"/>
      <c r="AI22" s="95"/>
      <c r="GC22" s="99"/>
      <c r="GD22" s="99"/>
      <c r="GE22" s="99"/>
      <c r="GF22" s="99"/>
      <c r="GG22" s="99"/>
      <c r="GH22" s="99"/>
      <c r="GI22" s="99"/>
      <c r="GJ22" s="99"/>
      <c r="GK22" s="99"/>
      <c r="GL22" s="99"/>
      <c r="GM22" s="99"/>
      <c r="GN22" s="99"/>
      <c r="GO22" s="99"/>
      <c r="GP22" s="99"/>
      <c r="GQ22" s="99"/>
      <c r="GR22" s="99"/>
      <c r="GS22" s="99"/>
      <c r="GT22" s="99"/>
      <c r="GU22" s="99"/>
      <c r="GV22" s="99"/>
      <c r="GW22" s="99"/>
      <c r="GX22" s="99"/>
      <c r="GY22" s="99"/>
      <c r="GZ22" s="99"/>
      <c r="HA22" s="99"/>
      <c r="HB22" s="99"/>
    </row>
    <row r="23" spans="1:210" s="110" customFormat="1" ht="25.5" x14ac:dyDescent="0.2">
      <c r="A23" s="93" t="s">
        <v>134</v>
      </c>
      <c r="B23" s="107"/>
      <c r="C23" s="107"/>
      <c r="D23" s="94"/>
      <c r="E23" s="108"/>
      <c r="F23" s="109"/>
      <c r="G23" s="94"/>
      <c r="H23" s="107"/>
      <c r="I23" s="107"/>
      <c r="J23" s="107"/>
      <c r="K23" s="95"/>
      <c r="L23" s="108"/>
      <c r="M23" s="94"/>
      <c r="N23" s="108"/>
      <c r="O23" s="108"/>
      <c r="P23" s="108"/>
      <c r="Q23" s="107"/>
      <c r="R23" s="108"/>
      <c r="S23" s="107"/>
      <c r="T23" s="108"/>
      <c r="U23" s="108"/>
      <c r="V23" s="108"/>
      <c r="W23" s="108"/>
      <c r="X23" s="107"/>
      <c r="Y23" s="108"/>
      <c r="Z23" s="108"/>
      <c r="AA23" s="108"/>
      <c r="AB23" s="108"/>
      <c r="AC23" s="108"/>
      <c r="AD23" s="108"/>
      <c r="AE23" s="108"/>
      <c r="AF23" s="108"/>
      <c r="AG23" s="108"/>
      <c r="AH23" s="108"/>
      <c r="AI23" s="108"/>
      <c r="GC23" s="111"/>
      <c r="GD23" s="111"/>
      <c r="GE23" s="111"/>
      <c r="GF23" s="111"/>
      <c r="GG23" s="111"/>
      <c r="GH23" s="111"/>
      <c r="GI23" s="111"/>
      <c r="GJ23" s="111"/>
      <c r="GK23" s="111"/>
      <c r="GL23" s="111"/>
      <c r="GM23" s="111"/>
      <c r="GN23" s="111"/>
      <c r="GO23" s="111"/>
      <c r="GP23" s="111"/>
      <c r="GQ23" s="111"/>
      <c r="GR23" s="111"/>
      <c r="GS23" s="111"/>
      <c r="GT23" s="111"/>
      <c r="GU23" s="111"/>
      <c r="GV23" s="111"/>
      <c r="GW23" s="111"/>
      <c r="GX23" s="111"/>
      <c r="GY23" s="111"/>
      <c r="GZ23" s="111"/>
      <c r="HA23" s="111"/>
      <c r="HB23" s="111"/>
    </row>
    <row r="24" spans="1:210" s="104" customFormat="1" ht="25.5" x14ac:dyDescent="0.2">
      <c r="A24" s="85" t="s">
        <v>135</v>
      </c>
      <c r="B24" s="101"/>
      <c r="C24" s="101"/>
      <c r="D24" s="86"/>
      <c r="E24" s="102"/>
      <c r="F24" s="103"/>
      <c r="G24" s="86"/>
      <c r="H24" s="101"/>
      <c r="I24" s="101"/>
      <c r="J24" s="101"/>
      <c r="K24" s="87"/>
      <c r="L24" s="102"/>
      <c r="M24" s="86"/>
      <c r="N24" s="102"/>
      <c r="O24" s="102"/>
      <c r="P24" s="102"/>
      <c r="Q24" s="87"/>
      <c r="R24" s="102"/>
      <c r="S24" s="86"/>
      <c r="T24" s="102"/>
      <c r="U24" s="102"/>
      <c r="V24" s="102"/>
      <c r="W24" s="102"/>
      <c r="X24" s="102"/>
      <c r="Y24" s="102"/>
      <c r="Z24" s="102"/>
      <c r="AA24" s="102"/>
      <c r="AB24" s="102"/>
      <c r="AC24" s="102"/>
      <c r="AD24" s="102"/>
      <c r="AE24" s="102"/>
      <c r="AF24" s="102"/>
      <c r="AG24" s="102"/>
      <c r="AH24" s="102"/>
      <c r="AI24" s="102"/>
      <c r="GC24" s="105"/>
      <c r="GD24" s="105"/>
      <c r="GE24" s="105"/>
      <c r="GF24" s="105"/>
      <c r="GG24" s="105"/>
      <c r="GH24" s="105"/>
      <c r="GI24" s="105"/>
      <c r="GJ24" s="105"/>
      <c r="GK24" s="105"/>
      <c r="GL24" s="105"/>
      <c r="GM24" s="105"/>
      <c r="GN24" s="105"/>
      <c r="GO24" s="105"/>
      <c r="GP24" s="105"/>
      <c r="GQ24" s="105"/>
      <c r="GR24" s="105"/>
      <c r="GS24" s="105"/>
      <c r="GT24" s="105"/>
      <c r="GU24" s="105"/>
      <c r="GV24" s="105"/>
      <c r="GW24" s="105"/>
      <c r="GX24" s="105"/>
      <c r="GY24" s="105"/>
      <c r="GZ24" s="105"/>
      <c r="HA24" s="105"/>
      <c r="HB24" s="105"/>
    </row>
    <row r="25" spans="1:210" s="89" customFormat="1" x14ac:dyDescent="0.2">
      <c r="A25" s="85" t="s">
        <v>136</v>
      </c>
      <c r="B25" s="86"/>
      <c r="C25" s="86"/>
      <c r="D25" s="86"/>
      <c r="E25" s="87"/>
      <c r="F25" s="88"/>
      <c r="G25" s="86"/>
      <c r="H25" s="86"/>
      <c r="I25" s="86"/>
      <c r="J25" s="86"/>
      <c r="K25" s="87"/>
      <c r="L25" s="87"/>
      <c r="M25" s="86"/>
      <c r="N25" s="87"/>
      <c r="O25" s="87"/>
      <c r="P25" s="87"/>
      <c r="Q25" s="86"/>
      <c r="R25" s="87"/>
      <c r="S25" s="86"/>
      <c r="T25" s="87"/>
      <c r="U25" s="87"/>
      <c r="V25" s="87"/>
      <c r="W25" s="87"/>
      <c r="X25" s="87"/>
      <c r="Y25" s="87"/>
      <c r="Z25" s="87"/>
      <c r="AA25" s="87"/>
      <c r="AB25" s="87"/>
      <c r="AC25" s="87"/>
      <c r="AD25" s="87"/>
      <c r="AE25" s="87"/>
      <c r="AF25" s="87"/>
      <c r="AG25" s="87"/>
      <c r="AH25" s="87"/>
      <c r="AI25" s="87"/>
      <c r="GC25" s="90"/>
      <c r="GD25" s="90"/>
      <c r="GE25" s="90"/>
      <c r="GF25" s="90"/>
      <c r="GG25" s="90"/>
      <c r="GH25" s="90"/>
      <c r="GI25" s="90"/>
      <c r="GJ25" s="90"/>
      <c r="GK25" s="90"/>
      <c r="GL25" s="90"/>
      <c r="GM25" s="90"/>
      <c r="GN25" s="90"/>
      <c r="GO25" s="90"/>
      <c r="GP25" s="90"/>
      <c r="GQ25" s="90"/>
      <c r="GR25" s="90"/>
      <c r="GS25" s="90"/>
      <c r="GT25" s="90"/>
      <c r="GU25" s="90"/>
      <c r="GV25" s="90"/>
      <c r="GW25" s="90"/>
      <c r="GX25" s="90"/>
      <c r="GY25" s="90"/>
      <c r="GZ25" s="90"/>
      <c r="HA25" s="90"/>
      <c r="HB25" s="90"/>
    </row>
    <row r="26" spans="1:210" s="97" customFormat="1" ht="103.5" customHeight="1" x14ac:dyDescent="0.2">
      <c r="A26" s="98" t="s">
        <v>137</v>
      </c>
      <c r="B26" s="94" t="s">
        <v>388</v>
      </c>
      <c r="C26" s="127" t="s">
        <v>398</v>
      </c>
      <c r="D26" s="127" t="s">
        <v>404</v>
      </c>
      <c r="E26" s="94" t="s">
        <v>406</v>
      </c>
      <c r="F26" s="126"/>
      <c r="G26" s="94"/>
      <c r="H26" s="94"/>
      <c r="I26" s="94"/>
      <c r="J26" s="94"/>
      <c r="K26" s="127"/>
      <c r="L26" s="94"/>
      <c r="M26" s="94"/>
      <c r="N26" s="94"/>
      <c r="O26" s="94"/>
      <c r="P26" s="94"/>
      <c r="Q26" s="94"/>
      <c r="R26" s="94"/>
      <c r="S26" s="94"/>
      <c r="T26" s="94"/>
      <c r="U26" s="94"/>
      <c r="V26" s="94"/>
      <c r="W26" s="94"/>
      <c r="X26" s="94"/>
      <c r="Y26" s="94"/>
      <c r="Z26" s="94"/>
      <c r="AA26" s="128"/>
      <c r="AB26" s="128"/>
      <c r="AC26" s="128"/>
      <c r="AD26" s="94"/>
      <c r="AE26" s="128"/>
      <c r="AF26" s="128"/>
      <c r="AG26" s="128"/>
      <c r="AH26" s="128"/>
      <c r="AI26" s="128"/>
      <c r="AJ26" s="98"/>
      <c r="AK26" s="129"/>
      <c r="AL26" s="129"/>
      <c r="AM26" s="129"/>
      <c r="AN26" s="129"/>
      <c r="AO26" s="129"/>
      <c r="AP26" s="129"/>
      <c r="AQ26" s="129"/>
      <c r="AR26" s="129"/>
      <c r="AS26" s="129"/>
      <c r="AU26" s="98"/>
      <c r="AV26" s="98"/>
      <c r="AW26" s="98"/>
      <c r="AX26" s="98"/>
      <c r="BL26" s="129"/>
      <c r="DS26" s="98"/>
      <c r="DT26" s="98"/>
      <c r="GC26" s="99"/>
      <c r="GD26" s="99"/>
      <c r="GE26" s="99"/>
      <c r="GF26" s="99"/>
      <c r="GG26" s="99"/>
      <c r="GH26" s="99"/>
      <c r="GI26" s="99"/>
      <c r="GJ26" s="99"/>
      <c r="GK26" s="100"/>
      <c r="GL26" s="99"/>
      <c r="GM26" s="99"/>
      <c r="GN26" s="99"/>
      <c r="GO26" s="99"/>
      <c r="GP26" s="99"/>
      <c r="GQ26" s="99"/>
      <c r="GR26" s="99"/>
      <c r="GS26" s="99"/>
      <c r="GT26" s="99"/>
      <c r="GU26" s="99"/>
      <c r="GV26" s="99"/>
      <c r="GW26" s="99"/>
      <c r="GX26" s="99"/>
      <c r="GY26" s="99"/>
      <c r="GZ26" s="99"/>
      <c r="HA26" s="130"/>
      <c r="HB26" s="130"/>
    </row>
    <row r="27" spans="1:210" s="97" customFormat="1" ht="25.5" x14ac:dyDescent="0.25">
      <c r="A27" s="93" t="s">
        <v>138</v>
      </c>
      <c r="B27" s="94"/>
      <c r="C27" s="94" t="s">
        <v>399</v>
      </c>
      <c r="D27" s="94" t="s">
        <v>405</v>
      </c>
      <c r="E27" s="95"/>
      <c r="F27" s="96"/>
      <c r="G27" s="94"/>
      <c r="H27" s="94"/>
      <c r="I27" s="94"/>
      <c r="J27" s="94"/>
      <c r="K27" s="95"/>
      <c r="L27" s="95"/>
      <c r="M27" s="95"/>
      <c r="N27" s="95"/>
      <c r="O27" s="95"/>
      <c r="P27" s="95"/>
      <c r="Q27" s="95"/>
      <c r="R27" s="95"/>
      <c r="S27" s="94"/>
      <c r="T27" s="95"/>
      <c r="U27" s="95"/>
      <c r="V27" s="95"/>
      <c r="W27" s="95"/>
      <c r="X27" s="94"/>
      <c r="Y27" s="95"/>
      <c r="Z27" s="95"/>
      <c r="AA27" s="95"/>
      <c r="AB27" s="95"/>
      <c r="AC27" s="95"/>
      <c r="AD27" s="95"/>
      <c r="AE27" s="95"/>
      <c r="AF27" s="95"/>
      <c r="AG27" s="95"/>
      <c r="AH27" s="95"/>
      <c r="AI27" s="95"/>
    </row>
    <row r="28" spans="1:210" s="131" customFormat="1" ht="12.75" customHeight="1" x14ac:dyDescent="0.25">
      <c r="B28" s="132"/>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132"/>
    </row>
    <row r="29" spans="1:210" s="131" customFormat="1" ht="12.75" customHeight="1" x14ac:dyDescent="0.25">
      <c r="B29" s="132"/>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row>
    <row r="30" spans="1:210" s="131" customFormat="1" ht="12.75" customHeight="1" x14ac:dyDescent="0.25">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row>
    <row r="31" spans="1:210" s="131" customFormat="1" ht="12.75" customHeight="1" x14ac:dyDescent="0.25">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row>
    <row r="32" spans="1:210" s="131" customFormat="1" ht="12.75" customHeight="1" x14ac:dyDescent="0.25">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row>
    <row r="33" spans="2:35" s="131" customFormat="1" ht="12.75" customHeight="1" x14ac:dyDescent="0.25">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row>
    <row r="34" spans="2:35" s="131" customFormat="1" ht="12.75" customHeight="1" x14ac:dyDescent="0.25">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row>
    <row r="35" spans="2:35" s="131" customFormat="1" ht="12.75" customHeight="1" x14ac:dyDescent="0.25">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row>
    <row r="36" spans="2:35" s="131" customFormat="1" ht="12.75" customHeight="1" x14ac:dyDescent="0.2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row>
    <row r="37" spans="2:35" s="131" customFormat="1" ht="12.75" customHeight="1" x14ac:dyDescent="0.25">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row>
    <row r="38" spans="2:35" s="131" customFormat="1" ht="12.75" customHeight="1" x14ac:dyDescent="0.25">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row>
    <row r="39" spans="2:35" s="131" customFormat="1" ht="12.75" customHeight="1" x14ac:dyDescent="0.25">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row>
    <row r="40" spans="2:35" s="131" customFormat="1" ht="12.75" customHeight="1" x14ac:dyDescent="0.25">
      <c r="B40" s="132"/>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132"/>
      <c r="AD40" s="132"/>
      <c r="AE40" s="132"/>
      <c r="AF40" s="132"/>
      <c r="AG40" s="132"/>
      <c r="AH40" s="132"/>
      <c r="AI40" s="132"/>
    </row>
    <row r="50" spans="1:35" ht="12.75" customHeight="1" x14ac:dyDescent="0.2">
      <c r="A50" s="133" t="s">
        <v>139</v>
      </c>
    </row>
    <row r="51" spans="1:35" s="136" customFormat="1" ht="12.75" customHeight="1" x14ac:dyDescent="0.25">
      <c r="B51" s="137" t="s">
        <v>140</v>
      </c>
      <c r="C51" s="137"/>
      <c r="D51" s="137"/>
      <c r="E51" s="137"/>
      <c r="F51" s="137"/>
      <c r="G51" s="137"/>
      <c r="H51" s="137"/>
      <c r="I51" s="137"/>
      <c r="J51" s="137"/>
      <c r="K51" s="137"/>
      <c r="L51" s="137"/>
      <c r="M51" s="137"/>
      <c r="N51" s="137"/>
      <c r="O51" s="137"/>
      <c r="P51" s="137"/>
      <c r="Q51" s="137"/>
      <c r="R51" s="137"/>
      <c r="S51" s="137"/>
      <c r="T51" s="137"/>
      <c r="U51" s="137"/>
      <c r="V51" s="137"/>
      <c r="W51" s="137"/>
      <c r="X51" s="137"/>
      <c r="Y51" s="137"/>
      <c r="Z51" s="137"/>
      <c r="AA51" s="137"/>
      <c r="AB51" s="137"/>
      <c r="AC51" s="137"/>
      <c r="AD51" s="137"/>
      <c r="AE51" s="137"/>
      <c r="AF51" s="137"/>
      <c r="AG51" s="137"/>
      <c r="AH51" s="137"/>
      <c r="AI51" s="137"/>
    </row>
    <row r="52" spans="1:35" ht="12.75" customHeight="1" x14ac:dyDescent="0.2">
      <c r="B52" s="138" t="s">
        <v>79</v>
      </c>
    </row>
    <row r="53" spans="1:35" ht="12.75" customHeight="1" x14ac:dyDescent="0.2">
      <c r="B53" s="139" t="s">
        <v>141</v>
      </c>
    </row>
    <row r="54" spans="1:35" ht="12.75" customHeight="1" x14ac:dyDescent="0.2">
      <c r="B54" s="139" t="s">
        <v>142</v>
      </c>
    </row>
    <row r="55" spans="1:35" ht="12.75" customHeight="1" x14ac:dyDescent="0.2">
      <c r="B55" s="139" t="s">
        <v>143</v>
      </c>
    </row>
    <row r="56" spans="1:35" ht="12.75" customHeight="1" x14ac:dyDescent="0.2">
      <c r="B56" s="139" t="s">
        <v>144</v>
      </c>
    </row>
    <row r="57" spans="1:35" ht="12.75" customHeight="1" x14ac:dyDescent="0.2">
      <c r="B57" s="139" t="s">
        <v>145</v>
      </c>
    </row>
    <row r="58" spans="1:35" ht="12.75" customHeight="1" x14ac:dyDescent="0.2">
      <c r="B58" s="139" t="s">
        <v>146</v>
      </c>
    </row>
    <row r="59" spans="1:35" ht="12.75" customHeight="1" x14ac:dyDescent="0.2">
      <c r="B59" s="139" t="s">
        <v>147</v>
      </c>
    </row>
    <row r="60" spans="1:35" ht="12.75" customHeight="1" x14ac:dyDescent="0.2">
      <c r="B60" s="139" t="s">
        <v>148</v>
      </c>
    </row>
  </sheetData>
  <sheetProtection formatCells="0" insertHyperlinks="0"/>
  <dataValidations count="3">
    <dataValidation type="list" allowBlank="1" showInputMessage="1" showErrorMessage="1" prompt="Select from List." sqref="GC3:HB3 PY3:QX3 ZU3:AAT3 AJQ3:AKP3 ATM3:AUL3 BDI3:BEH3 BNE3:BOD3 BXA3:BXZ3 CGW3:CHV3 CQS3:CRR3 DAO3:DBN3 DKK3:DLJ3 DUG3:DVF3 EEC3:EFB3 ENY3:EOX3 EXU3:EYT3 FHQ3:FIP3 FRM3:FSL3 GBI3:GCH3 GLE3:GMD3 GVA3:GVZ3 HEW3:HFV3 HOS3:HPR3 HYO3:HZN3 IIK3:IJJ3 ISG3:ITF3 JCC3:JDB3 JLY3:JMX3 JVU3:JWT3 KFQ3:KGP3 KPM3:KQL3 KZI3:LAH3 LJE3:LKD3 LTA3:LTZ3 MCW3:MDV3 MMS3:MNR3 MWO3:MXN3 NGK3:NHJ3 NQG3:NRF3 OAC3:OBB3 OJY3:OKX3 OTU3:OUT3 PDQ3:PEP3 PNM3:POL3 PXI3:PYH3 QHE3:QID3 QRA3:QRZ3 RAW3:RBV3 RKS3:RLR3 RUO3:RVN3 SEK3:SFJ3 SOG3:SPF3 SYC3:SZB3 THY3:TIX3 TRU3:TST3 UBQ3:UCP3 ULM3:UML3 UVI3:UWH3 VFE3:VGD3 VPA3:VPZ3 VYW3:VZV3 WIS3:WJR3 WSO3:WTN3 XCK3:XDJ3 GC65539:HB65539 PY65539:QX65539 ZU65539:AAT65539 AJQ65539:AKP65539 ATM65539:AUL65539 BDI65539:BEH65539 BNE65539:BOD65539 BXA65539:BXZ65539 CGW65539:CHV65539 CQS65539:CRR65539 DAO65539:DBN65539 DKK65539:DLJ65539 DUG65539:DVF65539 EEC65539:EFB65539 ENY65539:EOX65539 EXU65539:EYT65539 FHQ65539:FIP65539 FRM65539:FSL65539 GBI65539:GCH65539 GLE65539:GMD65539 GVA65539:GVZ65539 HEW65539:HFV65539 HOS65539:HPR65539 HYO65539:HZN65539 IIK65539:IJJ65539 ISG65539:ITF65539 JCC65539:JDB65539 JLY65539:JMX65539 JVU65539:JWT65539 KFQ65539:KGP65539 KPM65539:KQL65539 KZI65539:LAH65539 LJE65539:LKD65539 LTA65539:LTZ65539 MCW65539:MDV65539 MMS65539:MNR65539 MWO65539:MXN65539 NGK65539:NHJ65539 NQG65539:NRF65539 OAC65539:OBB65539 OJY65539:OKX65539 OTU65539:OUT65539 PDQ65539:PEP65539 PNM65539:POL65539 PXI65539:PYH65539 QHE65539:QID65539 QRA65539:QRZ65539 RAW65539:RBV65539 RKS65539:RLR65539 RUO65539:RVN65539 SEK65539:SFJ65539 SOG65539:SPF65539 SYC65539:SZB65539 THY65539:TIX65539 TRU65539:TST65539 UBQ65539:UCP65539 ULM65539:UML65539 UVI65539:UWH65539 VFE65539:VGD65539 VPA65539:VPZ65539 VYW65539:VZV65539 WIS65539:WJR65539 WSO65539:WTN65539 XCK65539:XDJ65539 GC131075:HB131075 PY131075:QX131075 ZU131075:AAT131075 AJQ131075:AKP131075 ATM131075:AUL131075 BDI131075:BEH131075 BNE131075:BOD131075 BXA131075:BXZ131075 CGW131075:CHV131075 CQS131075:CRR131075 DAO131075:DBN131075 DKK131075:DLJ131075 DUG131075:DVF131075 EEC131075:EFB131075 ENY131075:EOX131075 EXU131075:EYT131075 FHQ131075:FIP131075 FRM131075:FSL131075 GBI131075:GCH131075 GLE131075:GMD131075 GVA131075:GVZ131075 HEW131075:HFV131075 HOS131075:HPR131075 HYO131075:HZN131075 IIK131075:IJJ131075 ISG131075:ITF131075 JCC131075:JDB131075 JLY131075:JMX131075 JVU131075:JWT131075 KFQ131075:KGP131075 KPM131075:KQL131075 KZI131075:LAH131075 LJE131075:LKD131075 LTA131075:LTZ131075 MCW131075:MDV131075 MMS131075:MNR131075 MWO131075:MXN131075 NGK131075:NHJ131075 NQG131075:NRF131075 OAC131075:OBB131075 OJY131075:OKX131075 OTU131075:OUT131075 PDQ131075:PEP131075 PNM131075:POL131075 PXI131075:PYH131075 QHE131075:QID131075 QRA131075:QRZ131075 RAW131075:RBV131075 RKS131075:RLR131075 RUO131075:RVN131075 SEK131075:SFJ131075 SOG131075:SPF131075 SYC131075:SZB131075 THY131075:TIX131075 TRU131075:TST131075 UBQ131075:UCP131075 ULM131075:UML131075 UVI131075:UWH131075 VFE131075:VGD131075 VPA131075:VPZ131075 VYW131075:VZV131075 WIS131075:WJR131075 WSO131075:WTN131075 XCK131075:XDJ131075 GC196611:HB196611 PY196611:QX196611 ZU196611:AAT196611 AJQ196611:AKP196611 ATM196611:AUL196611 BDI196611:BEH196611 BNE196611:BOD196611 BXA196611:BXZ196611 CGW196611:CHV196611 CQS196611:CRR196611 DAO196611:DBN196611 DKK196611:DLJ196611 DUG196611:DVF196611 EEC196611:EFB196611 ENY196611:EOX196611 EXU196611:EYT196611 FHQ196611:FIP196611 FRM196611:FSL196611 GBI196611:GCH196611 GLE196611:GMD196611 GVA196611:GVZ196611 HEW196611:HFV196611 HOS196611:HPR196611 HYO196611:HZN196611 IIK196611:IJJ196611 ISG196611:ITF196611 JCC196611:JDB196611 JLY196611:JMX196611 JVU196611:JWT196611 KFQ196611:KGP196611 KPM196611:KQL196611 KZI196611:LAH196611 LJE196611:LKD196611 LTA196611:LTZ196611 MCW196611:MDV196611 MMS196611:MNR196611 MWO196611:MXN196611 NGK196611:NHJ196611 NQG196611:NRF196611 OAC196611:OBB196611 OJY196611:OKX196611 OTU196611:OUT196611 PDQ196611:PEP196611 PNM196611:POL196611 PXI196611:PYH196611 QHE196611:QID196611 QRA196611:QRZ196611 RAW196611:RBV196611 RKS196611:RLR196611 RUO196611:RVN196611 SEK196611:SFJ196611 SOG196611:SPF196611 SYC196611:SZB196611 THY196611:TIX196611 TRU196611:TST196611 UBQ196611:UCP196611 ULM196611:UML196611 UVI196611:UWH196611 VFE196611:VGD196611 VPA196611:VPZ196611 VYW196611:VZV196611 WIS196611:WJR196611 WSO196611:WTN196611 XCK196611:XDJ196611 GC262147:HB262147 PY262147:QX262147 ZU262147:AAT262147 AJQ262147:AKP262147 ATM262147:AUL262147 BDI262147:BEH262147 BNE262147:BOD262147 BXA262147:BXZ262147 CGW262147:CHV262147 CQS262147:CRR262147 DAO262147:DBN262147 DKK262147:DLJ262147 DUG262147:DVF262147 EEC262147:EFB262147 ENY262147:EOX262147 EXU262147:EYT262147 FHQ262147:FIP262147 FRM262147:FSL262147 GBI262147:GCH262147 GLE262147:GMD262147 GVA262147:GVZ262147 HEW262147:HFV262147 HOS262147:HPR262147 HYO262147:HZN262147 IIK262147:IJJ262147 ISG262147:ITF262147 JCC262147:JDB262147 JLY262147:JMX262147 JVU262147:JWT262147 KFQ262147:KGP262147 KPM262147:KQL262147 KZI262147:LAH262147 LJE262147:LKD262147 LTA262147:LTZ262147 MCW262147:MDV262147 MMS262147:MNR262147 MWO262147:MXN262147 NGK262147:NHJ262147 NQG262147:NRF262147 OAC262147:OBB262147 OJY262147:OKX262147 OTU262147:OUT262147 PDQ262147:PEP262147 PNM262147:POL262147 PXI262147:PYH262147 QHE262147:QID262147 QRA262147:QRZ262147 RAW262147:RBV262147 RKS262147:RLR262147 RUO262147:RVN262147 SEK262147:SFJ262147 SOG262147:SPF262147 SYC262147:SZB262147 THY262147:TIX262147 TRU262147:TST262147 UBQ262147:UCP262147 ULM262147:UML262147 UVI262147:UWH262147 VFE262147:VGD262147 VPA262147:VPZ262147 VYW262147:VZV262147 WIS262147:WJR262147 WSO262147:WTN262147 XCK262147:XDJ262147 GC327683:HB327683 PY327683:QX327683 ZU327683:AAT327683 AJQ327683:AKP327683 ATM327683:AUL327683 BDI327683:BEH327683 BNE327683:BOD327683 BXA327683:BXZ327683 CGW327683:CHV327683 CQS327683:CRR327683 DAO327683:DBN327683 DKK327683:DLJ327683 DUG327683:DVF327683 EEC327683:EFB327683 ENY327683:EOX327683 EXU327683:EYT327683 FHQ327683:FIP327683 FRM327683:FSL327683 GBI327683:GCH327683 GLE327683:GMD327683 GVA327683:GVZ327683 HEW327683:HFV327683 HOS327683:HPR327683 HYO327683:HZN327683 IIK327683:IJJ327683 ISG327683:ITF327683 JCC327683:JDB327683 JLY327683:JMX327683 JVU327683:JWT327683 KFQ327683:KGP327683 KPM327683:KQL327683 KZI327683:LAH327683 LJE327683:LKD327683 LTA327683:LTZ327683 MCW327683:MDV327683 MMS327683:MNR327683 MWO327683:MXN327683 NGK327683:NHJ327683 NQG327683:NRF327683 OAC327683:OBB327683 OJY327683:OKX327683 OTU327683:OUT327683 PDQ327683:PEP327683 PNM327683:POL327683 PXI327683:PYH327683 QHE327683:QID327683 QRA327683:QRZ327683 RAW327683:RBV327683 RKS327683:RLR327683 RUO327683:RVN327683 SEK327683:SFJ327683 SOG327683:SPF327683 SYC327683:SZB327683 THY327683:TIX327683 TRU327683:TST327683 UBQ327683:UCP327683 ULM327683:UML327683 UVI327683:UWH327683 VFE327683:VGD327683 VPA327683:VPZ327683 VYW327683:VZV327683 WIS327683:WJR327683 WSO327683:WTN327683 XCK327683:XDJ327683 GC393219:HB393219 PY393219:QX393219 ZU393219:AAT393219 AJQ393219:AKP393219 ATM393219:AUL393219 BDI393219:BEH393219 BNE393219:BOD393219 BXA393219:BXZ393219 CGW393219:CHV393219 CQS393219:CRR393219 DAO393219:DBN393219 DKK393219:DLJ393219 DUG393219:DVF393219 EEC393219:EFB393219 ENY393219:EOX393219 EXU393219:EYT393219 FHQ393219:FIP393219 FRM393219:FSL393219 GBI393219:GCH393219 GLE393219:GMD393219 GVA393219:GVZ393219 HEW393219:HFV393219 HOS393219:HPR393219 HYO393219:HZN393219 IIK393219:IJJ393219 ISG393219:ITF393219 JCC393219:JDB393219 JLY393219:JMX393219 JVU393219:JWT393219 KFQ393219:KGP393219 KPM393219:KQL393219 KZI393219:LAH393219 LJE393219:LKD393219 LTA393219:LTZ393219 MCW393219:MDV393219 MMS393219:MNR393219 MWO393219:MXN393219 NGK393219:NHJ393219 NQG393219:NRF393219 OAC393219:OBB393219 OJY393219:OKX393219 OTU393219:OUT393219 PDQ393219:PEP393219 PNM393219:POL393219 PXI393219:PYH393219 QHE393219:QID393219 QRA393219:QRZ393219 RAW393219:RBV393219 RKS393219:RLR393219 RUO393219:RVN393219 SEK393219:SFJ393219 SOG393219:SPF393219 SYC393219:SZB393219 THY393219:TIX393219 TRU393219:TST393219 UBQ393219:UCP393219 ULM393219:UML393219 UVI393219:UWH393219 VFE393219:VGD393219 VPA393219:VPZ393219 VYW393219:VZV393219 WIS393219:WJR393219 WSO393219:WTN393219 XCK393219:XDJ393219 GC458755:HB458755 PY458755:QX458755 ZU458755:AAT458755 AJQ458755:AKP458755 ATM458755:AUL458755 BDI458755:BEH458755 BNE458755:BOD458755 BXA458755:BXZ458755 CGW458755:CHV458755 CQS458755:CRR458755 DAO458755:DBN458755 DKK458755:DLJ458755 DUG458755:DVF458755 EEC458755:EFB458755 ENY458755:EOX458755 EXU458755:EYT458755 FHQ458755:FIP458755 FRM458755:FSL458755 GBI458755:GCH458755 GLE458755:GMD458755 GVA458755:GVZ458755 HEW458755:HFV458755 HOS458755:HPR458755 HYO458755:HZN458755 IIK458755:IJJ458755 ISG458755:ITF458755 JCC458755:JDB458755 JLY458755:JMX458755 JVU458755:JWT458755 KFQ458755:KGP458755 KPM458755:KQL458755 KZI458755:LAH458755 LJE458755:LKD458755 LTA458755:LTZ458755 MCW458755:MDV458755 MMS458755:MNR458755 MWO458755:MXN458755 NGK458755:NHJ458755 NQG458755:NRF458755 OAC458755:OBB458755 OJY458755:OKX458755 OTU458755:OUT458755 PDQ458755:PEP458755 PNM458755:POL458755 PXI458755:PYH458755 QHE458755:QID458755 QRA458755:QRZ458755 RAW458755:RBV458755 RKS458755:RLR458755 RUO458755:RVN458755 SEK458755:SFJ458755 SOG458755:SPF458755 SYC458755:SZB458755 THY458755:TIX458755 TRU458755:TST458755 UBQ458755:UCP458755 ULM458755:UML458755 UVI458755:UWH458755 VFE458755:VGD458755 VPA458755:VPZ458755 VYW458755:VZV458755 WIS458755:WJR458755 WSO458755:WTN458755 XCK458755:XDJ458755 GC524291:HB524291 PY524291:QX524291 ZU524291:AAT524291 AJQ524291:AKP524291 ATM524291:AUL524291 BDI524291:BEH524291 BNE524291:BOD524291 BXA524291:BXZ524291 CGW524291:CHV524291 CQS524291:CRR524291 DAO524291:DBN524291 DKK524291:DLJ524291 DUG524291:DVF524291 EEC524291:EFB524291 ENY524291:EOX524291 EXU524291:EYT524291 FHQ524291:FIP524291 FRM524291:FSL524291 GBI524291:GCH524291 GLE524291:GMD524291 GVA524291:GVZ524291 HEW524291:HFV524291 HOS524291:HPR524291 HYO524291:HZN524291 IIK524291:IJJ524291 ISG524291:ITF524291 JCC524291:JDB524291 JLY524291:JMX524291 JVU524291:JWT524291 KFQ524291:KGP524291 KPM524291:KQL524291 KZI524291:LAH524291 LJE524291:LKD524291 LTA524291:LTZ524291 MCW524291:MDV524291 MMS524291:MNR524291 MWO524291:MXN524291 NGK524291:NHJ524291 NQG524291:NRF524291 OAC524291:OBB524291 OJY524291:OKX524291 OTU524291:OUT524291 PDQ524291:PEP524291 PNM524291:POL524291 PXI524291:PYH524291 QHE524291:QID524291 QRA524291:QRZ524291 RAW524291:RBV524291 RKS524291:RLR524291 RUO524291:RVN524291 SEK524291:SFJ524291 SOG524291:SPF524291 SYC524291:SZB524291 THY524291:TIX524291 TRU524291:TST524291 UBQ524291:UCP524291 ULM524291:UML524291 UVI524291:UWH524291 VFE524291:VGD524291 VPA524291:VPZ524291 VYW524291:VZV524291 WIS524291:WJR524291 WSO524291:WTN524291 XCK524291:XDJ524291 GC589827:HB589827 PY589827:QX589827 ZU589827:AAT589827 AJQ589827:AKP589827 ATM589827:AUL589827 BDI589827:BEH589827 BNE589827:BOD589827 BXA589827:BXZ589827 CGW589827:CHV589827 CQS589827:CRR589827 DAO589827:DBN589827 DKK589827:DLJ589827 DUG589827:DVF589827 EEC589827:EFB589827 ENY589827:EOX589827 EXU589827:EYT589827 FHQ589827:FIP589827 FRM589827:FSL589827 GBI589827:GCH589827 GLE589827:GMD589827 GVA589827:GVZ589827 HEW589827:HFV589827 HOS589827:HPR589827 HYO589827:HZN589827 IIK589827:IJJ589827 ISG589827:ITF589827 JCC589827:JDB589827 JLY589827:JMX589827 JVU589827:JWT589827 KFQ589827:KGP589827 KPM589827:KQL589827 KZI589827:LAH589827 LJE589827:LKD589827 LTA589827:LTZ589827 MCW589827:MDV589827 MMS589827:MNR589827 MWO589827:MXN589827 NGK589827:NHJ589827 NQG589827:NRF589827 OAC589827:OBB589827 OJY589827:OKX589827 OTU589827:OUT589827 PDQ589827:PEP589827 PNM589827:POL589827 PXI589827:PYH589827 QHE589827:QID589827 QRA589827:QRZ589827 RAW589827:RBV589827 RKS589827:RLR589827 RUO589827:RVN589827 SEK589827:SFJ589827 SOG589827:SPF589827 SYC589827:SZB589827 THY589827:TIX589827 TRU589827:TST589827 UBQ589827:UCP589827 ULM589827:UML589827 UVI589827:UWH589827 VFE589827:VGD589827 VPA589827:VPZ589827 VYW589827:VZV589827 WIS589827:WJR589827 WSO589827:WTN589827 XCK589827:XDJ589827 GC655363:HB655363 PY655363:QX655363 ZU655363:AAT655363 AJQ655363:AKP655363 ATM655363:AUL655363 BDI655363:BEH655363 BNE655363:BOD655363 BXA655363:BXZ655363 CGW655363:CHV655363 CQS655363:CRR655363 DAO655363:DBN655363 DKK655363:DLJ655363 DUG655363:DVF655363 EEC655363:EFB655363 ENY655363:EOX655363 EXU655363:EYT655363 FHQ655363:FIP655363 FRM655363:FSL655363 GBI655363:GCH655363 GLE655363:GMD655363 GVA655363:GVZ655363 HEW655363:HFV655363 HOS655363:HPR655363 HYO655363:HZN655363 IIK655363:IJJ655363 ISG655363:ITF655363 JCC655363:JDB655363 JLY655363:JMX655363 JVU655363:JWT655363 KFQ655363:KGP655363 KPM655363:KQL655363 KZI655363:LAH655363 LJE655363:LKD655363 LTA655363:LTZ655363 MCW655363:MDV655363 MMS655363:MNR655363 MWO655363:MXN655363 NGK655363:NHJ655363 NQG655363:NRF655363 OAC655363:OBB655363 OJY655363:OKX655363 OTU655363:OUT655363 PDQ655363:PEP655363 PNM655363:POL655363 PXI655363:PYH655363 QHE655363:QID655363 QRA655363:QRZ655363 RAW655363:RBV655363 RKS655363:RLR655363 RUO655363:RVN655363 SEK655363:SFJ655363 SOG655363:SPF655363 SYC655363:SZB655363 THY655363:TIX655363 TRU655363:TST655363 UBQ655363:UCP655363 ULM655363:UML655363 UVI655363:UWH655363 VFE655363:VGD655363 VPA655363:VPZ655363 VYW655363:VZV655363 WIS655363:WJR655363 WSO655363:WTN655363 XCK655363:XDJ655363 GC720899:HB720899 PY720899:QX720899 ZU720899:AAT720899 AJQ720899:AKP720899 ATM720899:AUL720899 BDI720899:BEH720899 BNE720899:BOD720899 BXA720899:BXZ720899 CGW720899:CHV720899 CQS720899:CRR720899 DAO720899:DBN720899 DKK720899:DLJ720899 DUG720899:DVF720899 EEC720899:EFB720899 ENY720899:EOX720899 EXU720899:EYT720899 FHQ720899:FIP720899 FRM720899:FSL720899 GBI720899:GCH720899 GLE720899:GMD720899 GVA720899:GVZ720899 HEW720899:HFV720899 HOS720899:HPR720899 HYO720899:HZN720899 IIK720899:IJJ720899 ISG720899:ITF720899 JCC720899:JDB720899 JLY720899:JMX720899 JVU720899:JWT720899 KFQ720899:KGP720899 KPM720899:KQL720899 KZI720899:LAH720899 LJE720899:LKD720899 LTA720899:LTZ720899 MCW720899:MDV720899 MMS720899:MNR720899 MWO720899:MXN720899 NGK720899:NHJ720899 NQG720899:NRF720899 OAC720899:OBB720899 OJY720899:OKX720899 OTU720899:OUT720899 PDQ720899:PEP720899 PNM720899:POL720899 PXI720899:PYH720899 QHE720899:QID720899 QRA720899:QRZ720899 RAW720899:RBV720899 RKS720899:RLR720899 RUO720899:RVN720899 SEK720899:SFJ720899 SOG720899:SPF720899 SYC720899:SZB720899 THY720899:TIX720899 TRU720899:TST720899 UBQ720899:UCP720899 ULM720899:UML720899 UVI720899:UWH720899 VFE720899:VGD720899 VPA720899:VPZ720899 VYW720899:VZV720899 WIS720899:WJR720899 WSO720899:WTN720899 XCK720899:XDJ720899 GC786435:HB786435 PY786435:QX786435 ZU786435:AAT786435 AJQ786435:AKP786435 ATM786435:AUL786435 BDI786435:BEH786435 BNE786435:BOD786435 BXA786435:BXZ786435 CGW786435:CHV786435 CQS786435:CRR786435 DAO786435:DBN786435 DKK786435:DLJ786435 DUG786435:DVF786435 EEC786435:EFB786435 ENY786435:EOX786435 EXU786435:EYT786435 FHQ786435:FIP786435 FRM786435:FSL786435 GBI786435:GCH786435 GLE786435:GMD786435 GVA786435:GVZ786435 HEW786435:HFV786435 HOS786435:HPR786435 HYO786435:HZN786435 IIK786435:IJJ786435 ISG786435:ITF786435 JCC786435:JDB786435 JLY786435:JMX786435 JVU786435:JWT786435 KFQ786435:KGP786435 KPM786435:KQL786435 KZI786435:LAH786435 LJE786435:LKD786435 LTA786435:LTZ786435 MCW786435:MDV786435 MMS786435:MNR786435 MWO786435:MXN786435 NGK786435:NHJ786435 NQG786435:NRF786435 OAC786435:OBB786435 OJY786435:OKX786435 OTU786435:OUT786435 PDQ786435:PEP786435 PNM786435:POL786435 PXI786435:PYH786435 QHE786435:QID786435 QRA786435:QRZ786435 RAW786435:RBV786435 RKS786435:RLR786435 RUO786435:RVN786435 SEK786435:SFJ786435 SOG786435:SPF786435 SYC786435:SZB786435 THY786435:TIX786435 TRU786435:TST786435 UBQ786435:UCP786435 ULM786435:UML786435 UVI786435:UWH786435 VFE786435:VGD786435 VPA786435:VPZ786435 VYW786435:VZV786435 WIS786435:WJR786435 WSO786435:WTN786435 XCK786435:XDJ786435 GC851971:HB851971 PY851971:QX851971 ZU851971:AAT851971 AJQ851971:AKP851971 ATM851971:AUL851971 BDI851971:BEH851971 BNE851971:BOD851971 BXA851971:BXZ851971 CGW851971:CHV851971 CQS851971:CRR851971 DAO851971:DBN851971 DKK851971:DLJ851971 DUG851971:DVF851971 EEC851971:EFB851971 ENY851971:EOX851971 EXU851971:EYT851971 FHQ851971:FIP851971 FRM851971:FSL851971 GBI851971:GCH851971 GLE851971:GMD851971 GVA851971:GVZ851971 HEW851971:HFV851971 HOS851971:HPR851971 HYO851971:HZN851971 IIK851971:IJJ851971 ISG851971:ITF851971 JCC851971:JDB851971 JLY851971:JMX851971 JVU851971:JWT851971 KFQ851971:KGP851971 KPM851971:KQL851971 KZI851971:LAH851971 LJE851971:LKD851971 LTA851971:LTZ851971 MCW851971:MDV851971 MMS851971:MNR851971 MWO851971:MXN851971 NGK851971:NHJ851971 NQG851971:NRF851971 OAC851971:OBB851971 OJY851971:OKX851971 OTU851971:OUT851971 PDQ851971:PEP851971 PNM851971:POL851971 PXI851971:PYH851971 QHE851971:QID851971 QRA851971:QRZ851971 RAW851971:RBV851971 RKS851971:RLR851971 RUO851971:RVN851971 SEK851971:SFJ851971 SOG851971:SPF851971 SYC851971:SZB851971 THY851971:TIX851971 TRU851971:TST851971 UBQ851971:UCP851971 ULM851971:UML851971 UVI851971:UWH851971 VFE851971:VGD851971 VPA851971:VPZ851971 VYW851971:VZV851971 WIS851971:WJR851971 WSO851971:WTN851971 XCK851971:XDJ851971 GC917507:HB917507 PY917507:QX917507 ZU917507:AAT917507 AJQ917507:AKP917507 ATM917507:AUL917507 BDI917507:BEH917507 BNE917507:BOD917507 BXA917507:BXZ917507 CGW917507:CHV917507 CQS917507:CRR917507 DAO917507:DBN917507 DKK917507:DLJ917507 DUG917507:DVF917507 EEC917507:EFB917507 ENY917507:EOX917507 EXU917507:EYT917507 FHQ917507:FIP917507 FRM917507:FSL917507 GBI917507:GCH917507 GLE917507:GMD917507 GVA917507:GVZ917507 HEW917507:HFV917507 HOS917507:HPR917507 HYO917507:HZN917507 IIK917507:IJJ917507 ISG917507:ITF917507 JCC917507:JDB917507 JLY917507:JMX917507 JVU917507:JWT917507 KFQ917507:KGP917507 KPM917507:KQL917507 KZI917507:LAH917507 LJE917507:LKD917507 LTA917507:LTZ917507 MCW917507:MDV917507 MMS917507:MNR917507 MWO917507:MXN917507 NGK917507:NHJ917507 NQG917507:NRF917507 OAC917507:OBB917507 OJY917507:OKX917507 OTU917507:OUT917507 PDQ917507:PEP917507 PNM917507:POL917507 PXI917507:PYH917507 QHE917507:QID917507 QRA917507:QRZ917507 RAW917507:RBV917507 RKS917507:RLR917507 RUO917507:RVN917507 SEK917507:SFJ917507 SOG917507:SPF917507 SYC917507:SZB917507 THY917507:TIX917507 TRU917507:TST917507 UBQ917507:UCP917507 ULM917507:UML917507 UVI917507:UWH917507 VFE917507:VGD917507 VPA917507:VPZ917507 VYW917507:VZV917507 WIS917507:WJR917507 WSO917507:WTN917507 XCK917507:XDJ917507 GC983043:HB983043 PY983043:QX983043 ZU983043:AAT983043 AJQ983043:AKP983043 ATM983043:AUL983043 BDI983043:BEH983043 BNE983043:BOD983043 BXA983043:BXZ983043 CGW983043:CHV983043 CQS983043:CRR983043 DAO983043:DBN983043 DKK983043:DLJ983043 DUG983043:DVF983043 EEC983043:EFB983043 ENY983043:EOX983043 EXU983043:EYT983043 FHQ983043:FIP983043 FRM983043:FSL983043 GBI983043:GCH983043 GLE983043:GMD983043 GVA983043:GVZ983043 HEW983043:HFV983043 HOS983043:HPR983043 HYO983043:HZN983043 IIK983043:IJJ983043 ISG983043:ITF983043 JCC983043:JDB983043 JLY983043:JMX983043 JVU983043:JWT983043 KFQ983043:KGP983043 KPM983043:KQL983043 KZI983043:LAH983043 LJE983043:LKD983043 LTA983043:LTZ983043 MCW983043:MDV983043 MMS983043:MNR983043 MWO983043:MXN983043 NGK983043:NHJ983043 NQG983043:NRF983043 OAC983043:OBB983043 OJY983043:OKX983043 OTU983043:OUT983043 PDQ983043:PEP983043 PNM983043:POL983043 PXI983043:PYH983043 QHE983043:QID983043 QRA983043:QRZ983043 RAW983043:RBV983043 RKS983043:RLR983043 RUO983043:RVN983043 SEK983043:SFJ983043 SOG983043:SPF983043 SYC983043:SZB983043 THY983043:TIX983043 TRU983043:TST983043 UBQ983043:UCP983043 ULM983043:UML983043 UVI983043:UWH983043 VFE983043:VGD983043 VPA983043:VPZ983043 VYW983043:VZV983043 WIS983043:WJR983043 WSO983043:WTN983043 XCK983043:XDJ983043">
      <formula1>LstSourseType</formula1>
    </dataValidation>
    <dataValidation type="list" allowBlank="1" showInputMessage="1" showErrorMessage="1" prompt="Select from list." sqref="CC16 LY16 VU16 AFQ16 APM16 AZI16 BJE16 BTA16 CCW16 CMS16 CWO16 DGK16 DQG16 EAC16 EJY16 ETU16 FDQ16 FNM16 FXI16 GHE16 GRA16 HAW16 HKS16 HUO16 IEK16 IOG16 IYC16 JHY16 JRU16 KBQ16 KLM16 KVI16 LFE16 LPA16 LYW16 MIS16 MSO16 NCK16 NMG16 NWC16 OFY16 OPU16 OZQ16 PJM16 PTI16 QDE16 QNA16 QWW16 RGS16 RQO16 SAK16 SKG16 SUC16 TDY16 TNU16 TXQ16 UHM16 URI16 VBE16 VLA16 VUW16 WES16 WOO16 WYK16 CC65552 LY65552 VU65552 AFQ65552 APM65552 AZI65552 BJE65552 BTA65552 CCW65552 CMS65552 CWO65552 DGK65552 DQG65552 EAC65552 EJY65552 ETU65552 FDQ65552 FNM65552 FXI65552 GHE65552 GRA65552 HAW65552 HKS65552 HUO65552 IEK65552 IOG65552 IYC65552 JHY65552 JRU65552 KBQ65552 KLM65552 KVI65552 LFE65552 LPA65552 LYW65552 MIS65552 MSO65552 NCK65552 NMG65552 NWC65552 OFY65552 OPU65552 OZQ65552 PJM65552 PTI65552 QDE65552 QNA65552 QWW65552 RGS65552 RQO65552 SAK65552 SKG65552 SUC65552 TDY65552 TNU65552 TXQ65552 UHM65552 URI65552 VBE65552 VLA65552 VUW65552 WES65552 WOO65552 WYK65552 CC131088 LY131088 VU131088 AFQ131088 APM131088 AZI131088 BJE131088 BTA131088 CCW131088 CMS131088 CWO131088 DGK131088 DQG131088 EAC131088 EJY131088 ETU131088 FDQ131088 FNM131088 FXI131088 GHE131088 GRA131088 HAW131088 HKS131088 HUO131088 IEK131088 IOG131088 IYC131088 JHY131088 JRU131088 KBQ131088 KLM131088 KVI131088 LFE131088 LPA131088 LYW131088 MIS131088 MSO131088 NCK131088 NMG131088 NWC131088 OFY131088 OPU131088 OZQ131088 PJM131088 PTI131088 QDE131088 QNA131088 QWW131088 RGS131088 RQO131088 SAK131088 SKG131088 SUC131088 TDY131088 TNU131088 TXQ131088 UHM131088 URI131088 VBE131088 VLA131088 VUW131088 WES131088 WOO131088 WYK131088 CC196624 LY196624 VU196624 AFQ196624 APM196624 AZI196624 BJE196624 BTA196624 CCW196624 CMS196624 CWO196624 DGK196624 DQG196624 EAC196624 EJY196624 ETU196624 FDQ196624 FNM196624 FXI196624 GHE196624 GRA196624 HAW196624 HKS196624 HUO196624 IEK196624 IOG196624 IYC196624 JHY196624 JRU196624 KBQ196624 KLM196624 KVI196624 LFE196624 LPA196624 LYW196624 MIS196624 MSO196624 NCK196624 NMG196624 NWC196624 OFY196624 OPU196624 OZQ196624 PJM196624 PTI196624 QDE196624 QNA196624 QWW196624 RGS196624 RQO196624 SAK196624 SKG196624 SUC196624 TDY196624 TNU196624 TXQ196624 UHM196624 URI196624 VBE196624 VLA196624 VUW196624 WES196624 WOO196624 WYK196624 CC262160 LY262160 VU262160 AFQ262160 APM262160 AZI262160 BJE262160 BTA262160 CCW262160 CMS262160 CWO262160 DGK262160 DQG262160 EAC262160 EJY262160 ETU262160 FDQ262160 FNM262160 FXI262160 GHE262160 GRA262160 HAW262160 HKS262160 HUO262160 IEK262160 IOG262160 IYC262160 JHY262160 JRU262160 KBQ262160 KLM262160 KVI262160 LFE262160 LPA262160 LYW262160 MIS262160 MSO262160 NCK262160 NMG262160 NWC262160 OFY262160 OPU262160 OZQ262160 PJM262160 PTI262160 QDE262160 QNA262160 QWW262160 RGS262160 RQO262160 SAK262160 SKG262160 SUC262160 TDY262160 TNU262160 TXQ262160 UHM262160 URI262160 VBE262160 VLA262160 VUW262160 WES262160 WOO262160 WYK262160 CC327696 LY327696 VU327696 AFQ327696 APM327696 AZI327696 BJE327696 BTA327696 CCW327696 CMS327696 CWO327696 DGK327696 DQG327696 EAC327696 EJY327696 ETU327696 FDQ327696 FNM327696 FXI327696 GHE327696 GRA327696 HAW327696 HKS327696 HUO327696 IEK327696 IOG327696 IYC327696 JHY327696 JRU327696 KBQ327696 KLM327696 KVI327696 LFE327696 LPA327696 LYW327696 MIS327696 MSO327696 NCK327696 NMG327696 NWC327696 OFY327696 OPU327696 OZQ327696 PJM327696 PTI327696 QDE327696 QNA327696 QWW327696 RGS327696 RQO327696 SAK327696 SKG327696 SUC327696 TDY327696 TNU327696 TXQ327696 UHM327696 URI327696 VBE327696 VLA327696 VUW327696 WES327696 WOO327696 WYK327696 CC393232 LY393232 VU393232 AFQ393232 APM393232 AZI393232 BJE393232 BTA393232 CCW393232 CMS393232 CWO393232 DGK393232 DQG393232 EAC393232 EJY393232 ETU393232 FDQ393232 FNM393232 FXI393232 GHE393232 GRA393232 HAW393232 HKS393232 HUO393232 IEK393232 IOG393232 IYC393232 JHY393232 JRU393232 KBQ393232 KLM393232 KVI393232 LFE393232 LPA393232 LYW393232 MIS393232 MSO393232 NCK393232 NMG393232 NWC393232 OFY393232 OPU393232 OZQ393232 PJM393232 PTI393232 QDE393232 QNA393232 QWW393232 RGS393232 RQO393232 SAK393232 SKG393232 SUC393232 TDY393232 TNU393232 TXQ393232 UHM393232 URI393232 VBE393232 VLA393232 VUW393232 WES393232 WOO393232 WYK393232 CC458768 LY458768 VU458768 AFQ458768 APM458768 AZI458768 BJE458768 BTA458768 CCW458768 CMS458768 CWO458768 DGK458768 DQG458768 EAC458768 EJY458768 ETU458768 FDQ458768 FNM458768 FXI458768 GHE458768 GRA458768 HAW458768 HKS458768 HUO458768 IEK458768 IOG458768 IYC458768 JHY458768 JRU458768 KBQ458768 KLM458768 KVI458768 LFE458768 LPA458768 LYW458768 MIS458768 MSO458768 NCK458768 NMG458768 NWC458768 OFY458768 OPU458768 OZQ458768 PJM458768 PTI458768 QDE458768 QNA458768 QWW458768 RGS458768 RQO458768 SAK458768 SKG458768 SUC458768 TDY458768 TNU458768 TXQ458768 UHM458768 URI458768 VBE458768 VLA458768 VUW458768 WES458768 WOO458768 WYK458768 CC524304 LY524304 VU524304 AFQ524304 APM524304 AZI524304 BJE524304 BTA524304 CCW524304 CMS524304 CWO524304 DGK524304 DQG524304 EAC524304 EJY524304 ETU524304 FDQ524304 FNM524304 FXI524304 GHE524304 GRA524304 HAW524304 HKS524304 HUO524304 IEK524304 IOG524304 IYC524304 JHY524304 JRU524304 KBQ524304 KLM524304 KVI524304 LFE524304 LPA524304 LYW524304 MIS524304 MSO524304 NCK524304 NMG524304 NWC524304 OFY524304 OPU524304 OZQ524304 PJM524304 PTI524304 QDE524304 QNA524304 QWW524304 RGS524304 RQO524304 SAK524304 SKG524304 SUC524304 TDY524304 TNU524304 TXQ524304 UHM524304 URI524304 VBE524304 VLA524304 VUW524304 WES524304 WOO524304 WYK524304 CC589840 LY589840 VU589840 AFQ589840 APM589840 AZI589840 BJE589840 BTA589840 CCW589840 CMS589840 CWO589840 DGK589840 DQG589840 EAC589840 EJY589840 ETU589840 FDQ589840 FNM589840 FXI589840 GHE589840 GRA589840 HAW589840 HKS589840 HUO589840 IEK589840 IOG589840 IYC589840 JHY589840 JRU589840 KBQ589840 KLM589840 KVI589840 LFE589840 LPA589840 LYW589840 MIS589840 MSO589840 NCK589840 NMG589840 NWC589840 OFY589840 OPU589840 OZQ589840 PJM589840 PTI589840 QDE589840 QNA589840 QWW589840 RGS589840 RQO589840 SAK589840 SKG589840 SUC589840 TDY589840 TNU589840 TXQ589840 UHM589840 URI589840 VBE589840 VLA589840 VUW589840 WES589840 WOO589840 WYK589840 CC655376 LY655376 VU655376 AFQ655376 APM655376 AZI655376 BJE655376 BTA655376 CCW655376 CMS655376 CWO655376 DGK655376 DQG655376 EAC655376 EJY655376 ETU655376 FDQ655376 FNM655376 FXI655376 GHE655376 GRA655376 HAW655376 HKS655376 HUO655376 IEK655376 IOG655376 IYC655376 JHY655376 JRU655376 KBQ655376 KLM655376 KVI655376 LFE655376 LPA655376 LYW655376 MIS655376 MSO655376 NCK655376 NMG655376 NWC655376 OFY655376 OPU655376 OZQ655376 PJM655376 PTI655376 QDE655376 QNA655376 QWW655376 RGS655376 RQO655376 SAK655376 SKG655376 SUC655376 TDY655376 TNU655376 TXQ655376 UHM655376 URI655376 VBE655376 VLA655376 VUW655376 WES655376 WOO655376 WYK655376 CC720912 LY720912 VU720912 AFQ720912 APM720912 AZI720912 BJE720912 BTA720912 CCW720912 CMS720912 CWO720912 DGK720912 DQG720912 EAC720912 EJY720912 ETU720912 FDQ720912 FNM720912 FXI720912 GHE720912 GRA720912 HAW720912 HKS720912 HUO720912 IEK720912 IOG720912 IYC720912 JHY720912 JRU720912 KBQ720912 KLM720912 KVI720912 LFE720912 LPA720912 LYW720912 MIS720912 MSO720912 NCK720912 NMG720912 NWC720912 OFY720912 OPU720912 OZQ720912 PJM720912 PTI720912 QDE720912 QNA720912 QWW720912 RGS720912 RQO720912 SAK720912 SKG720912 SUC720912 TDY720912 TNU720912 TXQ720912 UHM720912 URI720912 VBE720912 VLA720912 VUW720912 WES720912 WOO720912 WYK720912 CC786448 LY786448 VU786448 AFQ786448 APM786448 AZI786448 BJE786448 BTA786448 CCW786448 CMS786448 CWO786448 DGK786448 DQG786448 EAC786448 EJY786448 ETU786448 FDQ786448 FNM786448 FXI786448 GHE786448 GRA786448 HAW786448 HKS786448 HUO786448 IEK786448 IOG786448 IYC786448 JHY786448 JRU786448 KBQ786448 KLM786448 KVI786448 LFE786448 LPA786448 LYW786448 MIS786448 MSO786448 NCK786448 NMG786448 NWC786448 OFY786448 OPU786448 OZQ786448 PJM786448 PTI786448 QDE786448 QNA786448 QWW786448 RGS786448 RQO786448 SAK786448 SKG786448 SUC786448 TDY786448 TNU786448 TXQ786448 UHM786448 URI786448 VBE786448 VLA786448 VUW786448 WES786448 WOO786448 WYK786448 CC851984 LY851984 VU851984 AFQ851984 APM851984 AZI851984 BJE851984 BTA851984 CCW851984 CMS851984 CWO851984 DGK851984 DQG851984 EAC851984 EJY851984 ETU851984 FDQ851984 FNM851984 FXI851984 GHE851984 GRA851984 HAW851984 HKS851984 HUO851984 IEK851984 IOG851984 IYC851984 JHY851984 JRU851984 KBQ851984 KLM851984 KVI851984 LFE851984 LPA851984 LYW851984 MIS851984 MSO851984 NCK851984 NMG851984 NWC851984 OFY851984 OPU851984 OZQ851984 PJM851984 PTI851984 QDE851984 QNA851984 QWW851984 RGS851984 RQO851984 SAK851984 SKG851984 SUC851984 TDY851984 TNU851984 TXQ851984 UHM851984 URI851984 VBE851984 VLA851984 VUW851984 WES851984 WOO851984 WYK851984 CC917520 LY917520 VU917520 AFQ917520 APM917520 AZI917520 BJE917520 BTA917520 CCW917520 CMS917520 CWO917520 DGK917520 DQG917520 EAC917520 EJY917520 ETU917520 FDQ917520 FNM917520 FXI917520 GHE917520 GRA917520 HAW917520 HKS917520 HUO917520 IEK917520 IOG917520 IYC917520 JHY917520 JRU917520 KBQ917520 KLM917520 KVI917520 LFE917520 LPA917520 LYW917520 MIS917520 MSO917520 NCK917520 NMG917520 NWC917520 OFY917520 OPU917520 OZQ917520 PJM917520 PTI917520 QDE917520 QNA917520 QWW917520 RGS917520 RQO917520 SAK917520 SKG917520 SUC917520 TDY917520 TNU917520 TXQ917520 UHM917520 URI917520 VBE917520 VLA917520 VUW917520 WES917520 WOO917520 WYK917520 CC983056 LY983056 VU983056 AFQ983056 APM983056 AZI983056 BJE983056 BTA983056 CCW983056 CMS983056 CWO983056 DGK983056 DQG983056 EAC983056 EJY983056 ETU983056 FDQ983056 FNM983056 FXI983056 GHE983056 GRA983056 HAW983056 HKS983056 HUO983056 IEK983056 IOG983056 IYC983056 JHY983056 JRU983056 KBQ983056 KLM983056 KVI983056 LFE983056 LPA983056 LYW983056 MIS983056 MSO983056 NCK983056 NMG983056 NWC983056 OFY983056 OPU983056 OZQ983056 PJM983056 PTI983056 QDE983056 QNA983056 QWW983056 RGS983056 RQO983056 SAK983056 SKG983056 SUC983056 TDY983056 TNU983056 TXQ983056 UHM983056 URI983056 VBE983056 VLA983056 VUW983056 WES983056 WOO983056 WYK983056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55 JB65555 SX65555 ACT65555 AMP65555 AWL65555 BGH65555 BQD65555 BZZ65555 CJV65555 CTR65555 DDN65555 DNJ65555 DXF65555 EHB65555 EQX65555 FAT65555 FKP65555 FUL65555 GEH65555 GOD65555 GXZ65555 HHV65555 HRR65555 IBN65555 ILJ65555 IVF65555 JFB65555 JOX65555 JYT65555 KIP65555 KSL65555 LCH65555 LMD65555 LVZ65555 MFV65555 MPR65555 MZN65555 NJJ65555 NTF65555 ODB65555 OMX65555 OWT65555 PGP65555 PQL65555 QAH65555 QKD65555 QTZ65555 RDV65555 RNR65555 RXN65555 SHJ65555 SRF65555 TBB65555 TKX65555 TUT65555 UEP65555 UOL65555 UYH65555 VID65555 VRZ65555 WBV65555 WLR65555 WVN65555 F131091 JB131091 SX131091 ACT131091 AMP131091 AWL131091 BGH131091 BQD131091 BZZ131091 CJV131091 CTR131091 DDN131091 DNJ131091 DXF131091 EHB131091 EQX131091 FAT131091 FKP131091 FUL131091 GEH131091 GOD131091 GXZ131091 HHV131091 HRR131091 IBN131091 ILJ131091 IVF131091 JFB131091 JOX131091 JYT131091 KIP131091 KSL131091 LCH131091 LMD131091 LVZ131091 MFV131091 MPR131091 MZN131091 NJJ131091 NTF131091 ODB131091 OMX131091 OWT131091 PGP131091 PQL131091 QAH131091 QKD131091 QTZ131091 RDV131091 RNR131091 RXN131091 SHJ131091 SRF131091 TBB131091 TKX131091 TUT131091 UEP131091 UOL131091 UYH131091 VID131091 VRZ131091 WBV131091 WLR131091 WVN131091 F196627 JB196627 SX196627 ACT196627 AMP196627 AWL196627 BGH196627 BQD196627 BZZ196627 CJV196627 CTR196627 DDN196627 DNJ196627 DXF196627 EHB196627 EQX196627 FAT196627 FKP196627 FUL196627 GEH196627 GOD196627 GXZ196627 HHV196627 HRR196627 IBN196627 ILJ196627 IVF196627 JFB196627 JOX196627 JYT196627 KIP196627 KSL196627 LCH196627 LMD196627 LVZ196627 MFV196627 MPR196627 MZN196627 NJJ196627 NTF196627 ODB196627 OMX196627 OWT196627 PGP196627 PQL196627 QAH196627 QKD196627 QTZ196627 RDV196627 RNR196627 RXN196627 SHJ196627 SRF196627 TBB196627 TKX196627 TUT196627 UEP196627 UOL196627 UYH196627 VID196627 VRZ196627 WBV196627 WLR196627 WVN196627 F262163 JB262163 SX262163 ACT262163 AMP262163 AWL262163 BGH262163 BQD262163 BZZ262163 CJV262163 CTR262163 DDN262163 DNJ262163 DXF262163 EHB262163 EQX262163 FAT262163 FKP262163 FUL262163 GEH262163 GOD262163 GXZ262163 HHV262163 HRR262163 IBN262163 ILJ262163 IVF262163 JFB262163 JOX262163 JYT262163 KIP262163 KSL262163 LCH262163 LMD262163 LVZ262163 MFV262163 MPR262163 MZN262163 NJJ262163 NTF262163 ODB262163 OMX262163 OWT262163 PGP262163 PQL262163 QAH262163 QKD262163 QTZ262163 RDV262163 RNR262163 RXN262163 SHJ262163 SRF262163 TBB262163 TKX262163 TUT262163 UEP262163 UOL262163 UYH262163 VID262163 VRZ262163 WBV262163 WLR262163 WVN262163 F327699 JB327699 SX327699 ACT327699 AMP327699 AWL327699 BGH327699 BQD327699 BZZ327699 CJV327699 CTR327699 DDN327699 DNJ327699 DXF327699 EHB327699 EQX327699 FAT327699 FKP327699 FUL327699 GEH327699 GOD327699 GXZ327699 HHV327699 HRR327699 IBN327699 ILJ327699 IVF327699 JFB327699 JOX327699 JYT327699 KIP327699 KSL327699 LCH327699 LMD327699 LVZ327699 MFV327699 MPR327699 MZN327699 NJJ327699 NTF327699 ODB327699 OMX327699 OWT327699 PGP327699 PQL327699 QAH327699 QKD327699 QTZ327699 RDV327699 RNR327699 RXN327699 SHJ327699 SRF327699 TBB327699 TKX327699 TUT327699 UEP327699 UOL327699 UYH327699 VID327699 VRZ327699 WBV327699 WLR327699 WVN327699 F393235 JB393235 SX393235 ACT393235 AMP393235 AWL393235 BGH393235 BQD393235 BZZ393235 CJV393235 CTR393235 DDN393235 DNJ393235 DXF393235 EHB393235 EQX393235 FAT393235 FKP393235 FUL393235 GEH393235 GOD393235 GXZ393235 HHV393235 HRR393235 IBN393235 ILJ393235 IVF393235 JFB393235 JOX393235 JYT393235 KIP393235 KSL393235 LCH393235 LMD393235 LVZ393235 MFV393235 MPR393235 MZN393235 NJJ393235 NTF393235 ODB393235 OMX393235 OWT393235 PGP393235 PQL393235 QAH393235 QKD393235 QTZ393235 RDV393235 RNR393235 RXN393235 SHJ393235 SRF393235 TBB393235 TKX393235 TUT393235 UEP393235 UOL393235 UYH393235 VID393235 VRZ393235 WBV393235 WLR393235 WVN393235 F458771 JB458771 SX458771 ACT458771 AMP458771 AWL458771 BGH458771 BQD458771 BZZ458771 CJV458771 CTR458771 DDN458771 DNJ458771 DXF458771 EHB458771 EQX458771 FAT458771 FKP458771 FUL458771 GEH458771 GOD458771 GXZ458771 HHV458771 HRR458771 IBN458771 ILJ458771 IVF458771 JFB458771 JOX458771 JYT458771 KIP458771 KSL458771 LCH458771 LMD458771 LVZ458771 MFV458771 MPR458771 MZN458771 NJJ458771 NTF458771 ODB458771 OMX458771 OWT458771 PGP458771 PQL458771 QAH458771 QKD458771 QTZ458771 RDV458771 RNR458771 RXN458771 SHJ458771 SRF458771 TBB458771 TKX458771 TUT458771 UEP458771 UOL458771 UYH458771 VID458771 VRZ458771 WBV458771 WLR458771 WVN458771 F524307 JB524307 SX524307 ACT524307 AMP524307 AWL524307 BGH524307 BQD524307 BZZ524307 CJV524307 CTR524307 DDN524307 DNJ524307 DXF524307 EHB524307 EQX524307 FAT524307 FKP524307 FUL524307 GEH524307 GOD524307 GXZ524307 HHV524307 HRR524307 IBN524307 ILJ524307 IVF524307 JFB524307 JOX524307 JYT524307 KIP524307 KSL524307 LCH524307 LMD524307 LVZ524307 MFV524307 MPR524307 MZN524307 NJJ524307 NTF524307 ODB524307 OMX524307 OWT524307 PGP524307 PQL524307 QAH524307 QKD524307 QTZ524307 RDV524307 RNR524307 RXN524307 SHJ524307 SRF524307 TBB524307 TKX524307 TUT524307 UEP524307 UOL524307 UYH524307 VID524307 VRZ524307 WBV524307 WLR524307 WVN524307 F589843 JB589843 SX589843 ACT589843 AMP589843 AWL589843 BGH589843 BQD589843 BZZ589843 CJV589843 CTR589843 DDN589843 DNJ589843 DXF589843 EHB589843 EQX589843 FAT589843 FKP589843 FUL589843 GEH589843 GOD589843 GXZ589843 HHV589843 HRR589843 IBN589843 ILJ589843 IVF589843 JFB589843 JOX589843 JYT589843 KIP589843 KSL589843 LCH589843 LMD589843 LVZ589843 MFV589843 MPR589843 MZN589843 NJJ589843 NTF589843 ODB589843 OMX589843 OWT589843 PGP589843 PQL589843 QAH589843 QKD589843 QTZ589843 RDV589843 RNR589843 RXN589843 SHJ589843 SRF589843 TBB589843 TKX589843 TUT589843 UEP589843 UOL589843 UYH589843 VID589843 VRZ589843 WBV589843 WLR589843 WVN589843 F655379 JB655379 SX655379 ACT655379 AMP655379 AWL655379 BGH655379 BQD655379 BZZ655379 CJV655379 CTR655379 DDN655379 DNJ655379 DXF655379 EHB655379 EQX655379 FAT655379 FKP655379 FUL655379 GEH655379 GOD655379 GXZ655379 HHV655379 HRR655379 IBN655379 ILJ655379 IVF655379 JFB655379 JOX655379 JYT655379 KIP655379 KSL655379 LCH655379 LMD655379 LVZ655379 MFV655379 MPR655379 MZN655379 NJJ655379 NTF655379 ODB655379 OMX655379 OWT655379 PGP655379 PQL655379 QAH655379 QKD655379 QTZ655379 RDV655379 RNR655379 RXN655379 SHJ655379 SRF655379 TBB655379 TKX655379 TUT655379 UEP655379 UOL655379 UYH655379 VID655379 VRZ655379 WBV655379 WLR655379 WVN655379 F720915 JB720915 SX720915 ACT720915 AMP720915 AWL720915 BGH720915 BQD720915 BZZ720915 CJV720915 CTR720915 DDN720915 DNJ720915 DXF720915 EHB720915 EQX720915 FAT720915 FKP720915 FUL720915 GEH720915 GOD720915 GXZ720915 HHV720915 HRR720915 IBN720915 ILJ720915 IVF720915 JFB720915 JOX720915 JYT720915 KIP720915 KSL720915 LCH720915 LMD720915 LVZ720915 MFV720915 MPR720915 MZN720915 NJJ720915 NTF720915 ODB720915 OMX720915 OWT720915 PGP720915 PQL720915 QAH720915 QKD720915 QTZ720915 RDV720915 RNR720915 RXN720915 SHJ720915 SRF720915 TBB720915 TKX720915 TUT720915 UEP720915 UOL720915 UYH720915 VID720915 VRZ720915 WBV720915 WLR720915 WVN720915 F786451 JB786451 SX786451 ACT786451 AMP786451 AWL786451 BGH786451 BQD786451 BZZ786451 CJV786451 CTR786451 DDN786451 DNJ786451 DXF786451 EHB786451 EQX786451 FAT786451 FKP786451 FUL786451 GEH786451 GOD786451 GXZ786451 HHV786451 HRR786451 IBN786451 ILJ786451 IVF786451 JFB786451 JOX786451 JYT786451 KIP786451 KSL786451 LCH786451 LMD786451 LVZ786451 MFV786451 MPR786451 MZN786451 NJJ786451 NTF786451 ODB786451 OMX786451 OWT786451 PGP786451 PQL786451 QAH786451 QKD786451 QTZ786451 RDV786451 RNR786451 RXN786451 SHJ786451 SRF786451 TBB786451 TKX786451 TUT786451 UEP786451 UOL786451 UYH786451 VID786451 VRZ786451 WBV786451 WLR786451 WVN786451 F851987 JB851987 SX851987 ACT851987 AMP851987 AWL851987 BGH851987 BQD851987 BZZ851987 CJV851987 CTR851987 DDN851987 DNJ851987 DXF851987 EHB851987 EQX851987 FAT851987 FKP851987 FUL851987 GEH851987 GOD851987 GXZ851987 HHV851987 HRR851987 IBN851987 ILJ851987 IVF851987 JFB851987 JOX851987 JYT851987 KIP851987 KSL851987 LCH851987 LMD851987 LVZ851987 MFV851987 MPR851987 MZN851987 NJJ851987 NTF851987 ODB851987 OMX851987 OWT851987 PGP851987 PQL851987 QAH851987 QKD851987 QTZ851987 RDV851987 RNR851987 RXN851987 SHJ851987 SRF851987 TBB851987 TKX851987 TUT851987 UEP851987 UOL851987 UYH851987 VID851987 VRZ851987 WBV851987 WLR851987 WVN851987 F917523 JB917523 SX917523 ACT917523 AMP917523 AWL917523 BGH917523 BQD917523 BZZ917523 CJV917523 CTR917523 DDN917523 DNJ917523 DXF917523 EHB917523 EQX917523 FAT917523 FKP917523 FUL917523 GEH917523 GOD917523 GXZ917523 HHV917523 HRR917523 IBN917523 ILJ917523 IVF917523 JFB917523 JOX917523 JYT917523 KIP917523 KSL917523 LCH917523 LMD917523 LVZ917523 MFV917523 MPR917523 MZN917523 NJJ917523 NTF917523 ODB917523 OMX917523 OWT917523 PGP917523 PQL917523 QAH917523 QKD917523 QTZ917523 RDV917523 RNR917523 RXN917523 SHJ917523 SRF917523 TBB917523 TKX917523 TUT917523 UEP917523 UOL917523 UYH917523 VID917523 VRZ917523 WBV917523 WLR917523 WVN917523 F983059 JB983059 SX983059 ACT983059 AMP983059 AWL983059 BGH983059 BQD983059 BZZ983059 CJV983059 CTR983059 DDN983059 DNJ983059 DXF983059 EHB983059 EQX983059 FAT983059 FKP983059 FUL983059 GEH983059 GOD983059 GXZ983059 HHV983059 HRR983059 IBN983059 ILJ983059 IVF983059 JFB983059 JOX983059 JYT983059 KIP983059 KSL983059 LCH983059 LMD983059 LVZ983059 MFV983059 MPR983059 MZN983059 NJJ983059 NTF983059 ODB983059 OMX983059 OWT983059 PGP983059 PQL983059 QAH983059 QKD983059 QTZ983059 RDV983059 RNR983059 RXN983059 SHJ983059 SRF983059 TBB983059 TKX983059 TUT983059 UEP983059 UOL983059 UYH983059 VID983059 VRZ983059 WBV983059 WLR983059 WVN983059">
      <formula1>"Yes, No"</formula1>
    </dataValidation>
    <dataValidation type="list" allowBlank="1" showInputMessage="1" showErrorMessage="1" prompt="Select from List." sqref="HC3:IV3 QY3:SR3 AAU3:ACN3 AKQ3:AMJ3 AUM3:AWF3 BEI3:BGB3 BOE3:BPX3 BYA3:BZT3 CHW3:CJP3 CRS3:CTL3 DBO3:DDH3 DLK3:DND3 DVG3:DWZ3 EFC3:EGV3 EOY3:EQR3 EYU3:FAN3 FIQ3:FKJ3 FSM3:FUF3 GCI3:GEB3 GME3:GNX3 GWA3:GXT3 HFW3:HHP3 HPS3:HRL3 HZO3:IBH3 IJK3:ILD3 ITG3:IUZ3 JDC3:JEV3 JMY3:JOR3 JWU3:JYN3 KGQ3:KIJ3 KQM3:KSF3 LAI3:LCB3 LKE3:LLX3 LUA3:LVT3 MDW3:MFP3 MNS3:MPL3 MXO3:MZH3 NHK3:NJD3 NRG3:NSZ3 OBC3:OCV3 OKY3:OMR3 OUU3:OWN3 PEQ3:PGJ3 POM3:PQF3 PYI3:QAB3 QIE3:QJX3 QSA3:QTT3 RBW3:RDP3 RLS3:RNL3 RVO3:RXH3 SFK3:SHD3 SPG3:SQZ3 SZC3:TAV3 TIY3:TKR3 TSU3:TUN3 UCQ3:UEJ3 UMM3:UOF3 UWI3:UYB3 VGE3:VHX3 VQA3:VRT3 VZW3:WBP3 WJS3:WLL3 WTO3:WVH3 XDK3:XFD3 HC65539:IV65539 QY65539:SR65539 AAU65539:ACN65539 AKQ65539:AMJ65539 AUM65539:AWF65539 BEI65539:BGB65539 BOE65539:BPX65539 BYA65539:BZT65539 CHW65539:CJP65539 CRS65539:CTL65539 DBO65539:DDH65539 DLK65539:DND65539 DVG65539:DWZ65539 EFC65539:EGV65539 EOY65539:EQR65539 EYU65539:FAN65539 FIQ65539:FKJ65539 FSM65539:FUF65539 GCI65539:GEB65539 GME65539:GNX65539 GWA65539:GXT65539 HFW65539:HHP65539 HPS65539:HRL65539 HZO65539:IBH65539 IJK65539:ILD65539 ITG65539:IUZ65539 JDC65539:JEV65539 JMY65539:JOR65539 JWU65539:JYN65539 KGQ65539:KIJ65539 KQM65539:KSF65539 LAI65539:LCB65539 LKE65539:LLX65539 LUA65539:LVT65539 MDW65539:MFP65539 MNS65539:MPL65539 MXO65539:MZH65539 NHK65539:NJD65539 NRG65539:NSZ65539 OBC65539:OCV65539 OKY65539:OMR65539 OUU65539:OWN65539 PEQ65539:PGJ65539 POM65539:PQF65539 PYI65539:QAB65539 QIE65539:QJX65539 QSA65539:QTT65539 RBW65539:RDP65539 RLS65539:RNL65539 RVO65539:RXH65539 SFK65539:SHD65539 SPG65539:SQZ65539 SZC65539:TAV65539 TIY65539:TKR65539 TSU65539:TUN65539 UCQ65539:UEJ65539 UMM65539:UOF65539 UWI65539:UYB65539 VGE65539:VHX65539 VQA65539:VRT65539 VZW65539:WBP65539 WJS65539:WLL65539 WTO65539:WVH65539 XDK65539:XFD65539 HC131075:IV131075 QY131075:SR131075 AAU131075:ACN131075 AKQ131075:AMJ131075 AUM131075:AWF131075 BEI131075:BGB131075 BOE131075:BPX131075 BYA131075:BZT131075 CHW131075:CJP131075 CRS131075:CTL131075 DBO131075:DDH131075 DLK131075:DND131075 DVG131075:DWZ131075 EFC131075:EGV131075 EOY131075:EQR131075 EYU131075:FAN131075 FIQ131075:FKJ131075 FSM131075:FUF131075 GCI131075:GEB131075 GME131075:GNX131075 GWA131075:GXT131075 HFW131075:HHP131075 HPS131075:HRL131075 HZO131075:IBH131075 IJK131075:ILD131075 ITG131075:IUZ131075 JDC131075:JEV131075 JMY131075:JOR131075 JWU131075:JYN131075 KGQ131075:KIJ131075 KQM131075:KSF131075 LAI131075:LCB131075 LKE131075:LLX131075 LUA131075:LVT131075 MDW131075:MFP131075 MNS131075:MPL131075 MXO131075:MZH131075 NHK131075:NJD131075 NRG131075:NSZ131075 OBC131075:OCV131075 OKY131075:OMR131075 OUU131075:OWN131075 PEQ131075:PGJ131075 POM131075:PQF131075 PYI131075:QAB131075 QIE131075:QJX131075 QSA131075:QTT131075 RBW131075:RDP131075 RLS131075:RNL131075 RVO131075:RXH131075 SFK131075:SHD131075 SPG131075:SQZ131075 SZC131075:TAV131075 TIY131075:TKR131075 TSU131075:TUN131075 UCQ131075:UEJ131075 UMM131075:UOF131075 UWI131075:UYB131075 VGE131075:VHX131075 VQA131075:VRT131075 VZW131075:WBP131075 WJS131075:WLL131075 WTO131075:WVH131075 XDK131075:XFD131075 HC196611:IV196611 QY196611:SR196611 AAU196611:ACN196611 AKQ196611:AMJ196611 AUM196611:AWF196611 BEI196611:BGB196611 BOE196611:BPX196611 BYA196611:BZT196611 CHW196611:CJP196611 CRS196611:CTL196611 DBO196611:DDH196611 DLK196611:DND196611 DVG196611:DWZ196611 EFC196611:EGV196611 EOY196611:EQR196611 EYU196611:FAN196611 FIQ196611:FKJ196611 FSM196611:FUF196611 GCI196611:GEB196611 GME196611:GNX196611 GWA196611:GXT196611 HFW196611:HHP196611 HPS196611:HRL196611 HZO196611:IBH196611 IJK196611:ILD196611 ITG196611:IUZ196611 JDC196611:JEV196611 JMY196611:JOR196611 JWU196611:JYN196611 KGQ196611:KIJ196611 KQM196611:KSF196611 LAI196611:LCB196611 LKE196611:LLX196611 LUA196611:LVT196611 MDW196611:MFP196611 MNS196611:MPL196611 MXO196611:MZH196611 NHK196611:NJD196611 NRG196611:NSZ196611 OBC196611:OCV196611 OKY196611:OMR196611 OUU196611:OWN196611 PEQ196611:PGJ196611 POM196611:PQF196611 PYI196611:QAB196611 QIE196611:QJX196611 QSA196611:QTT196611 RBW196611:RDP196611 RLS196611:RNL196611 RVO196611:RXH196611 SFK196611:SHD196611 SPG196611:SQZ196611 SZC196611:TAV196611 TIY196611:TKR196611 TSU196611:TUN196611 UCQ196611:UEJ196611 UMM196611:UOF196611 UWI196611:UYB196611 VGE196611:VHX196611 VQA196611:VRT196611 VZW196611:WBP196611 WJS196611:WLL196611 WTO196611:WVH196611 XDK196611:XFD196611 HC262147:IV262147 QY262147:SR262147 AAU262147:ACN262147 AKQ262147:AMJ262147 AUM262147:AWF262147 BEI262147:BGB262147 BOE262147:BPX262147 BYA262147:BZT262147 CHW262147:CJP262147 CRS262147:CTL262147 DBO262147:DDH262147 DLK262147:DND262147 DVG262147:DWZ262147 EFC262147:EGV262147 EOY262147:EQR262147 EYU262147:FAN262147 FIQ262147:FKJ262147 FSM262147:FUF262147 GCI262147:GEB262147 GME262147:GNX262147 GWA262147:GXT262147 HFW262147:HHP262147 HPS262147:HRL262147 HZO262147:IBH262147 IJK262147:ILD262147 ITG262147:IUZ262147 JDC262147:JEV262147 JMY262147:JOR262147 JWU262147:JYN262147 KGQ262147:KIJ262147 KQM262147:KSF262147 LAI262147:LCB262147 LKE262147:LLX262147 LUA262147:LVT262147 MDW262147:MFP262147 MNS262147:MPL262147 MXO262147:MZH262147 NHK262147:NJD262147 NRG262147:NSZ262147 OBC262147:OCV262147 OKY262147:OMR262147 OUU262147:OWN262147 PEQ262147:PGJ262147 POM262147:PQF262147 PYI262147:QAB262147 QIE262147:QJX262147 QSA262147:QTT262147 RBW262147:RDP262147 RLS262147:RNL262147 RVO262147:RXH262147 SFK262147:SHD262147 SPG262147:SQZ262147 SZC262147:TAV262147 TIY262147:TKR262147 TSU262147:TUN262147 UCQ262147:UEJ262147 UMM262147:UOF262147 UWI262147:UYB262147 VGE262147:VHX262147 VQA262147:VRT262147 VZW262147:WBP262147 WJS262147:WLL262147 WTO262147:WVH262147 XDK262147:XFD262147 HC327683:IV327683 QY327683:SR327683 AAU327683:ACN327683 AKQ327683:AMJ327683 AUM327683:AWF327683 BEI327683:BGB327683 BOE327683:BPX327683 BYA327683:BZT327683 CHW327683:CJP327683 CRS327683:CTL327683 DBO327683:DDH327683 DLK327683:DND327683 DVG327683:DWZ327683 EFC327683:EGV327683 EOY327683:EQR327683 EYU327683:FAN327683 FIQ327683:FKJ327683 FSM327683:FUF327683 GCI327683:GEB327683 GME327683:GNX327683 GWA327683:GXT327683 HFW327683:HHP327683 HPS327683:HRL327683 HZO327683:IBH327683 IJK327683:ILD327683 ITG327683:IUZ327683 JDC327683:JEV327683 JMY327683:JOR327683 JWU327683:JYN327683 KGQ327683:KIJ327683 KQM327683:KSF327683 LAI327683:LCB327683 LKE327683:LLX327683 LUA327683:LVT327683 MDW327683:MFP327683 MNS327683:MPL327683 MXO327683:MZH327683 NHK327683:NJD327683 NRG327683:NSZ327683 OBC327683:OCV327683 OKY327683:OMR327683 OUU327683:OWN327683 PEQ327683:PGJ327683 POM327683:PQF327683 PYI327683:QAB327683 QIE327683:QJX327683 QSA327683:QTT327683 RBW327683:RDP327683 RLS327683:RNL327683 RVO327683:RXH327683 SFK327683:SHD327683 SPG327683:SQZ327683 SZC327683:TAV327683 TIY327683:TKR327683 TSU327683:TUN327683 UCQ327683:UEJ327683 UMM327683:UOF327683 UWI327683:UYB327683 VGE327683:VHX327683 VQA327683:VRT327683 VZW327683:WBP327683 WJS327683:WLL327683 WTO327683:WVH327683 XDK327683:XFD327683 HC393219:IV393219 QY393219:SR393219 AAU393219:ACN393219 AKQ393219:AMJ393219 AUM393219:AWF393219 BEI393219:BGB393219 BOE393219:BPX393219 BYA393219:BZT393219 CHW393219:CJP393219 CRS393219:CTL393219 DBO393219:DDH393219 DLK393219:DND393219 DVG393219:DWZ393219 EFC393219:EGV393219 EOY393219:EQR393219 EYU393219:FAN393219 FIQ393219:FKJ393219 FSM393219:FUF393219 GCI393219:GEB393219 GME393219:GNX393219 GWA393219:GXT393219 HFW393219:HHP393219 HPS393219:HRL393219 HZO393219:IBH393219 IJK393219:ILD393219 ITG393219:IUZ393219 JDC393219:JEV393219 JMY393219:JOR393219 JWU393219:JYN393219 KGQ393219:KIJ393219 KQM393219:KSF393219 LAI393219:LCB393219 LKE393219:LLX393219 LUA393219:LVT393219 MDW393219:MFP393219 MNS393219:MPL393219 MXO393219:MZH393219 NHK393219:NJD393219 NRG393219:NSZ393219 OBC393219:OCV393219 OKY393219:OMR393219 OUU393219:OWN393219 PEQ393219:PGJ393219 POM393219:PQF393219 PYI393219:QAB393219 QIE393219:QJX393219 QSA393219:QTT393219 RBW393219:RDP393219 RLS393219:RNL393219 RVO393219:RXH393219 SFK393219:SHD393219 SPG393219:SQZ393219 SZC393219:TAV393219 TIY393219:TKR393219 TSU393219:TUN393219 UCQ393219:UEJ393219 UMM393219:UOF393219 UWI393219:UYB393219 VGE393219:VHX393219 VQA393219:VRT393219 VZW393219:WBP393219 WJS393219:WLL393219 WTO393219:WVH393219 XDK393219:XFD393219 HC458755:IV458755 QY458755:SR458755 AAU458755:ACN458755 AKQ458755:AMJ458755 AUM458755:AWF458755 BEI458755:BGB458755 BOE458755:BPX458755 BYA458755:BZT458755 CHW458755:CJP458755 CRS458755:CTL458755 DBO458755:DDH458755 DLK458755:DND458755 DVG458755:DWZ458755 EFC458755:EGV458755 EOY458755:EQR458755 EYU458755:FAN458755 FIQ458755:FKJ458755 FSM458755:FUF458755 GCI458755:GEB458755 GME458755:GNX458755 GWA458755:GXT458755 HFW458755:HHP458755 HPS458755:HRL458755 HZO458755:IBH458755 IJK458755:ILD458755 ITG458755:IUZ458755 JDC458755:JEV458755 JMY458755:JOR458755 JWU458755:JYN458755 KGQ458755:KIJ458755 KQM458755:KSF458755 LAI458755:LCB458755 LKE458755:LLX458755 LUA458755:LVT458755 MDW458755:MFP458755 MNS458755:MPL458755 MXO458755:MZH458755 NHK458755:NJD458755 NRG458755:NSZ458755 OBC458755:OCV458755 OKY458755:OMR458755 OUU458755:OWN458755 PEQ458755:PGJ458755 POM458755:PQF458755 PYI458755:QAB458755 QIE458755:QJX458755 QSA458755:QTT458755 RBW458755:RDP458755 RLS458755:RNL458755 RVO458755:RXH458755 SFK458755:SHD458755 SPG458755:SQZ458755 SZC458755:TAV458755 TIY458755:TKR458755 TSU458755:TUN458755 UCQ458755:UEJ458755 UMM458755:UOF458755 UWI458755:UYB458755 VGE458755:VHX458755 VQA458755:VRT458755 VZW458755:WBP458755 WJS458755:WLL458755 WTO458755:WVH458755 XDK458755:XFD458755 HC524291:IV524291 QY524291:SR524291 AAU524291:ACN524291 AKQ524291:AMJ524291 AUM524291:AWF524291 BEI524291:BGB524291 BOE524291:BPX524291 BYA524291:BZT524291 CHW524291:CJP524291 CRS524291:CTL524291 DBO524291:DDH524291 DLK524291:DND524291 DVG524291:DWZ524291 EFC524291:EGV524291 EOY524291:EQR524291 EYU524291:FAN524291 FIQ524291:FKJ524291 FSM524291:FUF524291 GCI524291:GEB524291 GME524291:GNX524291 GWA524291:GXT524291 HFW524291:HHP524291 HPS524291:HRL524291 HZO524291:IBH524291 IJK524291:ILD524291 ITG524291:IUZ524291 JDC524291:JEV524291 JMY524291:JOR524291 JWU524291:JYN524291 KGQ524291:KIJ524291 KQM524291:KSF524291 LAI524291:LCB524291 LKE524291:LLX524291 LUA524291:LVT524291 MDW524291:MFP524291 MNS524291:MPL524291 MXO524291:MZH524291 NHK524291:NJD524291 NRG524291:NSZ524291 OBC524291:OCV524291 OKY524291:OMR524291 OUU524291:OWN524291 PEQ524291:PGJ524291 POM524291:PQF524291 PYI524291:QAB524291 QIE524291:QJX524291 QSA524291:QTT524291 RBW524291:RDP524291 RLS524291:RNL524291 RVO524291:RXH524291 SFK524291:SHD524291 SPG524291:SQZ524291 SZC524291:TAV524291 TIY524291:TKR524291 TSU524291:TUN524291 UCQ524291:UEJ524291 UMM524291:UOF524291 UWI524291:UYB524291 VGE524291:VHX524291 VQA524291:VRT524291 VZW524291:WBP524291 WJS524291:WLL524291 WTO524291:WVH524291 XDK524291:XFD524291 HC589827:IV589827 QY589827:SR589827 AAU589827:ACN589827 AKQ589827:AMJ589827 AUM589827:AWF589827 BEI589827:BGB589827 BOE589827:BPX589827 BYA589827:BZT589827 CHW589827:CJP589827 CRS589827:CTL589827 DBO589827:DDH589827 DLK589827:DND589827 DVG589827:DWZ589827 EFC589827:EGV589827 EOY589827:EQR589827 EYU589827:FAN589827 FIQ589827:FKJ589827 FSM589827:FUF589827 GCI589827:GEB589827 GME589827:GNX589827 GWA589827:GXT589827 HFW589827:HHP589827 HPS589827:HRL589827 HZO589827:IBH589827 IJK589827:ILD589827 ITG589827:IUZ589827 JDC589827:JEV589827 JMY589827:JOR589827 JWU589827:JYN589827 KGQ589827:KIJ589827 KQM589827:KSF589827 LAI589827:LCB589827 LKE589827:LLX589827 LUA589827:LVT589827 MDW589827:MFP589827 MNS589827:MPL589827 MXO589827:MZH589827 NHK589827:NJD589827 NRG589827:NSZ589827 OBC589827:OCV589827 OKY589827:OMR589827 OUU589827:OWN589827 PEQ589827:PGJ589827 POM589827:PQF589827 PYI589827:QAB589827 QIE589827:QJX589827 QSA589827:QTT589827 RBW589827:RDP589827 RLS589827:RNL589827 RVO589827:RXH589827 SFK589827:SHD589827 SPG589827:SQZ589827 SZC589827:TAV589827 TIY589827:TKR589827 TSU589827:TUN589827 UCQ589827:UEJ589827 UMM589827:UOF589827 UWI589827:UYB589827 VGE589827:VHX589827 VQA589827:VRT589827 VZW589827:WBP589827 WJS589827:WLL589827 WTO589827:WVH589827 XDK589827:XFD589827 HC655363:IV655363 QY655363:SR655363 AAU655363:ACN655363 AKQ655363:AMJ655363 AUM655363:AWF655363 BEI655363:BGB655363 BOE655363:BPX655363 BYA655363:BZT655363 CHW655363:CJP655363 CRS655363:CTL655363 DBO655363:DDH655363 DLK655363:DND655363 DVG655363:DWZ655363 EFC655363:EGV655363 EOY655363:EQR655363 EYU655363:FAN655363 FIQ655363:FKJ655363 FSM655363:FUF655363 GCI655363:GEB655363 GME655363:GNX655363 GWA655363:GXT655363 HFW655363:HHP655363 HPS655363:HRL655363 HZO655363:IBH655363 IJK655363:ILD655363 ITG655363:IUZ655363 JDC655363:JEV655363 JMY655363:JOR655363 JWU655363:JYN655363 KGQ655363:KIJ655363 KQM655363:KSF655363 LAI655363:LCB655363 LKE655363:LLX655363 LUA655363:LVT655363 MDW655363:MFP655363 MNS655363:MPL655363 MXO655363:MZH655363 NHK655363:NJD655363 NRG655363:NSZ655363 OBC655363:OCV655363 OKY655363:OMR655363 OUU655363:OWN655363 PEQ655363:PGJ655363 POM655363:PQF655363 PYI655363:QAB655363 QIE655363:QJX655363 QSA655363:QTT655363 RBW655363:RDP655363 RLS655363:RNL655363 RVO655363:RXH655363 SFK655363:SHD655363 SPG655363:SQZ655363 SZC655363:TAV655363 TIY655363:TKR655363 TSU655363:TUN655363 UCQ655363:UEJ655363 UMM655363:UOF655363 UWI655363:UYB655363 VGE655363:VHX655363 VQA655363:VRT655363 VZW655363:WBP655363 WJS655363:WLL655363 WTO655363:WVH655363 XDK655363:XFD655363 HC720899:IV720899 QY720899:SR720899 AAU720899:ACN720899 AKQ720899:AMJ720899 AUM720899:AWF720899 BEI720899:BGB720899 BOE720899:BPX720899 BYA720899:BZT720899 CHW720899:CJP720899 CRS720899:CTL720899 DBO720899:DDH720899 DLK720899:DND720899 DVG720899:DWZ720899 EFC720899:EGV720899 EOY720899:EQR720899 EYU720899:FAN720899 FIQ720899:FKJ720899 FSM720899:FUF720899 GCI720899:GEB720899 GME720899:GNX720899 GWA720899:GXT720899 HFW720899:HHP720899 HPS720899:HRL720899 HZO720899:IBH720899 IJK720899:ILD720899 ITG720899:IUZ720899 JDC720899:JEV720899 JMY720899:JOR720899 JWU720899:JYN720899 KGQ720899:KIJ720899 KQM720899:KSF720899 LAI720899:LCB720899 LKE720899:LLX720899 LUA720899:LVT720899 MDW720899:MFP720899 MNS720899:MPL720899 MXO720899:MZH720899 NHK720899:NJD720899 NRG720899:NSZ720899 OBC720899:OCV720899 OKY720899:OMR720899 OUU720899:OWN720899 PEQ720899:PGJ720899 POM720899:PQF720899 PYI720899:QAB720899 QIE720899:QJX720899 QSA720899:QTT720899 RBW720899:RDP720899 RLS720899:RNL720899 RVO720899:RXH720899 SFK720899:SHD720899 SPG720899:SQZ720899 SZC720899:TAV720899 TIY720899:TKR720899 TSU720899:TUN720899 UCQ720899:UEJ720899 UMM720899:UOF720899 UWI720899:UYB720899 VGE720899:VHX720899 VQA720899:VRT720899 VZW720899:WBP720899 WJS720899:WLL720899 WTO720899:WVH720899 XDK720899:XFD720899 HC786435:IV786435 QY786435:SR786435 AAU786435:ACN786435 AKQ786435:AMJ786435 AUM786435:AWF786435 BEI786435:BGB786435 BOE786435:BPX786435 BYA786435:BZT786435 CHW786435:CJP786435 CRS786435:CTL786435 DBO786435:DDH786435 DLK786435:DND786435 DVG786435:DWZ786435 EFC786435:EGV786435 EOY786435:EQR786435 EYU786435:FAN786435 FIQ786435:FKJ786435 FSM786435:FUF786435 GCI786435:GEB786435 GME786435:GNX786435 GWA786435:GXT786435 HFW786435:HHP786435 HPS786435:HRL786435 HZO786435:IBH786435 IJK786435:ILD786435 ITG786435:IUZ786435 JDC786435:JEV786435 JMY786435:JOR786435 JWU786435:JYN786435 KGQ786435:KIJ786435 KQM786435:KSF786435 LAI786435:LCB786435 LKE786435:LLX786435 LUA786435:LVT786435 MDW786435:MFP786435 MNS786435:MPL786435 MXO786435:MZH786435 NHK786435:NJD786435 NRG786435:NSZ786435 OBC786435:OCV786435 OKY786435:OMR786435 OUU786435:OWN786435 PEQ786435:PGJ786435 POM786435:PQF786435 PYI786435:QAB786435 QIE786435:QJX786435 QSA786435:QTT786435 RBW786435:RDP786435 RLS786435:RNL786435 RVO786435:RXH786435 SFK786435:SHD786435 SPG786435:SQZ786435 SZC786435:TAV786435 TIY786435:TKR786435 TSU786435:TUN786435 UCQ786435:UEJ786435 UMM786435:UOF786435 UWI786435:UYB786435 VGE786435:VHX786435 VQA786435:VRT786435 VZW786435:WBP786435 WJS786435:WLL786435 WTO786435:WVH786435 XDK786435:XFD786435 HC851971:IV851971 QY851971:SR851971 AAU851971:ACN851971 AKQ851971:AMJ851971 AUM851971:AWF851971 BEI851971:BGB851971 BOE851971:BPX851971 BYA851971:BZT851971 CHW851971:CJP851971 CRS851971:CTL851971 DBO851971:DDH851971 DLK851971:DND851971 DVG851971:DWZ851971 EFC851971:EGV851971 EOY851971:EQR851971 EYU851971:FAN851971 FIQ851971:FKJ851971 FSM851971:FUF851971 GCI851971:GEB851971 GME851971:GNX851971 GWA851971:GXT851971 HFW851971:HHP851971 HPS851971:HRL851971 HZO851971:IBH851971 IJK851971:ILD851971 ITG851971:IUZ851971 JDC851971:JEV851971 JMY851971:JOR851971 JWU851971:JYN851971 KGQ851971:KIJ851971 KQM851971:KSF851971 LAI851971:LCB851971 LKE851971:LLX851971 LUA851971:LVT851971 MDW851971:MFP851971 MNS851971:MPL851971 MXO851971:MZH851971 NHK851971:NJD851971 NRG851971:NSZ851971 OBC851971:OCV851971 OKY851971:OMR851971 OUU851971:OWN851971 PEQ851971:PGJ851971 POM851971:PQF851971 PYI851971:QAB851971 QIE851971:QJX851971 QSA851971:QTT851971 RBW851971:RDP851971 RLS851971:RNL851971 RVO851971:RXH851971 SFK851971:SHD851971 SPG851971:SQZ851971 SZC851971:TAV851971 TIY851971:TKR851971 TSU851971:TUN851971 UCQ851971:UEJ851971 UMM851971:UOF851971 UWI851971:UYB851971 VGE851971:VHX851971 VQA851971:VRT851971 VZW851971:WBP851971 WJS851971:WLL851971 WTO851971:WVH851971 XDK851971:XFD851971 HC917507:IV917507 QY917507:SR917507 AAU917507:ACN917507 AKQ917507:AMJ917507 AUM917507:AWF917507 BEI917507:BGB917507 BOE917507:BPX917507 BYA917507:BZT917507 CHW917507:CJP917507 CRS917507:CTL917507 DBO917507:DDH917507 DLK917507:DND917507 DVG917507:DWZ917507 EFC917507:EGV917507 EOY917507:EQR917507 EYU917507:FAN917507 FIQ917507:FKJ917507 FSM917507:FUF917507 GCI917507:GEB917507 GME917507:GNX917507 GWA917507:GXT917507 HFW917507:HHP917507 HPS917507:HRL917507 HZO917507:IBH917507 IJK917507:ILD917507 ITG917507:IUZ917507 JDC917507:JEV917507 JMY917507:JOR917507 JWU917507:JYN917507 KGQ917507:KIJ917507 KQM917507:KSF917507 LAI917507:LCB917507 LKE917507:LLX917507 LUA917507:LVT917507 MDW917507:MFP917507 MNS917507:MPL917507 MXO917507:MZH917507 NHK917507:NJD917507 NRG917507:NSZ917507 OBC917507:OCV917507 OKY917507:OMR917507 OUU917507:OWN917507 PEQ917507:PGJ917507 POM917507:PQF917507 PYI917507:QAB917507 QIE917507:QJX917507 QSA917507:QTT917507 RBW917507:RDP917507 RLS917507:RNL917507 RVO917507:RXH917507 SFK917507:SHD917507 SPG917507:SQZ917507 SZC917507:TAV917507 TIY917507:TKR917507 TSU917507:TUN917507 UCQ917507:UEJ917507 UMM917507:UOF917507 UWI917507:UYB917507 VGE917507:VHX917507 VQA917507:VRT917507 VZW917507:WBP917507 WJS917507:WLL917507 WTO917507:WVH917507 XDK917507:XFD917507 HC983043:IV983043 QY983043:SR983043 AAU983043:ACN983043 AKQ983043:AMJ983043 AUM983043:AWF983043 BEI983043:BGB983043 BOE983043:BPX983043 BYA983043:BZT983043 CHW983043:CJP983043 CRS983043:CTL983043 DBO983043:DDH983043 DLK983043:DND983043 DVG983043:DWZ983043 EFC983043:EGV983043 EOY983043:EQR983043 EYU983043:FAN983043 FIQ983043:FKJ983043 FSM983043:FUF983043 GCI983043:GEB983043 GME983043:GNX983043 GWA983043:GXT983043 HFW983043:HHP983043 HPS983043:HRL983043 HZO983043:IBH983043 IJK983043:ILD983043 ITG983043:IUZ983043 JDC983043:JEV983043 JMY983043:JOR983043 JWU983043:JYN983043 KGQ983043:KIJ983043 KQM983043:KSF983043 LAI983043:LCB983043 LKE983043:LLX983043 LUA983043:LVT983043 MDW983043:MFP983043 MNS983043:MPL983043 MXO983043:MZH983043 NHK983043:NJD983043 NRG983043:NSZ983043 OBC983043:OCV983043 OKY983043:OMR983043 OUU983043:OWN983043 PEQ983043:PGJ983043 POM983043:PQF983043 PYI983043:QAB983043 QIE983043:QJX983043 QSA983043:QTT983043 RBW983043:RDP983043 RLS983043:RNL983043 RVO983043:RXH983043 SFK983043:SHD983043 SPG983043:SQZ983043 SZC983043:TAV983043 TIY983043:TKR983043 TSU983043:TUN983043 UCQ983043:UEJ983043 UMM983043:UOF983043 UWI983043:UYB983043 VGE983043:VHX983043 VQA983043:VRT983043 VZW983043:WBP983043 WJS983043:WLL983043 WTO983043:WVH983043 XDK983043:XFD983043 F3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F65539 JB65539 SX65539 ACT65539 AMP65539 AWL65539 BGH65539 BQD65539 BZZ65539 CJV65539 CTR65539 DDN65539 DNJ65539 DXF65539 EHB65539 EQX65539 FAT65539 FKP65539 FUL65539 GEH65539 GOD65539 GXZ65539 HHV65539 HRR65539 IBN65539 ILJ65539 IVF65539 JFB65539 JOX65539 JYT65539 KIP65539 KSL65539 LCH65539 LMD65539 LVZ65539 MFV65539 MPR65539 MZN65539 NJJ65539 NTF65539 ODB65539 OMX65539 OWT65539 PGP65539 PQL65539 QAH65539 QKD65539 QTZ65539 RDV65539 RNR65539 RXN65539 SHJ65539 SRF65539 TBB65539 TKX65539 TUT65539 UEP65539 UOL65539 UYH65539 VID65539 VRZ65539 WBV65539 WLR65539 WVN65539 F131075 JB131075 SX131075 ACT131075 AMP131075 AWL131075 BGH131075 BQD131075 BZZ131075 CJV131075 CTR131075 DDN131075 DNJ131075 DXF131075 EHB131075 EQX131075 FAT131075 FKP131075 FUL131075 GEH131075 GOD131075 GXZ131075 HHV131075 HRR131075 IBN131075 ILJ131075 IVF131075 JFB131075 JOX131075 JYT131075 KIP131075 KSL131075 LCH131075 LMD131075 LVZ131075 MFV131075 MPR131075 MZN131075 NJJ131075 NTF131075 ODB131075 OMX131075 OWT131075 PGP131075 PQL131075 QAH131075 QKD131075 QTZ131075 RDV131075 RNR131075 RXN131075 SHJ131075 SRF131075 TBB131075 TKX131075 TUT131075 UEP131075 UOL131075 UYH131075 VID131075 VRZ131075 WBV131075 WLR131075 WVN131075 F196611 JB196611 SX196611 ACT196611 AMP196611 AWL196611 BGH196611 BQD196611 BZZ196611 CJV196611 CTR196611 DDN196611 DNJ196611 DXF196611 EHB196611 EQX196611 FAT196611 FKP196611 FUL196611 GEH196611 GOD196611 GXZ196611 HHV196611 HRR196611 IBN196611 ILJ196611 IVF196611 JFB196611 JOX196611 JYT196611 KIP196611 KSL196611 LCH196611 LMD196611 LVZ196611 MFV196611 MPR196611 MZN196611 NJJ196611 NTF196611 ODB196611 OMX196611 OWT196611 PGP196611 PQL196611 QAH196611 QKD196611 QTZ196611 RDV196611 RNR196611 RXN196611 SHJ196611 SRF196611 TBB196611 TKX196611 TUT196611 UEP196611 UOL196611 UYH196611 VID196611 VRZ196611 WBV196611 WLR196611 WVN196611 F262147 JB262147 SX262147 ACT262147 AMP262147 AWL262147 BGH262147 BQD262147 BZZ262147 CJV262147 CTR262147 DDN262147 DNJ262147 DXF262147 EHB262147 EQX262147 FAT262147 FKP262147 FUL262147 GEH262147 GOD262147 GXZ262147 HHV262147 HRR262147 IBN262147 ILJ262147 IVF262147 JFB262147 JOX262147 JYT262147 KIP262147 KSL262147 LCH262147 LMD262147 LVZ262147 MFV262147 MPR262147 MZN262147 NJJ262147 NTF262147 ODB262147 OMX262147 OWT262147 PGP262147 PQL262147 QAH262147 QKD262147 QTZ262147 RDV262147 RNR262147 RXN262147 SHJ262147 SRF262147 TBB262147 TKX262147 TUT262147 UEP262147 UOL262147 UYH262147 VID262147 VRZ262147 WBV262147 WLR262147 WVN262147 F327683 JB327683 SX327683 ACT327683 AMP327683 AWL327683 BGH327683 BQD327683 BZZ327683 CJV327683 CTR327683 DDN327683 DNJ327683 DXF327683 EHB327683 EQX327683 FAT327683 FKP327683 FUL327683 GEH327683 GOD327683 GXZ327683 HHV327683 HRR327683 IBN327683 ILJ327683 IVF327683 JFB327683 JOX327683 JYT327683 KIP327683 KSL327683 LCH327683 LMD327683 LVZ327683 MFV327683 MPR327683 MZN327683 NJJ327683 NTF327683 ODB327683 OMX327683 OWT327683 PGP327683 PQL327683 QAH327683 QKD327683 QTZ327683 RDV327683 RNR327683 RXN327683 SHJ327683 SRF327683 TBB327683 TKX327683 TUT327683 UEP327683 UOL327683 UYH327683 VID327683 VRZ327683 WBV327683 WLR327683 WVN327683 F393219 JB393219 SX393219 ACT393219 AMP393219 AWL393219 BGH393219 BQD393219 BZZ393219 CJV393219 CTR393219 DDN393219 DNJ393219 DXF393219 EHB393219 EQX393219 FAT393219 FKP393219 FUL393219 GEH393219 GOD393219 GXZ393219 HHV393219 HRR393219 IBN393219 ILJ393219 IVF393219 JFB393219 JOX393219 JYT393219 KIP393219 KSL393219 LCH393219 LMD393219 LVZ393219 MFV393219 MPR393219 MZN393219 NJJ393219 NTF393219 ODB393219 OMX393219 OWT393219 PGP393219 PQL393219 QAH393219 QKD393219 QTZ393219 RDV393219 RNR393219 RXN393219 SHJ393219 SRF393219 TBB393219 TKX393219 TUT393219 UEP393219 UOL393219 UYH393219 VID393219 VRZ393219 WBV393219 WLR393219 WVN393219 F458755 JB458755 SX458755 ACT458755 AMP458755 AWL458755 BGH458755 BQD458755 BZZ458755 CJV458755 CTR458755 DDN458755 DNJ458755 DXF458755 EHB458755 EQX458755 FAT458755 FKP458755 FUL458755 GEH458755 GOD458755 GXZ458755 HHV458755 HRR458755 IBN458755 ILJ458755 IVF458755 JFB458755 JOX458755 JYT458755 KIP458755 KSL458755 LCH458755 LMD458755 LVZ458755 MFV458755 MPR458755 MZN458755 NJJ458755 NTF458755 ODB458755 OMX458755 OWT458755 PGP458755 PQL458755 QAH458755 QKD458755 QTZ458755 RDV458755 RNR458755 RXN458755 SHJ458755 SRF458755 TBB458755 TKX458755 TUT458755 UEP458755 UOL458755 UYH458755 VID458755 VRZ458755 WBV458755 WLR458755 WVN458755 F524291 JB524291 SX524291 ACT524291 AMP524291 AWL524291 BGH524291 BQD524291 BZZ524291 CJV524291 CTR524291 DDN524291 DNJ524291 DXF524291 EHB524291 EQX524291 FAT524291 FKP524291 FUL524291 GEH524291 GOD524291 GXZ524291 HHV524291 HRR524291 IBN524291 ILJ524291 IVF524291 JFB524291 JOX524291 JYT524291 KIP524291 KSL524291 LCH524291 LMD524291 LVZ524291 MFV524291 MPR524291 MZN524291 NJJ524291 NTF524291 ODB524291 OMX524291 OWT524291 PGP524291 PQL524291 QAH524291 QKD524291 QTZ524291 RDV524291 RNR524291 RXN524291 SHJ524291 SRF524291 TBB524291 TKX524291 TUT524291 UEP524291 UOL524291 UYH524291 VID524291 VRZ524291 WBV524291 WLR524291 WVN524291 F589827 JB589827 SX589827 ACT589827 AMP589827 AWL589827 BGH589827 BQD589827 BZZ589827 CJV589827 CTR589827 DDN589827 DNJ589827 DXF589827 EHB589827 EQX589827 FAT589827 FKP589827 FUL589827 GEH589827 GOD589827 GXZ589827 HHV589827 HRR589827 IBN589827 ILJ589827 IVF589827 JFB589827 JOX589827 JYT589827 KIP589827 KSL589827 LCH589827 LMD589827 LVZ589827 MFV589827 MPR589827 MZN589827 NJJ589827 NTF589827 ODB589827 OMX589827 OWT589827 PGP589827 PQL589827 QAH589827 QKD589827 QTZ589827 RDV589827 RNR589827 RXN589827 SHJ589827 SRF589827 TBB589827 TKX589827 TUT589827 UEP589827 UOL589827 UYH589827 VID589827 VRZ589827 WBV589827 WLR589827 WVN589827 F655363 JB655363 SX655363 ACT655363 AMP655363 AWL655363 BGH655363 BQD655363 BZZ655363 CJV655363 CTR655363 DDN655363 DNJ655363 DXF655363 EHB655363 EQX655363 FAT655363 FKP655363 FUL655363 GEH655363 GOD655363 GXZ655363 HHV655363 HRR655363 IBN655363 ILJ655363 IVF655363 JFB655363 JOX655363 JYT655363 KIP655363 KSL655363 LCH655363 LMD655363 LVZ655363 MFV655363 MPR655363 MZN655363 NJJ655363 NTF655363 ODB655363 OMX655363 OWT655363 PGP655363 PQL655363 QAH655363 QKD655363 QTZ655363 RDV655363 RNR655363 RXN655363 SHJ655363 SRF655363 TBB655363 TKX655363 TUT655363 UEP655363 UOL655363 UYH655363 VID655363 VRZ655363 WBV655363 WLR655363 WVN655363 F720899 JB720899 SX720899 ACT720899 AMP720899 AWL720899 BGH720899 BQD720899 BZZ720899 CJV720899 CTR720899 DDN720899 DNJ720899 DXF720899 EHB720899 EQX720899 FAT720899 FKP720899 FUL720899 GEH720899 GOD720899 GXZ720899 HHV720899 HRR720899 IBN720899 ILJ720899 IVF720899 JFB720899 JOX720899 JYT720899 KIP720899 KSL720899 LCH720899 LMD720899 LVZ720899 MFV720899 MPR720899 MZN720899 NJJ720899 NTF720899 ODB720899 OMX720899 OWT720899 PGP720899 PQL720899 QAH720899 QKD720899 QTZ720899 RDV720899 RNR720899 RXN720899 SHJ720899 SRF720899 TBB720899 TKX720899 TUT720899 UEP720899 UOL720899 UYH720899 VID720899 VRZ720899 WBV720899 WLR720899 WVN720899 F786435 JB786435 SX786435 ACT786435 AMP786435 AWL786435 BGH786435 BQD786435 BZZ786435 CJV786435 CTR786435 DDN786435 DNJ786435 DXF786435 EHB786435 EQX786435 FAT786435 FKP786435 FUL786435 GEH786435 GOD786435 GXZ786435 HHV786435 HRR786435 IBN786435 ILJ786435 IVF786435 JFB786435 JOX786435 JYT786435 KIP786435 KSL786435 LCH786435 LMD786435 LVZ786435 MFV786435 MPR786435 MZN786435 NJJ786435 NTF786435 ODB786435 OMX786435 OWT786435 PGP786435 PQL786435 QAH786435 QKD786435 QTZ786435 RDV786435 RNR786435 RXN786435 SHJ786435 SRF786435 TBB786435 TKX786435 TUT786435 UEP786435 UOL786435 UYH786435 VID786435 VRZ786435 WBV786435 WLR786435 WVN786435 F851971 JB851971 SX851971 ACT851971 AMP851971 AWL851971 BGH851971 BQD851971 BZZ851971 CJV851971 CTR851971 DDN851971 DNJ851971 DXF851971 EHB851971 EQX851971 FAT851971 FKP851971 FUL851971 GEH851971 GOD851971 GXZ851971 HHV851971 HRR851971 IBN851971 ILJ851971 IVF851971 JFB851971 JOX851971 JYT851971 KIP851971 KSL851971 LCH851971 LMD851971 LVZ851971 MFV851971 MPR851971 MZN851971 NJJ851971 NTF851971 ODB851971 OMX851971 OWT851971 PGP851971 PQL851971 QAH851971 QKD851971 QTZ851971 RDV851971 RNR851971 RXN851971 SHJ851971 SRF851971 TBB851971 TKX851971 TUT851971 UEP851971 UOL851971 UYH851971 VID851971 VRZ851971 WBV851971 WLR851971 WVN851971 F917507 JB917507 SX917507 ACT917507 AMP917507 AWL917507 BGH917507 BQD917507 BZZ917507 CJV917507 CTR917507 DDN917507 DNJ917507 DXF917507 EHB917507 EQX917507 FAT917507 FKP917507 FUL917507 GEH917507 GOD917507 GXZ917507 HHV917507 HRR917507 IBN917507 ILJ917507 IVF917507 JFB917507 JOX917507 JYT917507 KIP917507 KSL917507 LCH917507 LMD917507 LVZ917507 MFV917507 MPR917507 MZN917507 NJJ917507 NTF917507 ODB917507 OMX917507 OWT917507 PGP917507 PQL917507 QAH917507 QKD917507 QTZ917507 RDV917507 RNR917507 RXN917507 SHJ917507 SRF917507 TBB917507 TKX917507 TUT917507 UEP917507 UOL917507 UYH917507 VID917507 VRZ917507 WBV917507 WLR917507 WVN917507 F983043 JB983043 SX983043 ACT983043 AMP983043 AWL983043 BGH983043 BQD983043 BZZ983043 CJV983043 CTR983043 DDN983043 DNJ983043 DXF983043 EHB983043 EQX983043 FAT983043 FKP983043 FUL983043 GEH983043 GOD983043 GXZ983043 HHV983043 HRR983043 IBN983043 ILJ983043 IVF983043 JFB983043 JOX983043 JYT983043 KIP983043 KSL983043 LCH983043 LMD983043 LVZ983043 MFV983043 MPR983043 MZN983043 NJJ983043 NTF983043 ODB983043 OMX983043 OWT983043 PGP983043 PQL983043 QAH983043 QKD983043 QTZ983043 RDV983043 RNR983043 RXN983043 SHJ983043 SRF983043 TBB983043 TKX983043 TUT983043 UEP983043 UOL983043 UYH983043 VID983043 VRZ983043 WBV983043 WLR983043 WVN983043">
      <formula1>lstSourceType</formula1>
    </dataValidation>
  </dataValidations>
  <hyperlinks>
    <hyperlink ref="C20" r:id="rId1"/>
    <hyperlink ref="B20" r:id="rId2"/>
  </hyperlinks>
  <pageMargins left="0.25" right="0.25" top="0.5" bottom="0.5" header="0.3" footer="0.3"/>
  <pageSetup scale="99" orientation="landscape" r:id="rId3"/>
  <headerFooter alignWithMargins="0">
    <oddFooter>Page &amp;P&amp;R&amp;F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M45"/>
  <sheetViews>
    <sheetView showWhiteSpace="0" zoomScaleNormal="100" zoomScalePageLayoutView="85" workbookViewId="0">
      <selection activeCell="K12" sqref="K12"/>
    </sheetView>
  </sheetViews>
  <sheetFormatPr defaultColWidth="9.140625" defaultRowHeight="12.75" x14ac:dyDescent="0.2"/>
  <cols>
    <col min="1" max="1" width="3.140625" style="3" customWidth="1"/>
    <col min="2" max="2" width="21.7109375" style="3" customWidth="1"/>
    <col min="3" max="3" width="17.85546875" style="3" customWidth="1"/>
    <col min="4" max="4" width="17" style="3" customWidth="1"/>
    <col min="5" max="5" width="21.140625" style="3" customWidth="1"/>
    <col min="6" max="7" width="22" style="3" customWidth="1"/>
    <col min="8" max="8" width="17.42578125" style="3" customWidth="1"/>
    <col min="9" max="9" width="9.140625" style="3"/>
    <col min="10" max="10" width="18.42578125" style="3" customWidth="1"/>
    <col min="11" max="11" width="25.28515625" style="3" customWidth="1"/>
    <col min="12" max="256" width="9.140625" style="3"/>
    <col min="257" max="257" width="3.140625" style="3" customWidth="1"/>
    <col min="258" max="258" width="21.7109375" style="3" customWidth="1"/>
    <col min="259" max="259" width="17.85546875" style="3" customWidth="1"/>
    <col min="260" max="260" width="17" style="3" customWidth="1"/>
    <col min="261" max="261" width="21.140625" style="3" customWidth="1"/>
    <col min="262" max="263" width="22" style="3" customWidth="1"/>
    <col min="264" max="264" width="17.42578125" style="3" customWidth="1"/>
    <col min="265" max="265" width="9.140625" style="3"/>
    <col min="266" max="266" width="16.7109375" style="3" customWidth="1"/>
    <col min="267" max="267" width="25.28515625" style="3" customWidth="1"/>
    <col min="268" max="512" width="9.140625" style="3"/>
    <col min="513" max="513" width="3.140625" style="3" customWidth="1"/>
    <col min="514" max="514" width="21.7109375" style="3" customWidth="1"/>
    <col min="515" max="515" width="17.85546875" style="3" customWidth="1"/>
    <col min="516" max="516" width="17" style="3" customWidth="1"/>
    <col min="517" max="517" width="21.140625" style="3" customWidth="1"/>
    <col min="518" max="519" width="22" style="3" customWidth="1"/>
    <col min="520" max="520" width="17.42578125" style="3" customWidth="1"/>
    <col min="521" max="521" width="9.140625" style="3"/>
    <col min="522" max="522" width="16.7109375" style="3" customWidth="1"/>
    <col min="523" max="523" width="25.28515625" style="3" customWidth="1"/>
    <col min="524" max="768" width="9.140625" style="3"/>
    <col min="769" max="769" width="3.140625" style="3" customWidth="1"/>
    <col min="770" max="770" width="21.7109375" style="3" customWidth="1"/>
    <col min="771" max="771" width="17.85546875" style="3" customWidth="1"/>
    <col min="772" max="772" width="17" style="3" customWidth="1"/>
    <col min="773" max="773" width="21.140625" style="3" customWidth="1"/>
    <col min="774" max="775" width="22" style="3" customWidth="1"/>
    <col min="776" max="776" width="17.42578125" style="3" customWidth="1"/>
    <col min="777" max="777" width="9.140625" style="3"/>
    <col min="778" max="778" width="16.7109375" style="3" customWidth="1"/>
    <col min="779" max="779" width="25.28515625" style="3" customWidth="1"/>
    <col min="780" max="1024" width="9.140625" style="3"/>
    <col min="1025" max="1025" width="3.140625" style="3" customWidth="1"/>
    <col min="1026" max="1026" width="21.7109375" style="3" customWidth="1"/>
    <col min="1027" max="1027" width="17.85546875" style="3" customWidth="1"/>
    <col min="1028" max="1028" width="17" style="3" customWidth="1"/>
    <col min="1029" max="1029" width="21.140625" style="3" customWidth="1"/>
    <col min="1030" max="1031" width="22" style="3" customWidth="1"/>
    <col min="1032" max="1032" width="17.42578125" style="3" customWidth="1"/>
    <col min="1033" max="1033" width="9.140625" style="3"/>
    <col min="1034" max="1034" width="16.7109375" style="3" customWidth="1"/>
    <col min="1035" max="1035" width="25.28515625" style="3" customWidth="1"/>
    <col min="1036" max="1280" width="9.140625" style="3"/>
    <col min="1281" max="1281" width="3.140625" style="3" customWidth="1"/>
    <col min="1282" max="1282" width="21.7109375" style="3" customWidth="1"/>
    <col min="1283" max="1283" width="17.85546875" style="3" customWidth="1"/>
    <col min="1284" max="1284" width="17" style="3" customWidth="1"/>
    <col min="1285" max="1285" width="21.140625" style="3" customWidth="1"/>
    <col min="1286" max="1287" width="22" style="3" customWidth="1"/>
    <col min="1288" max="1288" width="17.42578125" style="3" customWidth="1"/>
    <col min="1289" max="1289" width="9.140625" style="3"/>
    <col min="1290" max="1290" width="16.7109375" style="3" customWidth="1"/>
    <col min="1291" max="1291" width="25.28515625" style="3" customWidth="1"/>
    <col min="1292" max="1536" width="9.140625" style="3"/>
    <col min="1537" max="1537" width="3.140625" style="3" customWidth="1"/>
    <col min="1538" max="1538" width="21.7109375" style="3" customWidth="1"/>
    <col min="1539" max="1539" width="17.85546875" style="3" customWidth="1"/>
    <col min="1540" max="1540" width="17" style="3" customWidth="1"/>
    <col min="1541" max="1541" width="21.140625" style="3" customWidth="1"/>
    <col min="1542" max="1543" width="22" style="3" customWidth="1"/>
    <col min="1544" max="1544" width="17.42578125" style="3" customWidth="1"/>
    <col min="1545" max="1545" width="9.140625" style="3"/>
    <col min="1546" max="1546" width="16.7109375" style="3" customWidth="1"/>
    <col min="1547" max="1547" width="25.28515625" style="3" customWidth="1"/>
    <col min="1548" max="1792" width="9.140625" style="3"/>
    <col min="1793" max="1793" width="3.140625" style="3" customWidth="1"/>
    <col min="1794" max="1794" width="21.7109375" style="3" customWidth="1"/>
    <col min="1795" max="1795" width="17.85546875" style="3" customWidth="1"/>
    <col min="1796" max="1796" width="17" style="3" customWidth="1"/>
    <col min="1797" max="1797" width="21.140625" style="3" customWidth="1"/>
    <col min="1798" max="1799" width="22" style="3" customWidth="1"/>
    <col min="1800" max="1800" width="17.42578125" style="3" customWidth="1"/>
    <col min="1801" max="1801" width="9.140625" style="3"/>
    <col min="1802" max="1802" width="16.7109375" style="3" customWidth="1"/>
    <col min="1803" max="1803" width="25.28515625" style="3" customWidth="1"/>
    <col min="1804" max="2048" width="9.140625" style="3"/>
    <col min="2049" max="2049" width="3.140625" style="3" customWidth="1"/>
    <col min="2050" max="2050" width="21.7109375" style="3" customWidth="1"/>
    <col min="2051" max="2051" width="17.85546875" style="3" customWidth="1"/>
    <col min="2052" max="2052" width="17" style="3" customWidth="1"/>
    <col min="2053" max="2053" width="21.140625" style="3" customWidth="1"/>
    <col min="2054" max="2055" width="22" style="3" customWidth="1"/>
    <col min="2056" max="2056" width="17.42578125" style="3" customWidth="1"/>
    <col min="2057" max="2057" width="9.140625" style="3"/>
    <col min="2058" max="2058" width="16.7109375" style="3" customWidth="1"/>
    <col min="2059" max="2059" width="25.28515625" style="3" customWidth="1"/>
    <col min="2060" max="2304" width="9.140625" style="3"/>
    <col min="2305" max="2305" width="3.140625" style="3" customWidth="1"/>
    <col min="2306" max="2306" width="21.7109375" style="3" customWidth="1"/>
    <col min="2307" max="2307" width="17.85546875" style="3" customWidth="1"/>
    <col min="2308" max="2308" width="17" style="3" customWidth="1"/>
    <col min="2309" max="2309" width="21.140625" style="3" customWidth="1"/>
    <col min="2310" max="2311" width="22" style="3" customWidth="1"/>
    <col min="2312" max="2312" width="17.42578125" style="3" customWidth="1"/>
    <col min="2313" max="2313" width="9.140625" style="3"/>
    <col min="2314" max="2314" width="16.7109375" style="3" customWidth="1"/>
    <col min="2315" max="2315" width="25.28515625" style="3" customWidth="1"/>
    <col min="2316" max="2560" width="9.140625" style="3"/>
    <col min="2561" max="2561" width="3.140625" style="3" customWidth="1"/>
    <col min="2562" max="2562" width="21.7109375" style="3" customWidth="1"/>
    <col min="2563" max="2563" width="17.85546875" style="3" customWidth="1"/>
    <col min="2564" max="2564" width="17" style="3" customWidth="1"/>
    <col min="2565" max="2565" width="21.140625" style="3" customWidth="1"/>
    <col min="2566" max="2567" width="22" style="3" customWidth="1"/>
    <col min="2568" max="2568" width="17.42578125" style="3" customWidth="1"/>
    <col min="2569" max="2569" width="9.140625" style="3"/>
    <col min="2570" max="2570" width="16.7109375" style="3" customWidth="1"/>
    <col min="2571" max="2571" width="25.28515625" style="3" customWidth="1"/>
    <col min="2572" max="2816" width="9.140625" style="3"/>
    <col min="2817" max="2817" width="3.140625" style="3" customWidth="1"/>
    <col min="2818" max="2818" width="21.7109375" style="3" customWidth="1"/>
    <col min="2819" max="2819" width="17.85546875" style="3" customWidth="1"/>
    <col min="2820" max="2820" width="17" style="3" customWidth="1"/>
    <col min="2821" max="2821" width="21.140625" style="3" customWidth="1"/>
    <col min="2822" max="2823" width="22" style="3" customWidth="1"/>
    <col min="2824" max="2824" width="17.42578125" style="3" customWidth="1"/>
    <col min="2825" max="2825" width="9.140625" style="3"/>
    <col min="2826" max="2826" width="16.7109375" style="3" customWidth="1"/>
    <col min="2827" max="2827" width="25.28515625" style="3" customWidth="1"/>
    <col min="2828" max="3072" width="9.140625" style="3"/>
    <col min="3073" max="3073" width="3.140625" style="3" customWidth="1"/>
    <col min="3074" max="3074" width="21.7109375" style="3" customWidth="1"/>
    <col min="3075" max="3075" width="17.85546875" style="3" customWidth="1"/>
    <col min="3076" max="3076" width="17" style="3" customWidth="1"/>
    <col min="3077" max="3077" width="21.140625" style="3" customWidth="1"/>
    <col min="3078" max="3079" width="22" style="3" customWidth="1"/>
    <col min="3080" max="3080" width="17.42578125" style="3" customWidth="1"/>
    <col min="3081" max="3081" width="9.140625" style="3"/>
    <col min="3082" max="3082" width="16.7109375" style="3" customWidth="1"/>
    <col min="3083" max="3083" width="25.28515625" style="3" customWidth="1"/>
    <col min="3084" max="3328" width="9.140625" style="3"/>
    <col min="3329" max="3329" width="3.140625" style="3" customWidth="1"/>
    <col min="3330" max="3330" width="21.7109375" style="3" customWidth="1"/>
    <col min="3331" max="3331" width="17.85546875" style="3" customWidth="1"/>
    <col min="3332" max="3332" width="17" style="3" customWidth="1"/>
    <col min="3333" max="3333" width="21.140625" style="3" customWidth="1"/>
    <col min="3334" max="3335" width="22" style="3" customWidth="1"/>
    <col min="3336" max="3336" width="17.42578125" style="3" customWidth="1"/>
    <col min="3337" max="3337" width="9.140625" style="3"/>
    <col min="3338" max="3338" width="16.7109375" style="3" customWidth="1"/>
    <col min="3339" max="3339" width="25.28515625" style="3" customWidth="1"/>
    <col min="3340" max="3584" width="9.140625" style="3"/>
    <col min="3585" max="3585" width="3.140625" style="3" customWidth="1"/>
    <col min="3586" max="3586" width="21.7109375" style="3" customWidth="1"/>
    <col min="3587" max="3587" width="17.85546875" style="3" customWidth="1"/>
    <col min="3588" max="3588" width="17" style="3" customWidth="1"/>
    <col min="3589" max="3589" width="21.140625" style="3" customWidth="1"/>
    <col min="3590" max="3591" width="22" style="3" customWidth="1"/>
    <col min="3592" max="3592" width="17.42578125" style="3" customWidth="1"/>
    <col min="3593" max="3593" width="9.140625" style="3"/>
    <col min="3594" max="3594" width="16.7109375" style="3" customWidth="1"/>
    <col min="3595" max="3595" width="25.28515625" style="3" customWidth="1"/>
    <col min="3596" max="3840" width="9.140625" style="3"/>
    <col min="3841" max="3841" width="3.140625" style="3" customWidth="1"/>
    <col min="3842" max="3842" width="21.7109375" style="3" customWidth="1"/>
    <col min="3843" max="3843" width="17.85546875" style="3" customWidth="1"/>
    <col min="3844" max="3844" width="17" style="3" customWidth="1"/>
    <col min="3845" max="3845" width="21.140625" style="3" customWidth="1"/>
    <col min="3846" max="3847" width="22" style="3" customWidth="1"/>
    <col min="3848" max="3848" width="17.42578125" style="3" customWidth="1"/>
    <col min="3849" max="3849" width="9.140625" style="3"/>
    <col min="3850" max="3850" width="16.7109375" style="3" customWidth="1"/>
    <col min="3851" max="3851" width="25.28515625" style="3" customWidth="1"/>
    <col min="3852" max="4096" width="9.140625" style="3"/>
    <col min="4097" max="4097" width="3.140625" style="3" customWidth="1"/>
    <col min="4098" max="4098" width="21.7109375" style="3" customWidth="1"/>
    <col min="4099" max="4099" width="17.85546875" style="3" customWidth="1"/>
    <col min="4100" max="4100" width="17" style="3" customWidth="1"/>
    <col min="4101" max="4101" width="21.140625" style="3" customWidth="1"/>
    <col min="4102" max="4103" width="22" style="3" customWidth="1"/>
    <col min="4104" max="4104" width="17.42578125" style="3" customWidth="1"/>
    <col min="4105" max="4105" width="9.140625" style="3"/>
    <col min="4106" max="4106" width="16.7109375" style="3" customWidth="1"/>
    <col min="4107" max="4107" width="25.28515625" style="3" customWidth="1"/>
    <col min="4108" max="4352" width="9.140625" style="3"/>
    <col min="4353" max="4353" width="3.140625" style="3" customWidth="1"/>
    <col min="4354" max="4354" width="21.7109375" style="3" customWidth="1"/>
    <col min="4355" max="4355" width="17.85546875" style="3" customWidth="1"/>
    <col min="4356" max="4356" width="17" style="3" customWidth="1"/>
    <col min="4357" max="4357" width="21.140625" style="3" customWidth="1"/>
    <col min="4358" max="4359" width="22" style="3" customWidth="1"/>
    <col min="4360" max="4360" width="17.42578125" style="3" customWidth="1"/>
    <col min="4361" max="4361" width="9.140625" style="3"/>
    <col min="4362" max="4362" width="16.7109375" style="3" customWidth="1"/>
    <col min="4363" max="4363" width="25.28515625" style="3" customWidth="1"/>
    <col min="4364" max="4608" width="9.140625" style="3"/>
    <col min="4609" max="4609" width="3.140625" style="3" customWidth="1"/>
    <col min="4610" max="4610" width="21.7109375" style="3" customWidth="1"/>
    <col min="4611" max="4611" width="17.85546875" style="3" customWidth="1"/>
    <col min="4612" max="4612" width="17" style="3" customWidth="1"/>
    <col min="4613" max="4613" width="21.140625" style="3" customWidth="1"/>
    <col min="4614" max="4615" width="22" style="3" customWidth="1"/>
    <col min="4616" max="4616" width="17.42578125" style="3" customWidth="1"/>
    <col min="4617" max="4617" width="9.140625" style="3"/>
    <col min="4618" max="4618" width="16.7109375" style="3" customWidth="1"/>
    <col min="4619" max="4619" width="25.28515625" style="3" customWidth="1"/>
    <col min="4620" max="4864" width="9.140625" style="3"/>
    <col min="4865" max="4865" width="3.140625" style="3" customWidth="1"/>
    <col min="4866" max="4866" width="21.7109375" style="3" customWidth="1"/>
    <col min="4867" max="4867" width="17.85546875" style="3" customWidth="1"/>
    <col min="4868" max="4868" width="17" style="3" customWidth="1"/>
    <col min="4869" max="4869" width="21.140625" style="3" customWidth="1"/>
    <col min="4870" max="4871" width="22" style="3" customWidth="1"/>
    <col min="4872" max="4872" width="17.42578125" style="3" customWidth="1"/>
    <col min="4873" max="4873" width="9.140625" style="3"/>
    <col min="4874" max="4874" width="16.7109375" style="3" customWidth="1"/>
    <col min="4875" max="4875" width="25.28515625" style="3" customWidth="1"/>
    <col min="4876" max="5120" width="9.140625" style="3"/>
    <col min="5121" max="5121" width="3.140625" style="3" customWidth="1"/>
    <col min="5122" max="5122" width="21.7109375" style="3" customWidth="1"/>
    <col min="5123" max="5123" width="17.85546875" style="3" customWidth="1"/>
    <col min="5124" max="5124" width="17" style="3" customWidth="1"/>
    <col min="5125" max="5125" width="21.140625" style="3" customWidth="1"/>
    <col min="5126" max="5127" width="22" style="3" customWidth="1"/>
    <col min="5128" max="5128" width="17.42578125" style="3" customWidth="1"/>
    <col min="5129" max="5129" width="9.140625" style="3"/>
    <col min="5130" max="5130" width="16.7109375" style="3" customWidth="1"/>
    <col min="5131" max="5131" width="25.28515625" style="3" customWidth="1"/>
    <col min="5132" max="5376" width="9.140625" style="3"/>
    <col min="5377" max="5377" width="3.140625" style="3" customWidth="1"/>
    <col min="5378" max="5378" width="21.7109375" style="3" customWidth="1"/>
    <col min="5379" max="5379" width="17.85546875" style="3" customWidth="1"/>
    <col min="5380" max="5380" width="17" style="3" customWidth="1"/>
    <col min="5381" max="5381" width="21.140625" style="3" customWidth="1"/>
    <col min="5382" max="5383" width="22" style="3" customWidth="1"/>
    <col min="5384" max="5384" width="17.42578125" style="3" customWidth="1"/>
    <col min="5385" max="5385" width="9.140625" style="3"/>
    <col min="5386" max="5386" width="16.7109375" style="3" customWidth="1"/>
    <col min="5387" max="5387" width="25.28515625" style="3" customWidth="1"/>
    <col min="5388" max="5632" width="9.140625" style="3"/>
    <col min="5633" max="5633" width="3.140625" style="3" customWidth="1"/>
    <col min="5634" max="5634" width="21.7109375" style="3" customWidth="1"/>
    <col min="5635" max="5635" width="17.85546875" style="3" customWidth="1"/>
    <col min="5636" max="5636" width="17" style="3" customWidth="1"/>
    <col min="5637" max="5637" width="21.140625" style="3" customWidth="1"/>
    <col min="5638" max="5639" width="22" style="3" customWidth="1"/>
    <col min="5640" max="5640" width="17.42578125" style="3" customWidth="1"/>
    <col min="5641" max="5641" width="9.140625" style="3"/>
    <col min="5642" max="5642" width="16.7109375" style="3" customWidth="1"/>
    <col min="5643" max="5643" width="25.28515625" style="3" customWidth="1"/>
    <col min="5644" max="5888" width="9.140625" style="3"/>
    <col min="5889" max="5889" width="3.140625" style="3" customWidth="1"/>
    <col min="5890" max="5890" width="21.7109375" style="3" customWidth="1"/>
    <col min="5891" max="5891" width="17.85546875" style="3" customWidth="1"/>
    <col min="5892" max="5892" width="17" style="3" customWidth="1"/>
    <col min="5893" max="5893" width="21.140625" style="3" customWidth="1"/>
    <col min="5894" max="5895" width="22" style="3" customWidth="1"/>
    <col min="5896" max="5896" width="17.42578125" style="3" customWidth="1"/>
    <col min="5897" max="5897" width="9.140625" style="3"/>
    <col min="5898" max="5898" width="16.7109375" style="3" customWidth="1"/>
    <col min="5899" max="5899" width="25.28515625" style="3" customWidth="1"/>
    <col min="5900" max="6144" width="9.140625" style="3"/>
    <col min="6145" max="6145" width="3.140625" style="3" customWidth="1"/>
    <col min="6146" max="6146" width="21.7109375" style="3" customWidth="1"/>
    <col min="6147" max="6147" width="17.85546875" style="3" customWidth="1"/>
    <col min="6148" max="6148" width="17" style="3" customWidth="1"/>
    <col min="6149" max="6149" width="21.140625" style="3" customWidth="1"/>
    <col min="6150" max="6151" width="22" style="3" customWidth="1"/>
    <col min="6152" max="6152" width="17.42578125" style="3" customWidth="1"/>
    <col min="6153" max="6153" width="9.140625" style="3"/>
    <col min="6154" max="6154" width="16.7109375" style="3" customWidth="1"/>
    <col min="6155" max="6155" width="25.28515625" style="3" customWidth="1"/>
    <col min="6156" max="6400" width="9.140625" style="3"/>
    <col min="6401" max="6401" width="3.140625" style="3" customWidth="1"/>
    <col min="6402" max="6402" width="21.7109375" style="3" customWidth="1"/>
    <col min="6403" max="6403" width="17.85546875" style="3" customWidth="1"/>
    <col min="6404" max="6404" width="17" style="3" customWidth="1"/>
    <col min="6405" max="6405" width="21.140625" style="3" customWidth="1"/>
    <col min="6406" max="6407" width="22" style="3" customWidth="1"/>
    <col min="6408" max="6408" width="17.42578125" style="3" customWidth="1"/>
    <col min="6409" max="6409" width="9.140625" style="3"/>
    <col min="6410" max="6410" width="16.7109375" style="3" customWidth="1"/>
    <col min="6411" max="6411" width="25.28515625" style="3" customWidth="1"/>
    <col min="6412" max="6656" width="9.140625" style="3"/>
    <col min="6657" max="6657" width="3.140625" style="3" customWidth="1"/>
    <col min="6658" max="6658" width="21.7109375" style="3" customWidth="1"/>
    <col min="6659" max="6659" width="17.85546875" style="3" customWidth="1"/>
    <col min="6660" max="6660" width="17" style="3" customWidth="1"/>
    <col min="6661" max="6661" width="21.140625" style="3" customWidth="1"/>
    <col min="6662" max="6663" width="22" style="3" customWidth="1"/>
    <col min="6664" max="6664" width="17.42578125" style="3" customWidth="1"/>
    <col min="6665" max="6665" width="9.140625" style="3"/>
    <col min="6666" max="6666" width="16.7109375" style="3" customWidth="1"/>
    <col min="6667" max="6667" width="25.28515625" style="3" customWidth="1"/>
    <col min="6668" max="6912" width="9.140625" style="3"/>
    <col min="6913" max="6913" width="3.140625" style="3" customWidth="1"/>
    <col min="6914" max="6914" width="21.7109375" style="3" customWidth="1"/>
    <col min="6915" max="6915" width="17.85546875" style="3" customWidth="1"/>
    <col min="6916" max="6916" width="17" style="3" customWidth="1"/>
    <col min="6917" max="6917" width="21.140625" style="3" customWidth="1"/>
    <col min="6918" max="6919" width="22" style="3" customWidth="1"/>
    <col min="6920" max="6920" width="17.42578125" style="3" customWidth="1"/>
    <col min="6921" max="6921" width="9.140625" style="3"/>
    <col min="6922" max="6922" width="16.7109375" style="3" customWidth="1"/>
    <col min="6923" max="6923" width="25.28515625" style="3" customWidth="1"/>
    <col min="6924" max="7168" width="9.140625" style="3"/>
    <col min="7169" max="7169" width="3.140625" style="3" customWidth="1"/>
    <col min="7170" max="7170" width="21.7109375" style="3" customWidth="1"/>
    <col min="7171" max="7171" width="17.85546875" style="3" customWidth="1"/>
    <col min="7172" max="7172" width="17" style="3" customWidth="1"/>
    <col min="7173" max="7173" width="21.140625" style="3" customWidth="1"/>
    <col min="7174" max="7175" width="22" style="3" customWidth="1"/>
    <col min="7176" max="7176" width="17.42578125" style="3" customWidth="1"/>
    <col min="7177" max="7177" width="9.140625" style="3"/>
    <col min="7178" max="7178" width="16.7109375" style="3" customWidth="1"/>
    <col min="7179" max="7179" width="25.28515625" style="3" customWidth="1"/>
    <col min="7180" max="7424" width="9.140625" style="3"/>
    <col min="7425" max="7425" width="3.140625" style="3" customWidth="1"/>
    <col min="7426" max="7426" width="21.7109375" style="3" customWidth="1"/>
    <col min="7427" max="7427" width="17.85546875" style="3" customWidth="1"/>
    <col min="7428" max="7428" width="17" style="3" customWidth="1"/>
    <col min="7429" max="7429" width="21.140625" style="3" customWidth="1"/>
    <col min="7430" max="7431" width="22" style="3" customWidth="1"/>
    <col min="7432" max="7432" width="17.42578125" style="3" customWidth="1"/>
    <col min="7433" max="7433" width="9.140625" style="3"/>
    <col min="7434" max="7434" width="16.7109375" style="3" customWidth="1"/>
    <col min="7435" max="7435" width="25.28515625" style="3" customWidth="1"/>
    <col min="7436" max="7680" width="9.140625" style="3"/>
    <col min="7681" max="7681" width="3.140625" style="3" customWidth="1"/>
    <col min="7682" max="7682" width="21.7109375" style="3" customWidth="1"/>
    <col min="7683" max="7683" width="17.85546875" style="3" customWidth="1"/>
    <col min="7684" max="7684" width="17" style="3" customWidth="1"/>
    <col min="7685" max="7685" width="21.140625" style="3" customWidth="1"/>
    <col min="7686" max="7687" width="22" style="3" customWidth="1"/>
    <col min="7688" max="7688" width="17.42578125" style="3" customWidth="1"/>
    <col min="7689" max="7689" width="9.140625" style="3"/>
    <col min="7690" max="7690" width="16.7109375" style="3" customWidth="1"/>
    <col min="7691" max="7691" width="25.28515625" style="3" customWidth="1"/>
    <col min="7692" max="7936" width="9.140625" style="3"/>
    <col min="7937" max="7937" width="3.140625" style="3" customWidth="1"/>
    <col min="7938" max="7938" width="21.7109375" style="3" customWidth="1"/>
    <col min="7939" max="7939" width="17.85546875" style="3" customWidth="1"/>
    <col min="7940" max="7940" width="17" style="3" customWidth="1"/>
    <col min="7941" max="7941" width="21.140625" style="3" customWidth="1"/>
    <col min="7942" max="7943" width="22" style="3" customWidth="1"/>
    <col min="7944" max="7944" width="17.42578125" style="3" customWidth="1"/>
    <col min="7945" max="7945" width="9.140625" style="3"/>
    <col min="7946" max="7946" width="16.7109375" style="3" customWidth="1"/>
    <col min="7947" max="7947" width="25.28515625" style="3" customWidth="1"/>
    <col min="7948" max="8192" width="9.140625" style="3"/>
    <col min="8193" max="8193" width="3.140625" style="3" customWidth="1"/>
    <col min="8194" max="8194" width="21.7109375" style="3" customWidth="1"/>
    <col min="8195" max="8195" width="17.85546875" style="3" customWidth="1"/>
    <col min="8196" max="8196" width="17" style="3" customWidth="1"/>
    <col min="8197" max="8197" width="21.140625" style="3" customWidth="1"/>
    <col min="8198" max="8199" width="22" style="3" customWidth="1"/>
    <col min="8200" max="8200" width="17.42578125" style="3" customWidth="1"/>
    <col min="8201" max="8201" width="9.140625" style="3"/>
    <col min="8202" max="8202" width="16.7109375" style="3" customWidth="1"/>
    <col min="8203" max="8203" width="25.28515625" style="3" customWidth="1"/>
    <col min="8204" max="8448" width="9.140625" style="3"/>
    <col min="8449" max="8449" width="3.140625" style="3" customWidth="1"/>
    <col min="8450" max="8450" width="21.7109375" style="3" customWidth="1"/>
    <col min="8451" max="8451" width="17.85546875" style="3" customWidth="1"/>
    <col min="8452" max="8452" width="17" style="3" customWidth="1"/>
    <col min="8453" max="8453" width="21.140625" style="3" customWidth="1"/>
    <col min="8454" max="8455" width="22" style="3" customWidth="1"/>
    <col min="8456" max="8456" width="17.42578125" style="3" customWidth="1"/>
    <col min="8457" max="8457" width="9.140625" style="3"/>
    <col min="8458" max="8458" width="16.7109375" style="3" customWidth="1"/>
    <col min="8459" max="8459" width="25.28515625" style="3" customWidth="1"/>
    <col min="8460" max="8704" width="9.140625" style="3"/>
    <col min="8705" max="8705" width="3.140625" style="3" customWidth="1"/>
    <col min="8706" max="8706" width="21.7109375" style="3" customWidth="1"/>
    <col min="8707" max="8707" width="17.85546875" style="3" customWidth="1"/>
    <col min="8708" max="8708" width="17" style="3" customWidth="1"/>
    <col min="8709" max="8709" width="21.140625" style="3" customWidth="1"/>
    <col min="8710" max="8711" width="22" style="3" customWidth="1"/>
    <col min="8712" max="8712" width="17.42578125" style="3" customWidth="1"/>
    <col min="8713" max="8713" width="9.140625" style="3"/>
    <col min="8714" max="8714" width="16.7109375" style="3" customWidth="1"/>
    <col min="8715" max="8715" width="25.28515625" style="3" customWidth="1"/>
    <col min="8716" max="8960" width="9.140625" style="3"/>
    <col min="8961" max="8961" width="3.140625" style="3" customWidth="1"/>
    <col min="8962" max="8962" width="21.7109375" style="3" customWidth="1"/>
    <col min="8963" max="8963" width="17.85546875" style="3" customWidth="1"/>
    <col min="8964" max="8964" width="17" style="3" customWidth="1"/>
    <col min="8965" max="8965" width="21.140625" style="3" customWidth="1"/>
    <col min="8966" max="8967" width="22" style="3" customWidth="1"/>
    <col min="8968" max="8968" width="17.42578125" style="3" customWidth="1"/>
    <col min="8969" max="8969" width="9.140625" style="3"/>
    <col min="8970" max="8970" width="16.7109375" style="3" customWidth="1"/>
    <col min="8971" max="8971" width="25.28515625" style="3" customWidth="1"/>
    <col min="8972" max="9216" width="9.140625" style="3"/>
    <col min="9217" max="9217" width="3.140625" style="3" customWidth="1"/>
    <col min="9218" max="9218" width="21.7109375" style="3" customWidth="1"/>
    <col min="9219" max="9219" width="17.85546875" style="3" customWidth="1"/>
    <col min="9220" max="9220" width="17" style="3" customWidth="1"/>
    <col min="9221" max="9221" width="21.140625" style="3" customWidth="1"/>
    <col min="9222" max="9223" width="22" style="3" customWidth="1"/>
    <col min="9224" max="9224" width="17.42578125" style="3" customWidth="1"/>
    <col min="9225" max="9225" width="9.140625" style="3"/>
    <col min="9226" max="9226" width="16.7109375" style="3" customWidth="1"/>
    <col min="9227" max="9227" width="25.28515625" style="3" customWidth="1"/>
    <col min="9228" max="9472" width="9.140625" style="3"/>
    <col min="9473" max="9473" width="3.140625" style="3" customWidth="1"/>
    <col min="9474" max="9474" width="21.7109375" style="3" customWidth="1"/>
    <col min="9475" max="9475" width="17.85546875" style="3" customWidth="1"/>
    <col min="9476" max="9476" width="17" style="3" customWidth="1"/>
    <col min="9477" max="9477" width="21.140625" style="3" customWidth="1"/>
    <col min="9478" max="9479" width="22" style="3" customWidth="1"/>
    <col min="9480" max="9480" width="17.42578125" style="3" customWidth="1"/>
    <col min="9481" max="9481" width="9.140625" style="3"/>
    <col min="9482" max="9482" width="16.7109375" style="3" customWidth="1"/>
    <col min="9483" max="9483" width="25.28515625" style="3" customWidth="1"/>
    <col min="9484" max="9728" width="9.140625" style="3"/>
    <col min="9729" max="9729" width="3.140625" style="3" customWidth="1"/>
    <col min="9730" max="9730" width="21.7109375" style="3" customWidth="1"/>
    <col min="9731" max="9731" width="17.85546875" style="3" customWidth="1"/>
    <col min="9732" max="9732" width="17" style="3" customWidth="1"/>
    <col min="9733" max="9733" width="21.140625" style="3" customWidth="1"/>
    <col min="9734" max="9735" width="22" style="3" customWidth="1"/>
    <col min="9736" max="9736" width="17.42578125" style="3" customWidth="1"/>
    <col min="9737" max="9737" width="9.140625" style="3"/>
    <col min="9738" max="9738" width="16.7109375" style="3" customWidth="1"/>
    <col min="9739" max="9739" width="25.28515625" style="3" customWidth="1"/>
    <col min="9740" max="9984" width="9.140625" style="3"/>
    <col min="9985" max="9985" width="3.140625" style="3" customWidth="1"/>
    <col min="9986" max="9986" width="21.7109375" style="3" customWidth="1"/>
    <col min="9987" max="9987" width="17.85546875" style="3" customWidth="1"/>
    <col min="9988" max="9988" width="17" style="3" customWidth="1"/>
    <col min="9989" max="9989" width="21.140625" style="3" customWidth="1"/>
    <col min="9990" max="9991" width="22" style="3" customWidth="1"/>
    <col min="9992" max="9992" width="17.42578125" style="3" customWidth="1"/>
    <col min="9993" max="9993" width="9.140625" style="3"/>
    <col min="9994" max="9994" width="16.7109375" style="3" customWidth="1"/>
    <col min="9995" max="9995" width="25.28515625" style="3" customWidth="1"/>
    <col min="9996" max="10240" width="9.140625" style="3"/>
    <col min="10241" max="10241" width="3.140625" style="3" customWidth="1"/>
    <col min="10242" max="10242" width="21.7109375" style="3" customWidth="1"/>
    <col min="10243" max="10243" width="17.85546875" style="3" customWidth="1"/>
    <col min="10244" max="10244" width="17" style="3" customWidth="1"/>
    <col min="10245" max="10245" width="21.140625" style="3" customWidth="1"/>
    <col min="10246" max="10247" width="22" style="3" customWidth="1"/>
    <col min="10248" max="10248" width="17.42578125" style="3" customWidth="1"/>
    <col min="10249" max="10249" width="9.140625" style="3"/>
    <col min="10250" max="10250" width="16.7109375" style="3" customWidth="1"/>
    <col min="10251" max="10251" width="25.28515625" style="3" customWidth="1"/>
    <col min="10252" max="10496" width="9.140625" style="3"/>
    <col min="10497" max="10497" width="3.140625" style="3" customWidth="1"/>
    <col min="10498" max="10498" width="21.7109375" style="3" customWidth="1"/>
    <col min="10499" max="10499" width="17.85546875" style="3" customWidth="1"/>
    <col min="10500" max="10500" width="17" style="3" customWidth="1"/>
    <col min="10501" max="10501" width="21.140625" style="3" customWidth="1"/>
    <col min="10502" max="10503" width="22" style="3" customWidth="1"/>
    <col min="10504" max="10504" width="17.42578125" style="3" customWidth="1"/>
    <col min="10505" max="10505" width="9.140625" style="3"/>
    <col min="10506" max="10506" width="16.7109375" style="3" customWidth="1"/>
    <col min="10507" max="10507" width="25.28515625" style="3" customWidth="1"/>
    <col min="10508" max="10752" width="9.140625" style="3"/>
    <col min="10753" max="10753" width="3.140625" style="3" customWidth="1"/>
    <col min="10754" max="10754" width="21.7109375" style="3" customWidth="1"/>
    <col min="10755" max="10755" width="17.85546875" style="3" customWidth="1"/>
    <col min="10756" max="10756" width="17" style="3" customWidth="1"/>
    <col min="10757" max="10757" width="21.140625" style="3" customWidth="1"/>
    <col min="10758" max="10759" width="22" style="3" customWidth="1"/>
    <col min="10760" max="10760" width="17.42578125" style="3" customWidth="1"/>
    <col min="10761" max="10761" width="9.140625" style="3"/>
    <col min="10762" max="10762" width="16.7109375" style="3" customWidth="1"/>
    <col min="10763" max="10763" width="25.28515625" style="3" customWidth="1"/>
    <col min="10764" max="11008" width="9.140625" style="3"/>
    <col min="11009" max="11009" width="3.140625" style="3" customWidth="1"/>
    <col min="11010" max="11010" width="21.7109375" style="3" customWidth="1"/>
    <col min="11011" max="11011" width="17.85546875" style="3" customWidth="1"/>
    <col min="11012" max="11012" width="17" style="3" customWidth="1"/>
    <col min="11013" max="11013" width="21.140625" style="3" customWidth="1"/>
    <col min="11014" max="11015" width="22" style="3" customWidth="1"/>
    <col min="11016" max="11016" width="17.42578125" style="3" customWidth="1"/>
    <col min="11017" max="11017" width="9.140625" style="3"/>
    <col min="11018" max="11018" width="16.7109375" style="3" customWidth="1"/>
    <col min="11019" max="11019" width="25.28515625" style="3" customWidth="1"/>
    <col min="11020" max="11264" width="9.140625" style="3"/>
    <col min="11265" max="11265" width="3.140625" style="3" customWidth="1"/>
    <col min="11266" max="11266" width="21.7109375" style="3" customWidth="1"/>
    <col min="11267" max="11267" width="17.85546875" style="3" customWidth="1"/>
    <col min="11268" max="11268" width="17" style="3" customWidth="1"/>
    <col min="11269" max="11269" width="21.140625" style="3" customWidth="1"/>
    <col min="11270" max="11271" width="22" style="3" customWidth="1"/>
    <col min="11272" max="11272" width="17.42578125" style="3" customWidth="1"/>
    <col min="11273" max="11273" width="9.140625" style="3"/>
    <col min="11274" max="11274" width="16.7109375" style="3" customWidth="1"/>
    <col min="11275" max="11275" width="25.28515625" style="3" customWidth="1"/>
    <col min="11276" max="11520" width="9.140625" style="3"/>
    <col min="11521" max="11521" width="3.140625" style="3" customWidth="1"/>
    <col min="11522" max="11522" width="21.7109375" style="3" customWidth="1"/>
    <col min="11523" max="11523" width="17.85546875" style="3" customWidth="1"/>
    <col min="11524" max="11524" width="17" style="3" customWidth="1"/>
    <col min="11525" max="11525" width="21.140625" style="3" customWidth="1"/>
    <col min="11526" max="11527" width="22" style="3" customWidth="1"/>
    <col min="11528" max="11528" width="17.42578125" style="3" customWidth="1"/>
    <col min="11529" max="11529" width="9.140625" style="3"/>
    <col min="11530" max="11530" width="16.7109375" style="3" customWidth="1"/>
    <col min="11531" max="11531" width="25.28515625" style="3" customWidth="1"/>
    <col min="11532" max="11776" width="9.140625" style="3"/>
    <col min="11777" max="11777" width="3.140625" style="3" customWidth="1"/>
    <col min="11778" max="11778" width="21.7109375" style="3" customWidth="1"/>
    <col min="11779" max="11779" width="17.85546875" style="3" customWidth="1"/>
    <col min="11780" max="11780" width="17" style="3" customWidth="1"/>
    <col min="11781" max="11781" width="21.140625" style="3" customWidth="1"/>
    <col min="11782" max="11783" width="22" style="3" customWidth="1"/>
    <col min="11784" max="11784" width="17.42578125" style="3" customWidth="1"/>
    <col min="11785" max="11785" width="9.140625" style="3"/>
    <col min="11786" max="11786" width="16.7109375" style="3" customWidth="1"/>
    <col min="11787" max="11787" width="25.28515625" style="3" customWidth="1"/>
    <col min="11788" max="12032" width="9.140625" style="3"/>
    <col min="12033" max="12033" width="3.140625" style="3" customWidth="1"/>
    <col min="12034" max="12034" width="21.7109375" style="3" customWidth="1"/>
    <col min="12035" max="12035" width="17.85546875" style="3" customWidth="1"/>
    <col min="12036" max="12036" width="17" style="3" customWidth="1"/>
    <col min="12037" max="12037" width="21.140625" style="3" customWidth="1"/>
    <col min="12038" max="12039" width="22" style="3" customWidth="1"/>
    <col min="12040" max="12040" width="17.42578125" style="3" customWidth="1"/>
    <col min="12041" max="12041" width="9.140625" style="3"/>
    <col min="12042" max="12042" width="16.7109375" style="3" customWidth="1"/>
    <col min="12043" max="12043" width="25.28515625" style="3" customWidth="1"/>
    <col min="12044" max="12288" width="9.140625" style="3"/>
    <col min="12289" max="12289" width="3.140625" style="3" customWidth="1"/>
    <col min="12290" max="12290" width="21.7109375" style="3" customWidth="1"/>
    <col min="12291" max="12291" width="17.85546875" style="3" customWidth="1"/>
    <col min="12292" max="12292" width="17" style="3" customWidth="1"/>
    <col min="12293" max="12293" width="21.140625" style="3" customWidth="1"/>
    <col min="12294" max="12295" width="22" style="3" customWidth="1"/>
    <col min="12296" max="12296" width="17.42578125" style="3" customWidth="1"/>
    <col min="12297" max="12297" width="9.140625" style="3"/>
    <col min="12298" max="12298" width="16.7109375" style="3" customWidth="1"/>
    <col min="12299" max="12299" width="25.28515625" style="3" customWidth="1"/>
    <col min="12300" max="12544" width="9.140625" style="3"/>
    <col min="12545" max="12545" width="3.140625" style="3" customWidth="1"/>
    <col min="12546" max="12546" width="21.7109375" style="3" customWidth="1"/>
    <col min="12547" max="12547" width="17.85546875" style="3" customWidth="1"/>
    <col min="12548" max="12548" width="17" style="3" customWidth="1"/>
    <col min="12549" max="12549" width="21.140625" style="3" customWidth="1"/>
    <col min="12550" max="12551" width="22" style="3" customWidth="1"/>
    <col min="12552" max="12552" width="17.42578125" style="3" customWidth="1"/>
    <col min="12553" max="12553" width="9.140625" style="3"/>
    <col min="12554" max="12554" width="16.7109375" style="3" customWidth="1"/>
    <col min="12555" max="12555" width="25.28515625" style="3" customWidth="1"/>
    <col min="12556" max="12800" width="9.140625" style="3"/>
    <col min="12801" max="12801" width="3.140625" style="3" customWidth="1"/>
    <col min="12802" max="12802" width="21.7109375" style="3" customWidth="1"/>
    <col min="12803" max="12803" width="17.85546875" style="3" customWidth="1"/>
    <col min="12804" max="12804" width="17" style="3" customWidth="1"/>
    <col min="12805" max="12805" width="21.140625" style="3" customWidth="1"/>
    <col min="12806" max="12807" width="22" style="3" customWidth="1"/>
    <col min="12808" max="12808" width="17.42578125" style="3" customWidth="1"/>
    <col min="12809" max="12809" width="9.140625" style="3"/>
    <col min="12810" max="12810" width="16.7109375" style="3" customWidth="1"/>
    <col min="12811" max="12811" width="25.28515625" style="3" customWidth="1"/>
    <col min="12812" max="13056" width="9.140625" style="3"/>
    <col min="13057" max="13057" width="3.140625" style="3" customWidth="1"/>
    <col min="13058" max="13058" width="21.7109375" style="3" customWidth="1"/>
    <col min="13059" max="13059" width="17.85546875" style="3" customWidth="1"/>
    <col min="13060" max="13060" width="17" style="3" customWidth="1"/>
    <col min="13061" max="13061" width="21.140625" style="3" customWidth="1"/>
    <col min="13062" max="13063" width="22" style="3" customWidth="1"/>
    <col min="13064" max="13064" width="17.42578125" style="3" customWidth="1"/>
    <col min="13065" max="13065" width="9.140625" style="3"/>
    <col min="13066" max="13066" width="16.7109375" style="3" customWidth="1"/>
    <col min="13067" max="13067" width="25.28515625" style="3" customWidth="1"/>
    <col min="13068" max="13312" width="9.140625" style="3"/>
    <col min="13313" max="13313" width="3.140625" style="3" customWidth="1"/>
    <col min="13314" max="13314" width="21.7109375" style="3" customWidth="1"/>
    <col min="13315" max="13315" width="17.85546875" style="3" customWidth="1"/>
    <col min="13316" max="13316" width="17" style="3" customWidth="1"/>
    <col min="13317" max="13317" width="21.140625" style="3" customWidth="1"/>
    <col min="13318" max="13319" width="22" style="3" customWidth="1"/>
    <col min="13320" max="13320" width="17.42578125" style="3" customWidth="1"/>
    <col min="13321" max="13321" width="9.140625" style="3"/>
    <col min="13322" max="13322" width="16.7109375" style="3" customWidth="1"/>
    <col min="13323" max="13323" width="25.28515625" style="3" customWidth="1"/>
    <col min="13324" max="13568" width="9.140625" style="3"/>
    <col min="13569" max="13569" width="3.140625" style="3" customWidth="1"/>
    <col min="13570" max="13570" width="21.7109375" style="3" customWidth="1"/>
    <col min="13571" max="13571" width="17.85546875" style="3" customWidth="1"/>
    <col min="13572" max="13572" width="17" style="3" customWidth="1"/>
    <col min="13573" max="13573" width="21.140625" style="3" customWidth="1"/>
    <col min="13574" max="13575" width="22" style="3" customWidth="1"/>
    <col min="13576" max="13576" width="17.42578125" style="3" customWidth="1"/>
    <col min="13577" max="13577" width="9.140625" style="3"/>
    <col min="13578" max="13578" width="16.7109375" style="3" customWidth="1"/>
    <col min="13579" max="13579" width="25.28515625" style="3" customWidth="1"/>
    <col min="13580" max="13824" width="9.140625" style="3"/>
    <col min="13825" max="13825" width="3.140625" style="3" customWidth="1"/>
    <col min="13826" max="13826" width="21.7109375" style="3" customWidth="1"/>
    <col min="13827" max="13827" width="17.85546875" style="3" customWidth="1"/>
    <col min="13828" max="13828" width="17" style="3" customWidth="1"/>
    <col min="13829" max="13829" width="21.140625" style="3" customWidth="1"/>
    <col min="13830" max="13831" width="22" style="3" customWidth="1"/>
    <col min="13832" max="13832" width="17.42578125" style="3" customWidth="1"/>
    <col min="13833" max="13833" width="9.140625" style="3"/>
    <col min="13834" max="13834" width="16.7109375" style="3" customWidth="1"/>
    <col min="13835" max="13835" width="25.28515625" style="3" customWidth="1"/>
    <col min="13836" max="14080" width="9.140625" style="3"/>
    <col min="14081" max="14081" width="3.140625" style="3" customWidth="1"/>
    <col min="14082" max="14082" width="21.7109375" style="3" customWidth="1"/>
    <col min="14083" max="14083" width="17.85546875" style="3" customWidth="1"/>
    <col min="14084" max="14084" width="17" style="3" customWidth="1"/>
    <col min="14085" max="14085" width="21.140625" style="3" customWidth="1"/>
    <col min="14086" max="14087" width="22" style="3" customWidth="1"/>
    <col min="14088" max="14088" width="17.42578125" style="3" customWidth="1"/>
    <col min="14089" max="14089" width="9.140625" style="3"/>
    <col min="14090" max="14090" width="16.7109375" style="3" customWidth="1"/>
    <col min="14091" max="14091" width="25.28515625" style="3" customWidth="1"/>
    <col min="14092" max="14336" width="9.140625" style="3"/>
    <col min="14337" max="14337" width="3.140625" style="3" customWidth="1"/>
    <col min="14338" max="14338" width="21.7109375" style="3" customWidth="1"/>
    <col min="14339" max="14339" width="17.85546875" style="3" customWidth="1"/>
    <col min="14340" max="14340" width="17" style="3" customWidth="1"/>
    <col min="14341" max="14341" width="21.140625" style="3" customWidth="1"/>
    <col min="14342" max="14343" width="22" style="3" customWidth="1"/>
    <col min="14344" max="14344" width="17.42578125" style="3" customWidth="1"/>
    <col min="14345" max="14345" width="9.140625" style="3"/>
    <col min="14346" max="14346" width="16.7109375" style="3" customWidth="1"/>
    <col min="14347" max="14347" width="25.28515625" style="3" customWidth="1"/>
    <col min="14348" max="14592" width="9.140625" style="3"/>
    <col min="14593" max="14593" width="3.140625" style="3" customWidth="1"/>
    <col min="14594" max="14594" width="21.7109375" style="3" customWidth="1"/>
    <col min="14595" max="14595" width="17.85546875" style="3" customWidth="1"/>
    <col min="14596" max="14596" width="17" style="3" customWidth="1"/>
    <col min="14597" max="14597" width="21.140625" style="3" customWidth="1"/>
    <col min="14598" max="14599" width="22" style="3" customWidth="1"/>
    <col min="14600" max="14600" width="17.42578125" style="3" customWidth="1"/>
    <col min="14601" max="14601" width="9.140625" style="3"/>
    <col min="14602" max="14602" width="16.7109375" style="3" customWidth="1"/>
    <col min="14603" max="14603" width="25.28515625" style="3" customWidth="1"/>
    <col min="14604" max="14848" width="9.140625" style="3"/>
    <col min="14849" max="14849" width="3.140625" style="3" customWidth="1"/>
    <col min="14850" max="14850" width="21.7109375" style="3" customWidth="1"/>
    <col min="14851" max="14851" width="17.85546875" style="3" customWidth="1"/>
    <col min="14852" max="14852" width="17" style="3" customWidth="1"/>
    <col min="14853" max="14853" width="21.140625" style="3" customWidth="1"/>
    <col min="14854" max="14855" width="22" style="3" customWidth="1"/>
    <col min="14856" max="14856" width="17.42578125" style="3" customWidth="1"/>
    <col min="14857" max="14857" width="9.140625" style="3"/>
    <col min="14858" max="14858" width="16.7109375" style="3" customWidth="1"/>
    <col min="14859" max="14859" width="25.28515625" style="3" customWidth="1"/>
    <col min="14860" max="15104" width="9.140625" style="3"/>
    <col min="15105" max="15105" width="3.140625" style="3" customWidth="1"/>
    <col min="15106" max="15106" width="21.7109375" style="3" customWidth="1"/>
    <col min="15107" max="15107" width="17.85546875" style="3" customWidth="1"/>
    <col min="15108" max="15108" width="17" style="3" customWidth="1"/>
    <col min="15109" max="15109" width="21.140625" style="3" customWidth="1"/>
    <col min="15110" max="15111" width="22" style="3" customWidth="1"/>
    <col min="15112" max="15112" width="17.42578125" style="3" customWidth="1"/>
    <col min="15113" max="15113" width="9.140625" style="3"/>
    <col min="15114" max="15114" width="16.7109375" style="3" customWidth="1"/>
    <col min="15115" max="15115" width="25.28515625" style="3" customWidth="1"/>
    <col min="15116" max="15360" width="9.140625" style="3"/>
    <col min="15361" max="15361" width="3.140625" style="3" customWidth="1"/>
    <col min="15362" max="15362" width="21.7109375" style="3" customWidth="1"/>
    <col min="15363" max="15363" width="17.85546875" style="3" customWidth="1"/>
    <col min="15364" max="15364" width="17" style="3" customWidth="1"/>
    <col min="15365" max="15365" width="21.140625" style="3" customWidth="1"/>
    <col min="15366" max="15367" width="22" style="3" customWidth="1"/>
    <col min="15368" max="15368" width="17.42578125" style="3" customWidth="1"/>
    <col min="15369" max="15369" width="9.140625" style="3"/>
    <col min="15370" max="15370" width="16.7109375" style="3" customWidth="1"/>
    <col min="15371" max="15371" width="25.28515625" style="3" customWidth="1"/>
    <col min="15372" max="15616" width="9.140625" style="3"/>
    <col min="15617" max="15617" width="3.140625" style="3" customWidth="1"/>
    <col min="15618" max="15618" width="21.7109375" style="3" customWidth="1"/>
    <col min="15619" max="15619" width="17.85546875" style="3" customWidth="1"/>
    <col min="15620" max="15620" width="17" style="3" customWidth="1"/>
    <col min="15621" max="15621" width="21.140625" style="3" customWidth="1"/>
    <col min="15622" max="15623" width="22" style="3" customWidth="1"/>
    <col min="15624" max="15624" width="17.42578125" style="3" customWidth="1"/>
    <col min="15625" max="15625" width="9.140625" style="3"/>
    <col min="15626" max="15626" width="16.7109375" style="3" customWidth="1"/>
    <col min="15627" max="15627" width="25.28515625" style="3" customWidth="1"/>
    <col min="15628" max="15872" width="9.140625" style="3"/>
    <col min="15873" max="15873" width="3.140625" style="3" customWidth="1"/>
    <col min="15874" max="15874" width="21.7109375" style="3" customWidth="1"/>
    <col min="15875" max="15875" width="17.85546875" style="3" customWidth="1"/>
    <col min="15876" max="15876" width="17" style="3" customWidth="1"/>
    <col min="15877" max="15877" width="21.140625" style="3" customWidth="1"/>
    <col min="15878" max="15879" width="22" style="3" customWidth="1"/>
    <col min="15880" max="15880" width="17.42578125" style="3" customWidth="1"/>
    <col min="15881" max="15881" width="9.140625" style="3"/>
    <col min="15882" max="15882" width="16.7109375" style="3" customWidth="1"/>
    <col min="15883" max="15883" width="25.28515625" style="3" customWidth="1"/>
    <col min="15884" max="16128" width="9.140625" style="3"/>
    <col min="16129" max="16129" width="3.140625" style="3" customWidth="1"/>
    <col min="16130" max="16130" width="21.7109375" style="3" customWidth="1"/>
    <col min="16131" max="16131" width="17.85546875" style="3" customWidth="1"/>
    <col min="16132" max="16132" width="17" style="3" customWidth="1"/>
    <col min="16133" max="16133" width="21.140625" style="3" customWidth="1"/>
    <col min="16134" max="16135" width="22" style="3" customWidth="1"/>
    <col min="16136" max="16136" width="17.42578125" style="3" customWidth="1"/>
    <col min="16137" max="16137" width="9.140625" style="3"/>
    <col min="16138" max="16138" width="16.7109375" style="3" customWidth="1"/>
    <col min="16139" max="16139" width="25.28515625" style="3" customWidth="1"/>
    <col min="16140" max="16384" width="9.140625" style="3"/>
  </cols>
  <sheetData>
    <row r="1" spans="1:39" ht="20.25" x14ac:dyDescent="0.3">
      <c r="A1" s="345" t="s">
        <v>18</v>
      </c>
      <c r="B1" s="345"/>
      <c r="C1" s="345"/>
      <c r="D1" s="345"/>
      <c r="E1" s="345"/>
      <c r="F1" s="345"/>
      <c r="G1" s="345"/>
      <c r="H1" s="345"/>
      <c r="I1" s="345"/>
      <c r="J1" s="345"/>
      <c r="K1" s="345"/>
      <c r="O1" s="8"/>
      <c r="P1" s="8"/>
      <c r="Q1" s="8"/>
      <c r="R1" s="8"/>
      <c r="S1" s="8"/>
      <c r="T1" s="8"/>
      <c r="U1" s="8"/>
      <c r="V1" s="8"/>
      <c r="W1" s="8"/>
      <c r="X1" s="8"/>
      <c r="Y1" s="8"/>
      <c r="Z1" s="8"/>
      <c r="AA1" s="8"/>
      <c r="AB1" s="8"/>
      <c r="AC1" s="8"/>
      <c r="AD1" s="8"/>
      <c r="AE1" s="8"/>
      <c r="AF1" s="8"/>
      <c r="AG1" s="8"/>
      <c r="AH1" s="8"/>
      <c r="AI1" s="8"/>
      <c r="AJ1" s="8"/>
      <c r="AK1" s="8"/>
      <c r="AL1" s="8"/>
      <c r="AM1" s="8"/>
    </row>
    <row r="2" spans="1:39" ht="30" customHeight="1" x14ac:dyDescent="0.25">
      <c r="A2" s="140" t="s">
        <v>149</v>
      </c>
      <c r="C2" s="141"/>
      <c r="D2" s="141"/>
      <c r="E2" s="141"/>
      <c r="F2" s="141"/>
      <c r="G2" s="141"/>
      <c r="H2" s="141"/>
    </row>
    <row r="3" spans="1:39" s="139" customFormat="1" ht="40.5" customHeight="1" x14ac:dyDescent="0.2">
      <c r="B3" s="142" t="s">
        <v>150</v>
      </c>
      <c r="C3" s="143" t="s">
        <v>151</v>
      </c>
      <c r="D3" s="143" t="s">
        <v>152</v>
      </c>
      <c r="E3" s="143" t="s">
        <v>87</v>
      </c>
      <c r="F3" s="143" t="s">
        <v>153</v>
      </c>
      <c r="G3" s="143" t="s">
        <v>154</v>
      </c>
      <c r="H3" s="143" t="s">
        <v>155</v>
      </c>
      <c r="I3" s="144" t="s">
        <v>17</v>
      </c>
      <c r="J3" s="143" t="s">
        <v>156</v>
      </c>
      <c r="K3" s="143" t="s">
        <v>157</v>
      </c>
    </row>
    <row r="4" spans="1:39" s="139" customFormat="1" x14ac:dyDescent="0.2">
      <c r="B4" s="58" t="s">
        <v>417</v>
      </c>
      <c r="C4" s="42" t="s">
        <v>414</v>
      </c>
      <c r="D4" s="145">
        <v>2</v>
      </c>
      <c r="E4" s="145">
        <v>3</v>
      </c>
      <c r="F4" s="145">
        <v>1</v>
      </c>
      <c r="G4" s="145">
        <v>1</v>
      </c>
      <c r="H4" s="146">
        <v>1</v>
      </c>
      <c r="I4" s="147" t="str">
        <f t="shared" ref="I4:I5" si="0">IF(D4&lt;&gt;"",D4&amp;","&amp;E4&amp;","&amp;F4&amp;","&amp;G4&amp;","&amp;H4,"0,0,0,0,0")</f>
        <v>2,3,1,1,1</v>
      </c>
      <c r="J4" s="148" t="str">
        <f>IF(MAX(D4:H4)&gt;=5, "Requirements not met", "Requirements met")</f>
        <v>Requirements met</v>
      </c>
      <c r="K4" s="149" t="str">
        <f>IF(MAX(D4:H4)&gt;=5, "Not OK", "OK")</f>
        <v>OK</v>
      </c>
    </row>
    <row r="5" spans="1:39" s="139" customFormat="1" x14ac:dyDescent="0.2">
      <c r="B5" s="58" t="s">
        <v>279</v>
      </c>
      <c r="C5" s="42" t="s">
        <v>414</v>
      </c>
      <c r="D5" s="145">
        <v>2</v>
      </c>
      <c r="E5" s="145">
        <v>3</v>
      </c>
      <c r="F5" s="145">
        <v>1</v>
      </c>
      <c r="G5" s="145">
        <v>1</v>
      </c>
      <c r="H5" s="146">
        <v>3</v>
      </c>
      <c r="I5" s="147" t="str">
        <f t="shared" si="0"/>
        <v>2,3,1,1,3</v>
      </c>
      <c r="J5" s="148" t="str">
        <f>IF(MAX(D5:H5)&gt;=5, "Requirements not met", "Requirements met")</f>
        <v>Requirements met</v>
      </c>
      <c r="K5" s="149" t="str">
        <f>IF(MAX(D5:H5)&gt;=5, "Not OK", "OK")</f>
        <v>OK</v>
      </c>
    </row>
    <row r="6" spans="1:39" s="139" customFormat="1" ht="12.75" customHeight="1" x14ac:dyDescent="0.2">
      <c r="B6" s="150" t="s">
        <v>73</v>
      </c>
      <c r="C6" s="151"/>
      <c r="D6" s="151"/>
      <c r="E6" s="151"/>
      <c r="F6" s="151"/>
      <c r="G6" s="151"/>
      <c r="H6" s="151"/>
      <c r="I6" s="152" t="str">
        <f>MAX(D4:D5)&amp;","&amp;MAX(E4:E5)&amp;","&amp;MAX(F4:F5)&amp;","&amp;MAX(G4:G5)&amp;","&amp;MAX(H4:H5)</f>
        <v>2,3,1,1,3</v>
      </c>
      <c r="J6" s="346"/>
      <c r="K6" s="346"/>
    </row>
    <row r="7" spans="1:39" ht="20.25" x14ac:dyDescent="0.3">
      <c r="B7" s="8"/>
      <c r="C7" s="8"/>
      <c r="D7" s="8"/>
      <c r="E7" s="8"/>
      <c r="F7" s="8"/>
      <c r="G7" s="8"/>
      <c r="H7" s="8"/>
      <c r="I7" s="74"/>
      <c r="O7" s="8"/>
      <c r="P7" s="8"/>
      <c r="Q7" s="8"/>
      <c r="R7" s="8"/>
      <c r="S7" s="8"/>
      <c r="T7" s="8"/>
      <c r="U7" s="8"/>
      <c r="V7" s="8"/>
      <c r="W7" s="8"/>
      <c r="X7" s="8"/>
      <c r="Y7" s="8"/>
      <c r="Z7" s="8"/>
      <c r="AA7" s="8"/>
      <c r="AB7" s="8"/>
      <c r="AC7" s="8"/>
      <c r="AD7" s="8"/>
      <c r="AE7" s="8"/>
      <c r="AF7" s="8"/>
      <c r="AG7" s="8"/>
      <c r="AH7" s="8"/>
      <c r="AI7" s="8"/>
      <c r="AJ7" s="8"/>
      <c r="AK7" s="8"/>
      <c r="AL7" s="8"/>
      <c r="AM7" s="8"/>
    </row>
    <row r="8" spans="1:39" ht="20.25" x14ac:dyDescent="0.3">
      <c r="A8" s="140" t="s">
        <v>158</v>
      </c>
      <c r="C8" s="8"/>
      <c r="D8" s="8"/>
      <c r="E8" s="8"/>
      <c r="F8" s="8"/>
      <c r="G8" s="8"/>
      <c r="H8" s="74"/>
      <c r="N8" s="8"/>
      <c r="O8" s="8"/>
      <c r="P8" s="8"/>
      <c r="Q8" s="8"/>
      <c r="R8" s="8"/>
      <c r="S8" s="8"/>
      <c r="T8" s="8"/>
      <c r="U8" s="8"/>
      <c r="V8" s="8"/>
      <c r="W8" s="8"/>
      <c r="X8" s="8"/>
      <c r="Y8" s="8"/>
      <c r="Z8" s="8"/>
      <c r="AA8" s="8"/>
      <c r="AB8" s="8"/>
      <c r="AC8" s="8"/>
      <c r="AD8" s="8"/>
      <c r="AE8" s="8"/>
      <c r="AF8" s="8"/>
      <c r="AG8" s="8"/>
      <c r="AH8" s="8"/>
      <c r="AI8" s="8"/>
      <c r="AJ8" s="8"/>
      <c r="AK8" s="8"/>
      <c r="AL8" s="8"/>
    </row>
    <row r="9" spans="1:39" s="154" customFormat="1" ht="13.5" thickBot="1" x14ac:dyDescent="0.25">
      <c r="A9" s="153" t="s">
        <v>159</v>
      </c>
    </row>
    <row r="10" spans="1:39" ht="17.25" customHeight="1" thickBot="1" x14ac:dyDescent="0.25">
      <c r="B10" s="347" t="s">
        <v>160</v>
      </c>
      <c r="C10" s="349" t="s">
        <v>161</v>
      </c>
      <c r="D10" s="350"/>
      <c r="E10" s="350"/>
      <c r="F10" s="350"/>
      <c r="G10" s="351"/>
    </row>
    <row r="11" spans="1:39" ht="13.5" thickBot="1" x14ac:dyDescent="0.25">
      <c r="B11" s="348"/>
      <c r="C11" s="155">
        <v>1</v>
      </c>
      <c r="D11" s="155">
        <v>2</v>
      </c>
      <c r="E11" s="155">
        <v>3</v>
      </c>
      <c r="F11" s="155">
        <v>4</v>
      </c>
      <c r="G11" s="155">
        <v>5</v>
      </c>
    </row>
    <row r="12" spans="1:39" ht="72.75" thickBot="1" x14ac:dyDescent="0.25">
      <c r="B12" s="352" t="s">
        <v>162</v>
      </c>
      <c r="C12" s="156" t="s">
        <v>163</v>
      </c>
      <c r="D12" s="156" t="s">
        <v>164</v>
      </c>
      <c r="E12" s="156" t="s">
        <v>165</v>
      </c>
      <c r="F12" s="156" t="s">
        <v>166</v>
      </c>
      <c r="G12" s="156" t="s">
        <v>167</v>
      </c>
    </row>
    <row r="13" spans="1:39" ht="24" customHeight="1" thickBot="1" x14ac:dyDescent="0.25">
      <c r="B13" s="353"/>
      <c r="C13" s="355" t="s">
        <v>168</v>
      </c>
      <c r="D13" s="356"/>
      <c r="E13" s="355" t="s">
        <v>169</v>
      </c>
      <c r="F13" s="357"/>
      <c r="G13" s="356"/>
    </row>
    <row r="14" spans="1:39" ht="36.75" thickBot="1" x14ac:dyDescent="0.25">
      <c r="B14" s="354"/>
      <c r="C14" s="157" t="s">
        <v>170</v>
      </c>
      <c r="D14" s="358" t="s">
        <v>171</v>
      </c>
      <c r="E14" s="359"/>
      <c r="F14" s="360" t="s">
        <v>172</v>
      </c>
      <c r="G14" s="361"/>
    </row>
    <row r="15" spans="1:39" ht="60.75" thickBot="1" x14ac:dyDescent="0.25">
      <c r="B15" s="158" t="s">
        <v>87</v>
      </c>
      <c r="C15" s="156" t="s">
        <v>173</v>
      </c>
      <c r="D15" s="156" t="s">
        <v>174</v>
      </c>
      <c r="E15" s="156" t="s">
        <v>175</v>
      </c>
      <c r="F15" s="156" t="s">
        <v>176</v>
      </c>
      <c r="G15" s="156" t="s">
        <v>177</v>
      </c>
    </row>
    <row r="16" spans="1:39" ht="44.25" customHeight="1" thickBot="1" x14ac:dyDescent="0.25">
      <c r="B16" s="158" t="s">
        <v>153</v>
      </c>
      <c r="C16" s="156" t="s">
        <v>178</v>
      </c>
      <c r="D16" s="156" t="s">
        <v>179</v>
      </c>
      <c r="E16" s="156" t="s">
        <v>180</v>
      </c>
      <c r="F16" s="156" t="s">
        <v>181</v>
      </c>
      <c r="G16" s="156" t="s">
        <v>182</v>
      </c>
    </row>
    <row r="17" spans="1:18" ht="44.25" customHeight="1" thickBot="1" x14ac:dyDescent="0.25">
      <c r="B17" s="158" t="s">
        <v>154</v>
      </c>
      <c r="C17" s="156" t="s">
        <v>183</v>
      </c>
      <c r="D17" s="156" t="s">
        <v>184</v>
      </c>
      <c r="E17" s="156" t="s">
        <v>185</v>
      </c>
      <c r="F17" s="156" t="s">
        <v>186</v>
      </c>
      <c r="G17" s="156" t="s">
        <v>187</v>
      </c>
    </row>
    <row r="18" spans="1:18" ht="44.25" customHeight="1" thickBot="1" x14ac:dyDescent="0.25">
      <c r="B18" s="158" t="s">
        <v>188</v>
      </c>
      <c r="C18" s="156" t="s">
        <v>189</v>
      </c>
      <c r="D18" s="355" t="s">
        <v>190</v>
      </c>
      <c r="E18" s="356"/>
      <c r="F18" s="156" t="s">
        <v>191</v>
      </c>
      <c r="G18" s="156" t="s">
        <v>192</v>
      </c>
    </row>
    <row r="19" spans="1:18" x14ac:dyDescent="0.2">
      <c r="B19" s="159"/>
      <c r="C19" s="160"/>
      <c r="D19" s="160"/>
      <c r="E19" s="160"/>
      <c r="F19" s="160"/>
      <c r="G19" s="160"/>
    </row>
    <row r="20" spans="1:18" customFormat="1" ht="15" x14ac:dyDescent="0.25">
      <c r="A20" s="161" t="s">
        <v>193</v>
      </c>
      <c r="C20" s="162"/>
      <c r="D20" s="162"/>
      <c r="E20" s="162"/>
      <c r="F20" s="162"/>
      <c r="G20" s="162"/>
      <c r="H20" s="162"/>
      <c r="I20" s="162"/>
      <c r="J20" s="162"/>
      <c r="K20" s="162"/>
      <c r="L20" s="162"/>
      <c r="M20" s="162"/>
      <c r="N20" s="162"/>
      <c r="O20" s="162"/>
      <c r="P20" s="162"/>
      <c r="Q20" s="162"/>
      <c r="R20" s="162"/>
    </row>
    <row r="21" spans="1:18" customFormat="1" ht="15" x14ac:dyDescent="0.25">
      <c r="B21" s="163" t="s">
        <v>194</v>
      </c>
      <c r="C21" s="164"/>
      <c r="D21" s="164"/>
      <c r="E21" s="164"/>
      <c r="F21" s="164"/>
      <c r="G21" s="164"/>
      <c r="H21" s="165"/>
      <c r="I21" s="162"/>
      <c r="J21" s="162"/>
      <c r="K21" s="162"/>
      <c r="L21" s="162"/>
      <c r="M21" s="162"/>
      <c r="N21" s="162"/>
      <c r="O21" s="162"/>
      <c r="P21" s="162"/>
      <c r="Q21" s="162"/>
      <c r="R21" s="162"/>
    </row>
    <row r="22" spans="1:18" customFormat="1" ht="65.25" customHeight="1" x14ac:dyDescent="0.25">
      <c r="B22" s="166"/>
      <c r="C22" s="326" t="s">
        <v>195</v>
      </c>
      <c r="D22" s="327"/>
      <c r="E22" s="327"/>
      <c r="F22" s="327"/>
      <c r="G22" s="327"/>
      <c r="H22" s="328"/>
      <c r="N22" s="167"/>
      <c r="O22" s="167"/>
      <c r="P22" s="167"/>
      <c r="Q22" s="167"/>
      <c r="R22" s="167"/>
    </row>
    <row r="23" spans="1:18" customFormat="1" ht="15" x14ac:dyDescent="0.25">
      <c r="B23" s="166"/>
      <c r="C23" s="168" t="s">
        <v>196</v>
      </c>
      <c r="D23" s="169"/>
      <c r="E23" s="169"/>
      <c r="F23" s="169"/>
      <c r="G23" s="169"/>
      <c r="H23" s="170"/>
      <c r="I23" s="162"/>
      <c r="J23" s="162"/>
      <c r="K23" s="162"/>
      <c r="L23" s="162"/>
      <c r="M23" s="162"/>
      <c r="N23" s="162"/>
      <c r="O23" s="162"/>
      <c r="P23" s="162"/>
      <c r="Q23" s="162"/>
      <c r="R23" s="162"/>
    </row>
    <row r="24" spans="1:18" customFormat="1" ht="15" x14ac:dyDescent="0.25">
      <c r="B24" s="166"/>
      <c r="C24" s="171" t="s">
        <v>197</v>
      </c>
      <c r="D24" s="172"/>
      <c r="E24" s="172"/>
      <c r="F24" s="172"/>
      <c r="G24" s="172"/>
      <c r="H24" s="173"/>
      <c r="I24" s="162"/>
      <c r="J24" s="162"/>
      <c r="K24" s="162"/>
      <c r="L24" s="162"/>
      <c r="M24" s="162"/>
      <c r="N24" s="162"/>
      <c r="O24" s="162"/>
      <c r="P24" s="162"/>
      <c r="Q24" s="162"/>
      <c r="R24" s="162"/>
    </row>
    <row r="25" spans="1:18" customFormat="1" ht="15" x14ac:dyDescent="0.25">
      <c r="B25" s="166"/>
      <c r="C25" s="171" t="s">
        <v>198</v>
      </c>
      <c r="D25" s="172"/>
      <c r="E25" s="172"/>
      <c r="F25" s="172"/>
      <c r="G25" s="172"/>
      <c r="H25" s="173"/>
      <c r="I25" s="162"/>
      <c r="J25" s="162"/>
      <c r="K25" s="162"/>
      <c r="L25" s="162"/>
      <c r="M25" s="162"/>
      <c r="N25" s="162"/>
      <c r="O25" s="162"/>
      <c r="P25" s="162"/>
      <c r="Q25" s="162"/>
      <c r="R25" s="162"/>
    </row>
    <row r="26" spans="1:18" customFormat="1" ht="15" x14ac:dyDescent="0.25">
      <c r="B26" s="166"/>
      <c r="C26" s="171" t="s">
        <v>199</v>
      </c>
      <c r="D26" s="172"/>
      <c r="E26" s="172"/>
      <c r="F26" s="172"/>
      <c r="G26" s="172"/>
      <c r="H26" s="173"/>
      <c r="I26" s="162"/>
      <c r="J26" s="162"/>
      <c r="K26" s="162"/>
      <c r="L26" s="162"/>
      <c r="M26" s="162"/>
      <c r="N26" s="162"/>
      <c r="O26" s="162"/>
      <c r="P26" s="162"/>
      <c r="Q26" s="162"/>
      <c r="R26" s="162"/>
    </row>
    <row r="27" spans="1:18" customFormat="1" ht="15" x14ac:dyDescent="0.25">
      <c r="B27" s="166"/>
      <c r="C27" s="171" t="s">
        <v>200</v>
      </c>
      <c r="D27" s="172"/>
      <c r="E27" s="172"/>
      <c r="F27" s="172"/>
      <c r="G27" s="172"/>
      <c r="H27" s="173"/>
      <c r="I27" s="162"/>
      <c r="J27" s="162"/>
      <c r="K27" s="162"/>
      <c r="L27" s="162"/>
      <c r="M27" s="162"/>
      <c r="N27" s="162"/>
      <c r="O27" s="162"/>
      <c r="P27" s="162"/>
      <c r="Q27" s="162"/>
      <c r="R27" s="162"/>
    </row>
    <row r="28" spans="1:18" customFormat="1" ht="41.25" customHeight="1" x14ac:dyDescent="0.25">
      <c r="B28" s="166"/>
      <c r="C28" s="342" t="s">
        <v>201</v>
      </c>
      <c r="D28" s="343"/>
      <c r="E28" s="343"/>
      <c r="F28" s="343"/>
      <c r="G28" s="343"/>
      <c r="H28" s="344"/>
      <c r="N28" s="174"/>
      <c r="O28" s="174"/>
      <c r="P28" s="174"/>
      <c r="Q28" s="162"/>
      <c r="R28" s="162"/>
    </row>
    <row r="29" spans="1:18" customFormat="1" ht="38.25" customHeight="1" x14ac:dyDescent="0.25">
      <c r="B29" s="175"/>
      <c r="C29" s="326" t="s">
        <v>202</v>
      </c>
      <c r="D29" s="327"/>
      <c r="E29" s="327"/>
      <c r="F29" s="327"/>
      <c r="G29" s="327"/>
      <c r="H29" s="328"/>
      <c r="N29" s="167"/>
      <c r="O29" s="167"/>
      <c r="P29" s="167"/>
      <c r="Q29" s="167"/>
      <c r="R29" s="162"/>
    </row>
    <row r="30" spans="1:18" customFormat="1" ht="43.5" customHeight="1" x14ac:dyDescent="0.25">
      <c r="B30" s="326" t="s">
        <v>203</v>
      </c>
      <c r="C30" s="327"/>
      <c r="D30" s="327"/>
      <c r="E30" s="327"/>
      <c r="F30" s="327"/>
      <c r="G30" s="327"/>
      <c r="H30" s="328"/>
      <c r="I30" s="162"/>
      <c r="J30" s="162"/>
      <c r="K30" s="162"/>
      <c r="L30" s="162"/>
      <c r="M30" s="162"/>
      <c r="N30" s="162"/>
      <c r="O30" s="162"/>
      <c r="P30" s="162"/>
      <c r="Q30" s="162"/>
      <c r="R30" s="162"/>
    </row>
    <row r="31" spans="1:18" customFormat="1" ht="49.5" customHeight="1" x14ac:dyDescent="0.25">
      <c r="B31" s="326" t="s">
        <v>204</v>
      </c>
      <c r="C31" s="327"/>
      <c r="D31" s="327"/>
      <c r="E31" s="327"/>
      <c r="F31" s="327"/>
      <c r="G31" s="327"/>
      <c r="H31" s="328"/>
      <c r="I31" s="176"/>
    </row>
    <row r="32" spans="1:18" customFormat="1" ht="46.5" customHeight="1" x14ac:dyDescent="0.25">
      <c r="B32" s="326" t="s">
        <v>205</v>
      </c>
      <c r="C32" s="327"/>
      <c r="D32" s="327"/>
      <c r="E32" s="327"/>
      <c r="F32" s="327"/>
      <c r="G32" s="327"/>
      <c r="H32" s="328"/>
      <c r="I32" s="176"/>
    </row>
    <row r="33" spans="1:9" customFormat="1" ht="30" customHeight="1" x14ac:dyDescent="0.25">
      <c r="B33" s="326" t="s">
        <v>206</v>
      </c>
      <c r="C33" s="327"/>
      <c r="D33" s="327"/>
      <c r="E33" s="327"/>
      <c r="F33" s="327"/>
      <c r="G33" s="327"/>
      <c r="H33" s="328"/>
      <c r="I33" s="176"/>
    </row>
    <row r="34" spans="1:9" customFormat="1" ht="15" customHeight="1" x14ac:dyDescent="0.25">
      <c r="A34" s="177" t="s">
        <v>207</v>
      </c>
      <c r="B34" s="177"/>
      <c r="I34" s="178"/>
    </row>
    <row r="35" spans="1:9" customFormat="1" ht="30" customHeight="1" x14ac:dyDescent="0.25">
      <c r="B35" s="329" t="s">
        <v>208</v>
      </c>
      <c r="C35" s="330"/>
      <c r="D35" s="330"/>
      <c r="E35" s="330"/>
      <c r="F35" s="330"/>
      <c r="G35" s="330"/>
      <c r="H35" s="331"/>
    </row>
    <row r="36" spans="1:9" customFormat="1" ht="12.75" customHeight="1" x14ac:dyDescent="0.25">
      <c r="B36" s="332" t="s">
        <v>209</v>
      </c>
      <c r="C36" s="333"/>
      <c r="D36" s="333"/>
      <c r="E36" s="333"/>
      <c r="F36" s="333"/>
      <c r="G36" s="179"/>
      <c r="H36" s="180"/>
    </row>
    <row r="37" spans="1:9" customFormat="1" ht="29.25" customHeight="1" x14ac:dyDescent="0.25">
      <c r="B37" s="334" t="s">
        <v>210</v>
      </c>
      <c r="C37" s="335"/>
      <c r="D37" s="335"/>
      <c r="E37" s="335"/>
      <c r="F37" s="335"/>
      <c r="G37" s="335"/>
      <c r="H37" s="336"/>
    </row>
    <row r="38" spans="1:9" customFormat="1" ht="15" customHeight="1" x14ac:dyDescent="0.25">
      <c r="B38" s="181" t="s">
        <v>211</v>
      </c>
      <c r="C38" s="179"/>
      <c r="D38" s="179"/>
      <c r="E38" s="179"/>
      <c r="F38" s="179"/>
      <c r="G38" s="179"/>
      <c r="H38" s="180"/>
    </row>
    <row r="39" spans="1:9" customFormat="1" ht="30.75" customHeight="1" x14ac:dyDescent="0.25">
      <c r="B39" s="334" t="s">
        <v>212</v>
      </c>
      <c r="C39" s="335"/>
      <c r="D39" s="335"/>
      <c r="E39" s="335"/>
      <c r="F39" s="335"/>
      <c r="G39" s="335"/>
      <c r="H39" s="336"/>
    </row>
    <row r="40" spans="1:9" customFormat="1" ht="12.75" customHeight="1" x14ac:dyDescent="0.25">
      <c r="B40" s="337" t="s">
        <v>213</v>
      </c>
      <c r="C40" s="338"/>
      <c r="D40" s="338"/>
      <c r="E40" s="338"/>
      <c r="F40" s="338"/>
      <c r="G40" s="338"/>
      <c r="H40" s="180"/>
    </row>
    <row r="41" spans="1:9" customFormat="1" ht="35.25" customHeight="1" x14ac:dyDescent="0.25">
      <c r="B41" s="334" t="s">
        <v>214</v>
      </c>
      <c r="C41" s="335"/>
      <c r="D41" s="335"/>
      <c r="E41" s="335"/>
      <c r="F41" s="335"/>
      <c r="G41" s="335"/>
      <c r="H41" s="336"/>
    </row>
    <row r="42" spans="1:9" customFormat="1" ht="24.75" customHeight="1" x14ac:dyDescent="0.25">
      <c r="B42" s="339" t="s">
        <v>215</v>
      </c>
      <c r="C42" s="340"/>
      <c r="D42" s="340"/>
      <c r="E42" s="340"/>
      <c r="F42" s="340"/>
      <c r="G42" s="340"/>
      <c r="H42" s="341"/>
    </row>
    <row r="43" spans="1:9" customFormat="1" ht="27.75" customHeight="1" x14ac:dyDescent="0.25">
      <c r="B43" s="342" t="s">
        <v>216</v>
      </c>
      <c r="C43" s="343"/>
      <c r="D43" s="343"/>
      <c r="E43" s="343"/>
      <c r="F43" s="343"/>
      <c r="G43" s="343"/>
      <c r="H43" s="344"/>
    </row>
    <row r="44" spans="1:9" customFormat="1" ht="21" customHeight="1" x14ac:dyDescent="0.25">
      <c r="B44" s="326" t="s">
        <v>217</v>
      </c>
      <c r="C44" s="327"/>
      <c r="D44" s="327"/>
      <c r="E44" s="327"/>
      <c r="F44" s="327"/>
      <c r="G44" s="327"/>
      <c r="H44" s="328"/>
    </row>
    <row r="45" spans="1:9" customFormat="1" ht="26.25" customHeight="1" x14ac:dyDescent="0.25">
      <c r="B45" s="325" t="s">
        <v>218</v>
      </c>
      <c r="C45" s="325"/>
      <c r="D45" s="325"/>
      <c r="E45" s="325"/>
      <c r="F45" s="325"/>
      <c r="G45" s="325"/>
      <c r="H45" s="325"/>
    </row>
  </sheetData>
  <mergeCells count="27">
    <mergeCell ref="B31:H31"/>
    <mergeCell ref="A1:K1"/>
    <mergeCell ref="J6:K6"/>
    <mergeCell ref="B10:B11"/>
    <mergeCell ref="C10:G10"/>
    <mergeCell ref="B12:B14"/>
    <mergeCell ref="C13:D13"/>
    <mergeCell ref="E13:G13"/>
    <mergeCell ref="D14:E14"/>
    <mergeCell ref="F14:G14"/>
    <mergeCell ref="D18:E18"/>
    <mergeCell ref="C22:H22"/>
    <mergeCell ref="C28:H28"/>
    <mergeCell ref="C29:H29"/>
    <mergeCell ref="B30:H30"/>
    <mergeCell ref="B45:H45"/>
    <mergeCell ref="B32:H32"/>
    <mergeCell ref="B33:H33"/>
    <mergeCell ref="B35:H35"/>
    <mergeCell ref="B36:F36"/>
    <mergeCell ref="B37:H37"/>
    <mergeCell ref="B39:H39"/>
    <mergeCell ref="B40:G40"/>
    <mergeCell ref="B41:H41"/>
    <mergeCell ref="B42:H42"/>
    <mergeCell ref="B43:H43"/>
    <mergeCell ref="B44:H44"/>
  </mergeCells>
  <conditionalFormatting sqref="J4:K4">
    <cfRule type="expression" dxfId="2" priority="5">
      <formula>MAX(D4:H4)&gt;=5</formula>
    </cfRule>
  </conditionalFormatting>
  <conditionalFormatting sqref="J5:K5">
    <cfRule type="expression" dxfId="1" priority="4">
      <formula>MAX(D5:H5)&gt;=5</formula>
    </cfRule>
  </conditionalFormatting>
  <conditionalFormatting sqref="I6">
    <cfRule type="expression" dxfId="0" priority="1">
      <formula>MAX($D$4:$H$5)&gt;=5</formula>
    </cfRule>
  </conditionalFormatting>
  <pageMargins left="0.7" right="0.7" top="0.75" bottom="0.75" header="0.3" footer="0.3"/>
  <pageSetup paperSize="3" orientation="landscape" r:id="rId1"/>
  <headerFooter>
    <oddFooter>Page &amp;P&amp;R&amp;F</oddFooter>
  </headerFooter>
  <rowBreaks count="1" manualBreakCount="1">
    <brk id="19"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00"/>
  <sheetViews>
    <sheetView topLeftCell="A41" zoomScale="85" zoomScaleNormal="85" workbookViewId="0">
      <selection activeCell="B55" sqref="B55"/>
    </sheetView>
  </sheetViews>
  <sheetFormatPr defaultRowHeight="15" x14ac:dyDescent="0.25"/>
  <cols>
    <col min="1" max="1" width="49.42578125" style="230" customWidth="1"/>
    <col min="2" max="2" width="18.7109375" style="230" customWidth="1"/>
    <col min="3" max="3" width="22.140625" style="230" bestFit="1" customWidth="1"/>
    <col min="4" max="4" width="29.7109375" style="230" customWidth="1"/>
    <col min="5" max="5" width="16.5703125" style="230" customWidth="1"/>
    <col min="6" max="6" width="11" style="230" customWidth="1"/>
    <col min="7" max="8" width="9.140625" style="230" customWidth="1"/>
    <col min="9" max="9" width="19" style="231" customWidth="1"/>
    <col min="10" max="10" width="9.140625" style="230"/>
    <col min="11" max="11" width="11.5703125" style="230" bestFit="1" customWidth="1"/>
    <col min="12" max="12" width="10" style="230" bestFit="1" customWidth="1"/>
    <col min="13" max="13" width="21.7109375" style="230" bestFit="1" customWidth="1"/>
    <col min="14" max="15" width="15.28515625" style="230" bestFit="1" customWidth="1"/>
    <col min="16" max="16" width="11.5703125" style="230" bestFit="1" customWidth="1"/>
    <col min="17" max="17" width="9.140625" style="230"/>
    <col min="18" max="18" width="11.5703125" style="230" bestFit="1" customWidth="1"/>
    <col min="19" max="256" width="9.140625" style="230"/>
    <col min="257" max="257" width="25.85546875" style="230" customWidth="1"/>
    <col min="258" max="259" width="11" style="230" customWidth="1"/>
    <col min="260" max="260" width="22.85546875" style="230" customWidth="1"/>
    <col min="261" max="262" width="11" style="230" customWidth="1"/>
    <col min="263" max="264" width="9.140625" style="230" customWidth="1"/>
    <col min="265" max="265" width="19" style="230" customWidth="1"/>
    <col min="266" max="512" width="9.140625" style="230"/>
    <col min="513" max="513" width="25.85546875" style="230" customWidth="1"/>
    <col min="514" max="515" width="11" style="230" customWidth="1"/>
    <col min="516" max="516" width="22.85546875" style="230" customWidth="1"/>
    <col min="517" max="518" width="11" style="230" customWidth="1"/>
    <col min="519" max="520" width="9.140625" style="230" customWidth="1"/>
    <col min="521" max="521" width="19" style="230" customWidth="1"/>
    <col min="522" max="768" width="9.140625" style="230"/>
    <col min="769" max="769" width="25.85546875" style="230" customWidth="1"/>
    <col min="770" max="771" width="11" style="230" customWidth="1"/>
    <col min="772" max="772" width="22.85546875" style="230" customWidth="1"/>
    <col min="773" max="774" width="11" style="230" customWidth="1"/>
    <col min="775" max="776" width="9.140625" style="230" customWidth="1"/>
    <col min="777" max="777" width="19" style="230" customWidth="1"/>
    <col min="778" max="1024" width="9.140625" style="230"/>
    <col min="1025" max="1025" width="25.85546875" style="230" customWidth="1"/>
    <col min="1026" max="1027" width="11" style="230" customWidth="1"/>
    <col min="1028" max="1028" width="22.85546875" style="230" customWidth="1"/>
    <col min="1029" max="1030" width="11" style="230" customWidth="1"/>
    <col min="1031" max="1032" width="9.140625" style="230" customWidth="1"/>
    <col min="1033" max="1033" width="19" style="230" customWidth="1"/>
    <col min="1034" max="1280" width="9.140625" style="230"/>
    <col min="1281" max="1281" width="25.85546875" style="230" customWidth="1"/>
    <col min="1282" max="1283" width="11" style="230" customWidth="1"/>
    <col min="1284" max="1284" width="22.85546875" style="230" customWidth="1"/>
    <col min="1285" max="1286" width="11" style="230" customWidth="1"/>
    <col min="1287" max="1288" width="9.140625" style="230" customWidth="1"/>
    <col min="1289" max="1289" width="19" style="230" customWidth="1"/>
    <col min="1290" max="1536" width="9.140625" style="230"/>
    <col min="1537" max="1537" width="25.85546875" style="230" customWidth="1"/>
    <col min="1538" max="1539" width="11" style="230" customWidth="1"/>
    <col min="1540" max="1540" width="22.85546875" style="230" customWidth="1"/>
    <col min="1541" max="1542" width="11" style="230" customWidth="1"/>
    <col min="1543" max="1544" width="9.140625" style="230" customWidth="1"/>
    <col min="1545" max="1545" width="19" style="230" customWidth="1"/>
    <col min="1546" max="1792" width="9.140625" style="230"/>
    <col min="1793" max="1793" width="25.85546875" style="230" customWidth="1"/>
    <col min="1794" max="1795" width="11" style="230" customWidth="1"/>
    <col min="1796" max="1796" width="22.85546875" style="230" customWidth="1"/>
    <col min="1797" max="1798" width="11" style="230" customWidth="1"/>
    <col min="1799" max="1800" width="9.140625" style="230" customWidth="1"/>
    <col min="1801" max="1801" width="19" style="230" customWidth="1"/>
    <col min="1802" max="2048" width="9.140625" style="230"/>
    <col min="2049" max="2049" width="25.85546875" style="230" customWidth="1"/>
    <col min="2050" max="2051" width="11" style="230" customWidth="1"/>
    <col min="2052" max="2052" width="22.85546875" style="230" customWidth="1"/>
    <col min="2053" max="2054" width="11" style="230" customWidth="1"/>
    <col min="2055" max="2056" width="9.140625" style="230" customWidth="1"/>
    <col min="2057" max="2057" width="19" style="230" customWidth="1"/>
    <col min="2058" max="2304" width="9.140625" style="230"/>
    <col min="2305" max="2305" width="25.85546875" style="230" customWidth="1"/>
    <col min="2306" max="2307" width="11" style="230" customWidth="1"/>
    <col min="2308" max="2308" width="22.85546875" style="230" customWidth="1"/>
    <col min="2309" max="2310" width="11" style="230" customWidth="1"/>
    <col min="2311" max="2312" width="9.140625" style="230" customWidth="1"/>
    <col min="2313" max="2313" width="19" style="230" customWidth="1"/>
    <col min="2314" max="2560" width="9.140625" style="230"/>
    <col min="2561" max="2561" width="25.85546875" style="230" customWidth="1"/>
    <col min="2562" max="2563" width="11" style="230" customWidth="1"/>
    <col min="2564" max="2564" width="22.85546875" style="230" customWidth="1"/>
    <col min="2565" max="2566" width="11" style="230" customWidth="1"/>
    <col min="2567" max="2568" width="9.140625" style="230" customWidth="1"/>
    <col min="2569" max="2569" width="19" style="230" customWidth="1"/>
    <col min="2570" max="2816" width="9.140625" style="230"/>
    <col min="2817" max="2817" width="25.85546875" style="230" customWidth="1"/>
    <col min="2818" max="2819" width="11" style="230" customWidth="1"/>
    <col min="2820" max="2820" width="22.85546875" style="230" customWidth="1"/>
    <col min="2821" max="2822" width="11" style="230" customWidth="1"/>
    <col min="2823" max="2824" width="9.140625" style="230" customWidth="1"/>
    <col min="2825" max="2825" width="19" style="230" customWidth="1"/>
    <col min="2826" max="3072" width="9.140625" style="230"/>
    <col min="3073" max="3073" width="25.85546875" style="230" customWidth="1"/>
    <col min="3074" max="3075" width="11" style="230" customWidth="1"/>
    <col min="3076" max="3076" width="22.85546875" style="230" customWidth="1"/>
    <col min="3077" max="3078" width="11" style="230" customWidth="1"/>
    <col min="3079" max="3080" width="9.140625" style="230" customWidth="1"/>
    <col min="3081" max="3081" width="19" style="230" customWidth="1"/>
    <col min="3082" max="3328" width="9.140625" style="230"/>
    <col min="3329" max="3329" width="25.85546875" style="230" customWidth="1"/>
    <col min="3330" max="3331" width="11" style="230" customWidth="1"/>
    <col min="3332" max="3332" width="22.85546875" style="230" customWidth="1"/>
    <col min="3333" max="3334" width="11" style="230" customWidth="1"/>
    <col min="3335" max="3336" width="9.140625" style="230" customWidth="1"/>
    <col min="3337" max="3337" width="19" style="230" customWidth="1"/>
    <col min="3338" max="3584" width="9.140625" style="230"/>
    <col min="3585" max="3585" width="25.85546875" style="230" customWidth="1"/>
    <col min="3586" max="3587" width="11" style="230" customWidth="1"/>
    <col min="3588" max="3588" width="22.85546875" style="230" customWidth="1"/>
    <col min="3589" max="3590" width="11" style="230" customWidth="1"/>
    <col min="3591" max="3592" width="9.140625" style="230" customWidth="1"/>
    <col min="3593" max="3593" width="19" style="230" customWidth="1"/>
    <col min="3594" max="3840" width="9.140625" style="230"/>
    <col min="3841" max="3841" width="25.85546875" style="230" customWidth="1"/>
    <col min="3842" max="3843" width="11" style="230" customWidth="1"/>
    <col min="3844" max="3844" width="22.85546875" style="230" customWidth="1"/>
    <col min="3845" max="3846" width="11" style="230" customWidth="1"/>
    <col min="3847" max="3848" width="9.140625" style="230" customWidth="1"/>
    <col min="3849" max="3849" width="19" style="230" customWidth="1"/>
    <col min="3850" max="4096" width="9.140625" style="230"/>
    <col min="4097" max="4097" width="25.85546875" style="230" customWidth="1"/>
    <col min="4098" max="4099" width="11" style="230" customWidth="1"/>
    <col min="4100" max="4100" width="22.85546875" style="230" customWidth="1"/>
    <col min="4101" max="4102" width="11" style="230" customWidth="1"/>
    <col min="4103" max="4104" width="9.140625" style="230" customWidth="1"/>
    <col min="4105" max="4105" width="19" style="230" customWidth="1"/>
    <col min="4106" max="4352" width="9.140625" style="230"/>
    <col min="4353" max="4353" width="25.85546875" style="230" customWidth="1"/>
    <col min="4354" max="4355" width="11" style="230" customWidth="1"/>
    <col min="4356" max="4356" width="22.85546875" style="230" customWidth="1"/>
    <col min="4357" max="4358" width="11" style="230" customWidth="1"/>
    <col min="4359" max="4360" width="9.140625" style="230" customWidth="1"/>
    <col min="4361" max="4361" width="19" style="230" customWidth="1"/>
    <col min="4362" max="4608" width="9.140625" style="230"/>
    <col min="4609" max="4609" width="25.85546875" style="230" customWidth="1"/>
    <col min="4610" max="4611" width="11" style="230" customWidth="1"/>
    <col min="4612" max="4612" width="22.85546875" style="230" customWidth="1"/>
    <col min="4613" max="4614" width="11" style="230" customWidth="1"/>
    <col min="4615" max="4616" width="9.140625" style="230" customWidth="1"/>
    <col min="4617" max="4617" width="19" style="230" customWidth="1"/>
    <col min="4618" max="4864" width="9.140625" style="230"/>
    <col min="4865" max="4865" width="25.85546875" style="230" customWidth="1"/>
    <col min="4866" max="4867" width="11" style="230" customWidth="1"/>
    <col min="4868" max="4868" width="22.85546875" style="230" customWidth="1"/>
    <col min="4869" max="4870" width="11" style="230" customWidth="1"/>
    <col min="4871" max="4872" width="9.140625" style="230" customWidth="1"/>
    <col min="4873" max="4873" width="19" style="230" customWidth="1"/>
    <col min="4874" max="5120" width="9.140625" style="230"/>
    <col min="5121" max="5121" width="25.85546875" style="230" customWidth="1"/>
    <col min="5122" max="5123" width="11" style="230" customWidth="1"/>
    <col min="5124" max="5124" width="22.85546875" style="230" customWidth="1"/>
    <col min="5125" max="5126" width="11" style="230" customWidth="1"/>
    <col min="5127" max="5128" width="9.140625" style="230" customWidth="1"/>
    <col min="5129" max="5129" width="19" style="230" customWidth="1"/>
    <col min="5130" max="5376" width="9.140625" style="230"/>
    <col min="5377" max="5377" width="25.85546875" style="230" customWidth="1"/>
    <col min="5378" max="5379" width="11" style="230" customWidth="1"/>
    <col min="5380" max="5380" width="22.85546875" style="230" customWidth="1"/>
    <col min="5381" max="5382" width="11" style="230" customWidth="1"/>
    <col min="5383" max="5384" width="9.140625" style="230" customWidth="1"/>
    <col min="5385" max="5385" width="19" style="230" customWidth="1"/>
    <col min="5386" max="5632" width="9.140625" style="230"/>
    <col min="5633" max="5633" width="25.85546875" style="230" customWidth="1"/>
    <col min="5634" max="5635" width="11" style="230" customWidth="1"/>
    <col min="5636" max="5636" width="22.85546875" style="230" customWidth="1"/>
    <col min="5637" max="5638" width="11" style="230" customWidth="1"/>
    <col min="5639" max="5640" width="9.140625" style="230" customWidth="1"/>
    <col min="5641" max="5641" width="19" style="230" customWidth="1"/>
    <col min="5642" max="5888" width="9.140625" style="230"/>
    <col min="5889" max="5889" width="25.85546875" style="230" customWidth="1"/>
    <col min="5890" max="5891" width="11" style="230" customWidth="1"/>
    <col min="5892" max="5892" width="22.85546875" style="230" customWidth="1"/>
    <col min="5893" max="5894" width="11" style="230" customWidth="1"/>
    <col min="5895" max="5896" width="9.140625" style="230" customWidth="1"/>
    <col min="5897" max="5897" width="19" style="230" customWidth="1"/>
    <col min="5898" max="6144" width="9.140625" style="230"/>
    <col min="6145" max="6145" width="25.85546875" style="230" customWidth="1"/>
    <col min="6146" max="6147" width="11" style="230" customWidth="1"/>
    <col min="6148" max="6148" width="22.85546875" style="230" customWidth="1"/>
    <col min="6149" max="6150" width="11" style="230" customWidth="1"/>
    <col min="6151" max="6152" width="9.140625" style="230" customWidth="1"/>
    <col min="6153" max="6153" width="19" style="230" customWidth="1"/>
    <col min="6154" max="6400" width="9.140625" style="230"/>
    <col min="6401" max="6401" width="25.85546875" style="230" customWidth="1"/>
    <col min="6402" max="6403" width="11" style="230" customWidth="1"/>
    <col min="6404" max="6404" width="22.85546875" style="230" customWidth="1"/>
    <col min="6405" max="6406" width="11" style="230" customWidth="1"/>
    <col min="6407" max="6408" width="9.140625" style="230" customWidth="1"/>
    <col min="6409" max="6409" width="19" style="230" customWidth="1"/>
    <col min="6410" max="6656" width="9.140625" style="230"/>
    <col min="6657" max="6657" width="25.85546875" style="230" customWidth="1"/>
    <col min="6658" max="6659" width="11" style="230" customWidth="1"/>
    <col min="6660" max="6660" width="22.85546875" style="230" customWidth="1"/>
    <col min="6661" max="6662" width="11" style="230" customWidth="1"/>
    <col min="6663" max="6664" width="9.140625" style="230" customWidth="1"/>
    <col min="6665" max="6665" width="19" style="230" customWidth="1"/>
    <col min="6666" max="6912" width="9.140625" style="230"/>
    <col min="6913" max="6913" width="25.85546875" style="230" customWidth="1"/>
    <col min="6914" max="6915" width="11" style="230" customWidth="1"/>
    <col min="6916" max="6916" width="22.85546875" style="230" customWidth="1"/>
    <col min="6917" max="6918" width="11" style="230" customWidth="1"/>
    <col min="6919" max="6920" width="9.140625" style="230" customWidth="1"/>
    <col min="6921" max="6921" width="19" style="230" customWidth="1"/>
    <col min="6922" max="7168" width="9.140625" style="230"/>
    <col min="7169" max="7169" width="25.85546875" style="230" customWidth="1"/>
    <col min="7170" max="7171" width="11" style="230" customWidth="1"/>
    <col min="7172" max="7172" width="22.85546875" style="230" customWidth="1"/>
    <col min="7173" max="7174" width="11" style="230" customWidth="1"/>
    <col min="7175" max="7176" width="9.140625" style="230" customWidth="1"/>
    <col min="7177" max="7177" width="19" style="230" customWidth="1"/>
    <col min="7178" max="7424" width="9.140625" style="230"/>
    <col min="7425" max="7425" width="25.85546875" style="230" customWidth="1"/>
    <col min="7426" max="7427" width="11" style="230" customWidth="1"/>
    <col min="7428" max="7428" width="22.85546875" style="230" customWidth="1"/>
    <col min="7429" max="7430" width="11" style="230" customWidth="1"/>
    <col min="7431" max="7432" width="9.140625" style="230" customWidth="1"/>
    <col min="7433" max="7433" width="19" style="230" customWidth="1"/>
    <col min="7434" max="7680" width="9.140625" style="230"/>
    <col min="7681" max="7681" width="25.85546875" style="230" customWidth="1"/>
    <col min="7682" max="7683" width="11" style="230" customWidth="1"/>
    <col min="7684" max="7684" width="22.85546875" style="230" customWidth="1"/>
    <col min="7685" max="7686" width="11" style="230" customWidth="1"/>
    <col min="7687" max="7688" width="9.140625" style="230" customWidth="1"/>
    <col min="7689" max="7689" width="19" style="230" customWidth="1"/>
    <col min="7690" max="7936" width="9.140625" style="230"/>
    <col min="7937" max="7937" width="25.85546875" style="230" customWidth="1"/>
    <col min="7938" max="7939" width="11" style="230" customWidth="1"/>
    <col min="7940" max="7940" width="22.85546875" style="230" customWidth="1"/>
    <col min="7941" max="7942" width="11" style="230" customWidth="1"/>
    <col min="7943" max="7944" width="9.140625" style="230" customWidth="1"/>
    <col min="7945" max="7945" width="19" style="230" customWidth="1"/>
    <col min="7946" max="8192" width="9.140625" style="230"/>
    <col min="8193" max="8193" width="25.85546875" style="230" customWidth="1"/>
    <col min="8194" max="8195" width="11" style="230" customWidth="1"/>
    <col min="8196" max="8196" width="22.85546875" style="230" customWidth="1"/>
    <col min="8197" max="8198" width="11" style="230" customWidth="1"/>
    <col min="8199" max="8200" width="9.140625" style="230" customWidth="1"/>
    <col min="8201" max="8201" width="19" style="230" customWidth="1"/>
    <col min="8202" max="8448" width="9.140625" style="230"/>
    <col min="8449" max="8449" width="25.85546875" style="230" customWidth="1"/>
    <col min="8450" max="8451" width="11" style="230" customWidth="1"/>
    <col min="8452" max="8452" width="22.85546875" style="230" customWidth="1"/>
    <col min="8453" max="8454" width="11" style="230" customWidth="1"/>
    <col min="8455" max="8456" width="9.140625" style="230" customWidth="1"/>
    <col min="8457" max="8457" width="19" style="230" customWidth="1"/>
    <col min="8458" max="8704" width="9.140625" style="230"/>
    <col min="8705" max="8705" width="25.85546875" style="230" customWidth="1"/>
    <col min="8706" max="8707" width="11" style="230" customWidth="1"/>
    <col min="8708" max="8708" width="22.85546875" style="230" customWidth="1"/>
    <col min="8709" max="8710" width="11" style="230" customWidth="1"/>
    <col min="8711" max="8712" width="9.140625" style="230" customWidth="1"/>
    <col min="8713" max="8713" width="19" style="230" customWidth="1"/>
    <col min="8714" max="8960" width="9.140625" style="230"/>
    <col min="8961" max="8961" width="25.85546875" style="230" customWidth="1"/>
    <col min="8962" max="8963" width="11" style="230" customWidth="1"/>
    <col min="8964" max="8964" width="22.85546875" style="230" customWidth="1"/>
    <col min="8965" max="8966" width="11" style="230" customWidth="1"/>
    <col min="8967" max="8968" width="9.140625" style="230" customWidth="1"/>
    <col min="8969" max="8969" width="19" style="230" customWidth="1"/>
    <col min="8970" max="9216" width="9.140625" style="230"/>
    <col min="9217" max="9217" width="25.85546875" style="230" customWidth="1"/>
    <col min="9218" max="9219" width="11" style="230" customWidth="1"/>
    <col min="9220" max="9220" width="22.85546875" style="230" customWidth="1"/>
    <col min="9221" max="9222" width="11" style="230" customWidth="1"/>
    <col min="9223" max="9224" width="9.140625" style="230" customWidth="1"/>
    <col min="9225" max="9225" width="19" style="230" customWidth="1"/>
    <col min="9226" max="9472" width="9.140625" style="230"/>
    <col min="9473" max="9473" width="25.85546875" style="230" customWidth="1"/>
    <col min="9474" max="9475" width="11" style="230" customWidth="1"/>
    <col min="9476" max="9476" width="22.85546875" style="230" customWidth="1"/>
    <col min="9477" max="9478" width="11" style="230" customWidth="1"/>
    <col min="9479" max="9480" width="9.140625" style="230" customWidth="1"/>
    <col min="9481" max="9481" width="19" style="230" customWidth="1"/>
    <col min="9482" max="9728" width="9.140625" style="230"/>
    <col min="9729" max="9729" width="25.85546875" style="230" customWidth="1"/>
    <col min="9730" max="9731" width="11" style="230" customWidth="1"/>
    <col min="9732" max="9732" width="22.85546875" style="230" customWidth="1"/>
    <col min="9733" max="9734" width="11" style="230" customWidth="1"/>
    <col min="9735" max="9736" width="9.140625" style="230" customWidth="1"/>
    <col min="9737" max="9737" width="19" style="230" customWidth="1"/>
    <col min="9738" max="9984" width="9.140625" style="230"/>
    <col min="9985" max="9985" width="25.85546875" style="230" customWidth="1"/>
    <col min="9986" max="9987" width="11" style="230" customWidth="1"/>
    <col min="9988" max="9988" width="22.85546875" style="230" customWidth="1"/>
    <col min="9989" max="9990" width="11" style="230" customWidth="1"/>
    <col min="9991" max="9992" width="9.140625" style="230" customWidth="1"/>
    <col min="9993" max="9993" width="19" style="230" customWidth="1"/>
    <col min="9994" max="10240" width="9.140625" style="230"/>
    <col min="10241" max="10241" width="25.85546875" style="230" customWidth="1"/>
    <col min="10242" max="10243" width="11" style="230" customWidth="1"/>
    <col min="10244" max="10244" width="22.85546875" style="230" customWidth="1"/>
    <col min="10245" max="10246" width="11" style="230" customWidth="1"/>
    <col min="10247" max="10248" width="9.140625" style="230" customWidth="1"/>
    <col min="10249" max="10249" width="19" style="230" customWidth="1"/>
    <col min="10250" max="10496" width="9.140625" style="230"/>
    <col min="10497" max="10497" width="25.85546875" style="230" customWidth="1"/>
    <col min="10498" max="10499" width="11" style="230" customWidth="1"/>
    <col min="10500" max="10500" width="22.85546875" style="230" customWidth="1"/>
    <col min="10501" max="10502" width="11" style="230" customWidth="1"/>
    <col min="10503" max="10504" width="9.140625" style="230" customWidth="1"/>
    <col min="10505" max="10505" width="19" style="230" customWidth="1"/>
    <col min="10506" max="10752" width="9.140625" style="230"/>
    <col min="10753" max="10753" width="25.85546875" style="230" customWidth="1"/>
    <col min="10754" max="10755" width="11" style="230" customWidth="1"/>
    <col min="10756" max="10756" width="22.85546875" style="230" customWidth="1"/>
    <col min="10757" max="10758" width="11" style="230" customWidth="1"/>
    <col min="10759" max="10760" width="9.140625" style="230" customWidth="1"/>
    <col min="10761" max="10761" width="19" style="230" customWidth="1"/>
    <col min="10762" max="11008" width="9.140625" style="230"/>
    <col min="11009" max="11009" width="25.85546875" style="230" customWidth="1"/>
    <col min="11010" max="11011" width="11" style="230" customWidth="1"/>
    <col min="11012" max="11012" width="22.85546875" style="230" customWidth="1"/>
    <col min="11013" max="11014" width="11" style="230" customWidth="1"/>
    <col min="11015" max="11016" width="9.140625" style="230" customWidth="1"/>
    <col min="11017" max="11017" width="19" style="230" customWidth="1"/>
    <col min="11018" max="11264" width="9.140625" style="230"/>
    <col min="11265" max="11265" width="25.85546875" style="230" customWidth="1"/>
    <col min="11266" max="11267" width="11" style="230" customWidth="1"/>
    <col min="11268" max="11268" width="22.85546875" style="230" customWidth="1"/>
    <col min="11269" max="11270" width="11" style="230" customWidth="1"/>
    <col min="11271" max="11272" width="9.140625" style="230" customWidth="1"/>
    <col min="11273" max="11273" width="19" style="230" customWidth="1"/>
    <col min="11274" max="11520" width="9.140625" style="230"/>
    <col min="11521" max="11521" width="25.85546875" style="230" customWidth="1"/>
    <col min="11522" max="11523" width="11" style="230" customWidth="1"/>
    <col min="11524" max="11524" width="22.85546875" style="230" customWidth="1"/>
    <col min="11525" max="11526" width="11" style="230" customWidth="1"/>
    <col min="11527" max="11528" width="9.140625" style="230" customWidth="1"/>
    <col min="11529" max="11529" width="19" style="230" customWidth="1"/>
    <col min="11530" max="11776" width="9.140625" style="230"/>
    <col min="11777" max="11777" width="25.85546875" style="230" customWidth="1"/>
    <col min="11778" max="11779" width="11" style="230" customWidth="1"/>
    <col min="11780" max="11780" width="22.85546875" style="230" customWidth="1"/>
    <col min="11781" max="11782" width="11" style="230" customWidth="1"/>
    <col min="11783" max="11784" width="9.140625" style="230" customWidth="1"/>
    <col min="11785" max="11785" width="19" style="230" customWidth="1"/>
    <col min="11786" max="12032" width="9.140625" style="230"/>
    <col min="12033" max="12033" width="25.85546875" style="230" customWidth="1"/>
    <col min="12034" max="12035" width="11" style="230" customWidth="1"/>
    <col min="12036" max="12036" width="22.85546875" style="230" customWidth="1"/>
    <col min="12037" max="12038" width="11" style="230" customWidth="1"/>
    <col min="12039" max="12040" width="9.140625" style="230" customWidth="1"/>
    <col min="12041" max="12041" width="19" style="230" customWidth="1"/>
    <col min="12042" max="12288" width="9.140625" style="230"/>
    <col min="12289" max="12289" width="25.85546875" style="230" customWidth="1"/>
    <col min="12290" max="12291" width="11" style="230" customWidth="1"/>
    <col min="12292" max="12292" width="22.85546875" style="230" customWidth="1"/>
    <col min="12293" max="12294" width="11" style="230" customWidth="1"/>
    <col min="12295" max="12296" width="9.140625" style="230" customWidth="1"/>
    <col min="12297" max="12297" width="19" style="230" customWidth="1"/>
    <col min="12298" max="12544" width="9.140625" style="230"/>
    <col min="12545" max="12545" width="25.85546875" style="230" customWidth="1"/>
    <col min="12546" max="12547" width="11" style="230" customWidth="1"/>
    <col min="12548" max="12548" width="22.85546875" style="230" customWidth="1"/>
    <col min="12549" max="12550" width="11" style="230" customWidth="1"/>
    <col min="12551" max="12552" width="9.140625" style="230" customWidth="1"/>
    <col min="12553" max="12553" width="19" style="230" customWidth="1"/>
    <col min="12554" max="12800" width="9.140625" style="230"/>
    <col min="12801" max="12801" width="25.85546875" style="230" customWidth="1"/>
    <col min="12802" max="12803" width="11" style="230" customWidth="1"/>
    <col min="12804" max="12804" width="22.85546875" style="230" customWidth="1"/>
    <col min="12805" max="12806" width="11" style="230" customWidth="1"/>
    <col min="12807" max="12808" width="9.140625" style="230" customWidth="1"/>
    <col min="12809" max="12809" width="19" style="230" customWidth="1"/>
    <col min="12810" max="13056" width="9.140625" style="230"/>
    <col min="13057" max="13057" width="25.85546875" style="230" customWidth="1"/>
    <col min="13058" max="13059" width="11" style="230" customWidth="1"/>
    <col min="13060" max="13060" width="22.85546875" style="230" customWidth="1"/>
    <col min="13061" max="13062" width="11" style="230" customWidth="1"/>
    <col min="13063" max="13064" width="9.140625" style="230" customWidth="1"/>
    <col min="13065" max="13065" width="19" style="230" customWidth="1"/>
    <col min="13066" max="13312" width="9.140625" style="230"/>
    <col min="13313" max="13313" width="25.85546875" style="230" customWidth="1"/>
    <col min="13314" max="13315" width="11" style="230" customWidth="1"/>
    <col min="13316" max="13316" width="22.85546875" style="230" customWidth="1"/>
    <col min="13317" max="13318" width="11" style="230" customWidth="1"/>
    <col min="13319" max="13320" width="9.140625" style="230" customWidth="1"/>
    <col min="13321" max="13321" width="19" style="230" customWidth="1"/>
    <col min="13322" max="13568" width="9.140625" style="230"/>
    <col min="13569" max="13569" width="25.85546875" style="230" customWidth="1"/>
    <col min="13570" max="13571" width="11" style="230" customWidth="1"/>
    <col min="13572" max="13572" width="22.85546875" style="230" customWidth="1"/>
    <col min="13573" max="13574" width="11" style="230" customWidth="1"/>
    <col min="13575" max="13576" width="9.140625" style="230" customWidth="1"/>
    <col min="13577" max="13577" width="19" style="230" customWidth="1"/>
    <col min="13578" max="13824" width="9.140625" style="230"/>
    <col min="13825" max="13825" width="25.85546875" style="230" customWidth="1"/>
    <col min="13826" max="13827" width="11" style="230" customWidth="1"/>
    <col min="13828" max="13828" width="22.85546875" style="230" customWidth="1"/>
    <col min="13829" max="13830" width="11" style="230" customWidth="1"/>
    <col min="13831" max="13832" width="9.140625" style="230" customWidth="1"/>
    <col min="13833" max="13833" width="19" style="230" customWidth="1"/>
    <col min="13834" max="14080" width="9.140625" style="230"/>
    <col min="14081" max="14081" width="25.85546875" style="230" customWidth="1"/>
    <col min="14082" max="14083" width="11" style="230" customWidth="1"/>
    <col min="14084" max="14084" width="22.85546875" style="230" customWidth="1"/>
    <col min="14085" max="14086" width="11" style="230" customWidth="1"/>
    <col min="14087" max="14088" width="9.140625" style="230" customWidth="1"/>
    <col min="14089" max="14089" width="19" style="230" customWidth="1"/>
    <col min="14090" max="14336" width="9.140625" style="230"/>
    <col min="14337" max="14337" width="25.85546875" style="230" customWidth="1"/>
    <col min="14338" max="14339" width="11" style="230" customWidth="1"/>
    <col min="14340" max="14340" width="22.85546875" style="230" customWidth="1"/>
    <col min="14341" max="14342" width="11" style="230" customWidth="1"/>
    <col min="14343" max="14344" width="9.140625" style="230" customWidth="1"/>
    <col min="14345" max="14345" width="19" style="230" customWidth="1"/>
    <col min="14346" max="14592" width="9.140625" style="230"/>
    <col min="14593" max="14593" width="25.85546875" style="230" customWidth="1"/>
    <col min="14594" max="14595" width="11" style="230" customWidth="1"/>
    <col min="14596" max="14596" width="22.85546875" style="230" customWidth="1"/>
    <col min="14597" max="14598" width="11" style="230" customWidth="1"/>
    <col min="14599" max="14600" width="9.140625" style="230" customWidth="1"/>
    <col min="14601" max="14601" width="19" style="230" customWidth="1"/>
    <col min="14602" max="14848" width="9.140625" style="230"/>
    <col min="14849" max="14849" width="25.85546875" style="230" customWidth="1"/>
    <col min="14850" max="14851" width="11" style="230" customWidth="1"/>
    <col min="14852" max="14852" width="22.85546875" style="230" customWidth="1"/>
    <col min="14853" max="14854" width="11" style="230" customWidth="1"/>
    <col min="14855" max="14856" width="9.140625" style="230" customWidth="1"/>
    <col min="14857" max="14857" width="19" style="230" customWidth="1"/>
    <col min="14858" max="15104" width="9.140625" style="230"/>
    <col min="15105" max="15105" width="25.85546875" style="230" customWidth="1"/>
    <col min="15106" max="15107" width="11" style="230" customWidth="1"/>
    <col min="15108" max="15108" width="22.85546875" style="230" customWidth="1"/>
    <col min="15109" max="15110" width="11" style="230" customWidth="1"/>
    <col min="15111" max="15112" width="9.140625" style="230" customWidth="1"/>
    <col min="15113" max="15113" width="19" style="230" customWidth="1"/>
    <col min="15114" max="15360" width="9.140625" style="230"/>
    <col min="15361" max="15361" width="25.85546875" style="230" customWidth="1"/>
    <col min="15362" max="15363" width="11" style="230" customWidth="1"/>
    <col min="15364" max="15364" width="22.85546875" style="230" customWidth="1"/>
    <col min="15365" max="15366" width="11" style="230" customWidth="1"/>
    <col min="15367" max="15368" width="9.140625" style="230" customWidth="1"/>
    <col min="15369" max="15369" width="19" style="230" customWidth="1"/>
    <col min="15370" max="15616" width="9.140625" style="230"/>
    <col min="15617" max="15617" width="25.85546875" style="230" customWidth="1"/>
    <col min="15618" max="15619" width="11" style="230" customWidth="1"/>
    <col min="15620" max="15620" width="22.85546875" style="230" customWidth="1"/>
    <col min="15621" max="15622" width="11" style="230" customWidth="1"/>
    <col min="15623" max="15624" width="9.140625" style="230" customWidth="1"/>
    <col min="15625" max="15625" width="19" style="230" customWidth="1"/>
    <col min="15626" max="15872" width="9.140625" style="230"/>
    <col min="15873" max="15873" width="25.85546875" style="230" customWidth="1"/>
    <col min="15874" max="15875" width="11" style="230" customWidth="1"/>
    <col min="15876" max="15876" width="22.85546875" style="230" customWidth="1"/>
    <col min="15877" max="15878" width="11" style="230" customWidth="1"/>
    <col min="15879" max="15880" width="9.140625" style="230" customWidth="1"/>
    <col min="15881" max="15881" width="19" style="230" customWidth="1"/>
    <col min="15882" max="16128" width="9.140625" style="230"/>
    <col min="16129" max="16129" width="25.85546875" style="230" customWidth="1"/>
    <col min="16130" max="16131" width="11" style="230" customWidth="1"/>
    <col min="16132" max="16132" width="22.85546875" style="230" customWidth="1"/>
    <col min="16133" max="16134" width="11" style="230" customWidth="1"/>
    <col min="16135" max="16136" width="9.140625" style="230" customWidth="1"/>
    <col min="16137" max="16137" width="19" style="230" customWidth="1"/>
    <col min="16138" max="16384" width="9.140625" style="230"/>
  </cols>
  <sheetData>
    <row r="1" spans="1:11" s="214" customFormat="1" x14ac:dyDescent="0.25">
      <c r="H1" s="215" t="s">
        <v>19</v>
      </c>
      <c r="I1" s="216"/>
    </row>
    <row r="2" spans="1:11" s="221" customFormat="1" ht="18" customHeight="1" x14ac:dyDescent="0.25">
      <c r="A2" s="217" t="s">
        <v>19</v>
      </c>
      <c r="B2" s="218" t="s">
        <v>219</v>
      </c>
      <c r="C2" s="219"/>
      <c r="D2" s="217"/>
      <c r="E2" s="217"/>
      <c r="F2" s="217"/>
      <c r="G2" s="217"/>
      <c r="H2" s="217"/>
      <c r="I2" s="220" t="s">
        <v>64</v>
      </c>
    </row>
    <row r="3" spans="1:11" s="221" customFormat="1" x14ac:dyDescent="0.25">
      <c r="A3" s="222" t="s">
        <v>220</v>
      </c>
      <c r="C3" s="223"/>
      <c r="I3" s="224"/>
    </row>
    <row r="4" spans="1:11" s="221" customFormat="1" x14ac:dyDescent="0.25">
      <c r="A4" s="225" t="s">
        <v>221</v>
      </c>
      <c r="B4" s="225" t="s">
        <v>60</v>
      </c>
      <c r="C4" s="225" t="s">
        <v>72</v>
      </c>
      <c r="D4" s="225" t="s">
        <v>222</v>
      </c>
      <c r="E4" s="226" t="s">
        <v>22</v>
      </c>
      <c r="F4" s="227"/>
      <c r="G4" s="227"/>
      <c r="H4" s="227"/>
      <c r="I4" s="228"/>
    </row>
    <row r="6" spans="1:11" x14ac:dyDescent="0.25">
      <c r="A6" s="229" t="s">
        <v>230</v>
      </c>
      <c r="I6" s="232" t="s">
        <v>231</v>
      </c>
    </row>
    <row r="7" spans="1:11" x14ac:dyDescent="0.25">
      <c r="K7" s="233" t="s">
        <v>384</v>
      </c>
    </row>
    <row r="8" spans="1:11" x14ac:dyDescent="0.25">
      <c r="A8" s="230" t="s">
        <v>232</v>
      </c>
      <c r="B8" s="230">
        <v>12.13</v>
      </c>
      <c r="C8" s="230" t="s">
        <v>233</v>
      </c>
      <c r="I8" s="232" t="s">
        <v>231</v>
      </c>
    </row>
    <row r="9" spans="1:11" x14ac:dyDescent="0.25">
      <c r="A9" s="233" t="s">
        <v>292</v>
      </c>
      <c r="B9" s="230">
        <f>4*B8</f>
        <v>48.52</v>
      </c>
      <c r="C9" s="230" t="s">
        <v>233</v>
      </c>
      <c r="I9" s="232" t="s">
        <v>231</v>
      </c>
    </row>
    <row r="10" spans="1:11" x14ac:dyDescent="0.25">
      <c r="A10" s="254" t="s">
        <v>294</v>
      </c>
      <c r="B10" s="234">
        <v>10250</v>
      </c>
      <c r="C10" s="233" t="s">
        <v>295</v>
      </c>
      <c r="D10" s="230">
        <v>11326</v>
      </c>
      <c r="E10" s="233" t="s">
        <v>313</v>
      </c>
      <c r="I10" s="232" t="s">
        <v>231</v>
      </c>
      <c r="J10" s="239"/>
    </row>
    <row r="11" spans="1:11" x14ac:dyDescent="0.25">
      <c r="A11" s="233" t="s">
        <v>293</v>
      </c>
      <c r="B11" s="255">
        <f>1/(B10*CONVERT(1,"BTU","kWh"))</f>
        <v>0.33289186664662845</v>
      </c>
      <c r="C11" s="233" t="s">
        <v>266</v>
      </c>
    </row>
    <row r="12" spans="1:11" x14ac:dyDescent="0.25">
      <c r="A12" s="233"/>
      <c r="B12" s="239">
        <f>B11*G13/B13</f>
        <v>0.3004326779606532</v>
      </c>
      <c r="C12" s="233" t="s">
        <v>264</v>
      </c>
    </row>
    <row r="13" spans="1:11" x14ac:dyDescent="0.25">
      <c r="A13" s="233" t="s">
        <v>244</v>
      </c>
      <c r="B13" s="238">
        <v>52.581000000000003</v>
      </c>
      <c r="C13" s="233" t="s">
        <v>239</v>
      </c>
      <c r="D13" s="235">
        <f>B13*CONVERT(1,"MJ","BTU")/10^6/CONVERT(1,"kg","lbm")</f>
        <v>2.2605760963026654E-2</v>
      </c>
      <c r="E13" s="230" t="s">
        <v>240</v>
      </c>
      <c r="F13" s="236" t="s">
        <v>238</v>
      </c>
      <c r="G13" s="230">
        <v>47.454000000000001</v>
      </c>
      <c r="H13" s="230" t="s">
        <v>239</v>
      </c>
    </row>
    <row r="14" spans="1:11" x14ac:dyDescent="0.25">
      <c r="A14" s="230" t="s">
        <v>237</v>
      </c>
      <c r="B14" s="235">
        <f>B9/B12</f>
        <v>161.50040777639549</v>
      </c>
      <c r="C14" s="233" t="s">
        <v>265</v>
      </c>
      <c r="D14" s="235"/>
    </row>
    <row r="15" spans="1:11" x14ac:dyDescent="0.25">
      <c r="B15" s="235">
        <f>B14/B13</f>
        <v>3.0714594202543788</v>
      </c>
      <c r="C15" s="230" t="s">
        <v>241</v>
      </c>
    </row>
    <row r="16" spans="1:11" x14ac:dyDescent="0.25">
      <c r="B16" s="237">
        <f>B15/Conversions!$D$4</f>
        <v>11057.253912915763</v>
      </c>
      <c r="C16" s="230" t="s">
        <v>242</v>
      </c>
    </row>
    <row r="17" spans="1:16" x14ac:dyDescent="0.25">
      <c r="B17" s="237">
        <f>B16*24</f>
        <v>265374.09390997828</v>
      </c>
      <c r="C17" s="230" t="s">
        <v>243</v>
      </c>
      <c r="K17" s="235"/>
      <c r="M17" s="235"/>
      <c r="P17" s="235"/>
    </row>
    <row r="18" spans="1:16" x14ac:dyDescent="0.25">
      <c r="A18" s="230" t="s">
        <v>245</v>
      </c>
      <c r="B18" s="234">
        <v>320000</v>
      </c>
      <c r="C18" s="230" t="s">
        <v>246</v>
      </c>
      <c r="E18" s="233"/>
      <c r="I18" s="232" t="s">
        <v>231</v>
      </c>
    </row>
    <row r="19" spans="1:16" x14ac:dyDescent="0.25">
      <c r="B19" s="234">
        <f>B18*Conversions!D5</f>
        <v>145149.55840000001</v>
      </c>
      <c r="C19" s="230" t="s">
        <v>242</v>
      </c>
      <c r="I19" s="232" t="s">
        <v>231</v>
      </c>
    </row>
    <row r="20" spans="1:16" x14ac:dyDescent="0.25">
      <c r="A20" s="230" t="s">
        <v>247</v>
      </c>
      <c r="B20" s="230">
        <v>300</v>
      </c>
      <c r="C20" s="230" t="s">
        <v>248</v>
      </c>
      <c r="E20" s="230">
        <f>0.8*4*130</f>
        <v>416</v>
      </c>
      <c r="K20" s="239"/>
      <c r="M20" s="239"/>
    </row>
    <row r="21" spans="1:16" x14ac:dyDescent="0.25">
      <c r="B21" s="230">
        <f>B20+14.7</f>
        <v>314.7</v>
      </c>
      <c r="C21" s="230" t="s">
        <v>249</v>
      </c>
    </row>
    <row r="22" spans="1:16" x14ac:dyDescent="0.25">
      <c r="A22" s="233" t="s">
        <v>250</v>
      </c>
      <c r="B22" s="265">
        <v>927.59</v>
      </c>
      <c r="C22" s="230" t="s">
        <v>251</v>
      </c>
      <c r="I22" s="232" t="s">
        <v>236</v>
      </c>
    </row>
    <row r="23" spans="1:16" x14ac:dyDescent="0.25">
      <c r="A23" s="233" t="s">
        <v>254</v>
      </c>
      <c r="B23" s="266">
        <v>2799.9</v>
      </c>
      <c r="C23" s="230" t="s">
        <v>251</v>
      </c>
      <c r="D23" s="230" t="s">
        <v>252</v>
      </c>
      <c r="E23" s="230">
        <v>489.69</v>
      </c>
      <c r="F23" s="230" t="s">
        <v>253</v>
      </c>
      <c r="I23" s="232" t="s">
        <v>236</v>
      </c>
    </row>
    <row r="24" spans="1:16" x14ac:dyDescent="0.25">
      <c r="A24" s="230" t="s">
        <v>257</v>
      </c>
      <c r="B24" s="230">
        <v>14.7</v>
      </c>
      <c r="C24" s="230" t="s">
        <v>249</v>
      </c>
      <c r="D24" s="233" t="s">
        <v>255</v>
      </c>
      <c r="E24" s="230">
        <v>421.76</v>
      </c>
      <c r="F24" s="233" t="s">
        <v>256</v>
      </c>
      <c r="I24" s="231" t="s">
        <v>258</v>
      </c>
      <c r="J24" s="233"/>
    </row>
    <row r="25" spans="1:16" x14ac:dyDescent="0.25">
      <c r="A25" s="230" t="s">
        <v>259</v>
      </c>
      <c r="B25" s="230">
        <v>60</v>
      </c>
      <c r="C25" s="230" t="s">
        <v>256</v>
      </c>
      <c r="I25" s="231" t="s">
        <v>258</v>
      </c>
    </row>
    <row r="26" spans="1:16" x14ac:dyDescent="0.25">
      <c r="A26" s="230" t="s">
        <v>260</v>
      </c>
      <c r="B26" s="230">
        <v>65.421999999999997</v>
      </c>
      <c r="C26" s="230" t="s">
        <v>251</v>
      </c>
      <c r="E26" s="230">
        <f>CONVERT(B25,"F","K")</f>
        <v>288.70555555555552</v>
      </c>
      <c r="F26" s="230" t="s">
        <v>253</v>
      </c>
    </row>
    <row r="27" spans="1:16" x14ac:dyDescent="0.25">
      <c r="A27" s="230" t="s">
        <v>261</v>
      </c>
      <c r="B27" s="234">
        <f>B19*(B23-B22)+B19*(B22-B26)</f>
        <v>396908274.15451521</v>
      </c>
      <c r="C27" s="230" t="s">
        <v>262</v>
      </c>
    </row>
    <row r="28" spans="1:16" x14ac:dyDescent="0.25">
      <c r="B28" s="237">
        <f>B27/(1/Conversions!$D$4)/1000</f>
        <v>110.25229837625423</v>
      </c>
      <c r="C28" s="230" t="s">
        <v>233</v>
      </c>
    </row>
    <row r="29" spans="1:16" x14ac:dyDescent="0.25">
      <c r="A29" s="254" t="s">
        <v>316</v>
      </c>
      <c r="B29" s="230">
        <v>1000</v>
      </c>
      <c r="C29" s="233" t="s">
        <v>311</v>
      </c>
      <c r="E29" s="235"/>
      <c r="I29" s="232" t="s">
        <v>231</v>
      </c>
      <c r="K29" s="239"/>
      <c r="M29" s="235"/>
    </row>
    <row r="30" spans="1:16" x14ac:dyDescent="0.25">
      <c r="A30" s="254"/>
      <c r="B30" s="237">
        <f>B29*B13/G13</f>
        <v>1108.0414717410545</v>
      </c>
      <c r="C30" s="233" t="s">
        <v>312</v>
      </c>
      <c r="E30" s="235"/>
      <c r="I30" s="232"/>
      <c r="K30" s="239"/>
      <c r="M30" s="235"/>
    </row>
    <row r="31" spans="1:16" x14ac:dyDescent="0.25">
      <c r="A31" s="233" t="s">
        <v>315</v>
      </c>
      <c r="B31" s="237">
        <f>B30*(B28*1000)</f>
        <v>122164118.9556586</v>
      </c>
      <c r="C31" s="233" t="s">
        <v>314</v>
      </c>
      <c r="E31" s="235"/>
      <c r="I31" s="232"/>
      <c r="K31" s="239"/>
      <c r="M31" s="235"/>
    </row>
    <row r="32" spans="1:16" x14ac:dyDescent="0.25">
      <c r="A32" s="254"/>
      <c r="B32" s="263">
        <f>B31*CONVERT(1,"BTU","MJ")/CONVERT(1,"hr","sec")</f>
        <v>35.802769078981527</v>
      </c>
      <c r="C32" s="233" t="s">
        <v>233</v>
      </c>
      <c r="E32" s="235"/>
      <c r="I32" s="232"/>
      <c r="K32" s="239"/>
      <c r="M32" s="235"/>
    </row>
    <row r="33" spans="1:15" x14ac:dyDescent="0.25">
      <c r="A33" s="254" t="s">
        <v>317</v>
      </c>
      <c r="B33" s="262">
        <f>B32/B13</f>
        <v>0.68090696409314244</v>
      </c>
      <c r="C33" s="256" t="s">
        <v>241</v>
      </c>
      <c r="E33" s="235"/>
      <c r="I33" s="232"/>
      <c r="K33" s="239"/>
      <c r="M33" s="235"/>
    </row>
    <row r="34" spans="1:15" x14ac:dyDescent="0.25">
      <c r="A34" s="233" t="s">
        <v>305</v>
      </c>
      <c r="B34" s="235">
        <f>B14-B9*baseline_NGCC!$B$22</f>
        <v>110.16402181497239</v>
      </c>
      <c r="C34" s="230" t="s">
        <v>233</v>
      </c>
      <c r="G34" s="233"/>
    </row>
    <row r="35" spans="1:15" x14ac:dyDescent="0.25">
      <c r="A35" s="233" t="s">
        <v>306</v>
      </c>
      <c r="B35" s="235">
        <f>B34+B32</f>
        <v>145.96679089395391</v>
      </c>
      <c r="C35" s="233" t="s">
        <v>233</v>
      </c>
      <c r="G35" s="233"/>
    </row>
    <row r="36" spans="1:15" x14ac:dyDescent="0.25">
      <c r="A36" s="233" t="s">
        <v>307</v>
      </c>
      <c r="B36" s="235">
        <f>B28/B35</f>
        <v>0.75532453444395753</v>
      </c>
      <c r="C36" s="233" t="s">
        <v>264</v>
      </c>
      <c r="G36" s="233"/>
    </row>
    <row r="37" spans="1:15" x14ac:dyDescent="0.25">
      <c r="A37" s="230" t="s">
        <v>263</v>
      </c>
      <c r="B37" s="239">
        <f>(B28+B9)/(B14+B32)</f>
        <v>0.80471232600899345</v>
      </c>
      <c r="C37" s="230" t="s">
        <v>264</v>
      </c>
      <c r="D37" s="235"/>
      <c r="E37" s="235"/>
      <c r="K37" s="236"/>
      <c r="N37" s="237"/>
      <c r="O37" s="233"/>
    </row>
    <row r="38" spans="1:15" x14ac:dyDescent="0.25">
      <c r="B38" s="239"/>
      <c r="D38" s="235"/>
      <c r="E38" s="235"/>
      <c r="K38" s="236"/>
      <c r="N38" s="237"/>
      <c r="O38" s="233"/>
    </row>
    <row r="39" spans="1:15" x14ac:dyDescent="0.25">
      <c r="A39" s="233" t="s">
        <v>318</v>
      </c>
      <c r="B39" s="239">
        <f>(B28/B36)/(B28/B36+B9/B12)</f>
        <v>0.47473939179591007</v>
      </c>
      <c r="D39" s="362" t="s">
        <v>413</v>
      </c>
      <c r="E39" s="362"/>
      <c r="F39" s="362"/>
      <c r="G39" s="362"/>
      <c r="I39" s="232" t="s">
        <v>308</v>
      </c>
      <c r="K39" s="236"/>
      <c r="N39" s="237"/>
      <c r="O39" s="233"/>
    </row>
    <row r="40" spans="1:15" x14ac:dyDescent="0.25">
      <c r="A40" s="233" t="s">
        <v>319</v>
      </c>
      <c r="B40" s="239">
        <f>1-B39</f>
        <v>0.52526060820408993</v>
      </c>
      <c r="D40" s="362"/>
      <c r="E40" s="362"/>
      <c r="F40" s="362"/>
      <c r="G40" s="362"/>
      <c r="I40" s="232" t="s">
        <v>308</v>
      </c>
      <c r="K40" s="236"/>
      <c r="N40" s="237"/>
      <c r="O40" s="233"/>
    </row>
    <row r="41" spans="1:15" x14ac:dyDescent="0.25">
      <c r="B41" s="239"/>
      <c r="D41" s="362"/>
      <c r="E41" s="362"/>
      <c r="F41" s="362"/>
      <c r="G41" s="362"/>
      <c r="K41" s="236"/>
      <c r="N41" s="237"/>
      <c r="O41" s="233"/>
    </row>
    <row r="42" spans="1:15" x14ac:dyDescent="0.25">
      <c r="A42" s="233" t="s">
        <v>330</v>
      </c>
      <c r="B42" s="239">
        <v>0.05</v>
      </c>
      <c r="D42" s="235"/>
      <c r="E42" s="235"/>
      <c r="I42" s="232" t="s">
        <v>231</v>
      </c>
      <c r="K42" s="236"/>
      <c r="N42" s="237"/>
      <c r="O42" s="233"/>
    </row>
    <row r="43" spans="1:15" x14ac:dyDescent="0.25">
      <c r="B43" s="239">
        <f>B9*B42</f>
        <v>2.4260000000000002</v>
      </c>
      <c r="C43" s="233" t="s">
        <v>233</v>
      </c>
      <c r="D43" s="235"/>
      <c r="E43" s="235"/>
      <c r="K43" s="236"/>
      <c r="N43" s="237"/>
      <c r="O43" s="233"/>
    </row>
    <row r="44" spans="1:15" x14ac:dyDescent="0.25">
      <c r="B44" s="239"/>
      <c r="C44" s="233"/>
      <c r="D44" s="235"/>
      <c r="E44" s="235"/>
      <c r="K44" s="236"/>
      <c r="N44" s="237"/>
      <c r="O44" s="233"/>
    </row>
    <row r="45" spans="1:15" x14ac:dyDescent="0.25">
      <c r="A45" s="233" t="s">
        <v>320</v>
      </c>
      <c r="B45" s="264">
        <f>(B15*B39)/B28</f>
        <v>1.3225509114750865E-2</v>
      </c>
      <c r="C45" s="233" t="s">
        <v>321</v>
      </c>
      <c r="D45" s="235"/>
      <c r="E45" s="235"/>
      <c r="K45" s="236"/>
      <c r="N45" s="237"/>
      <c r="O45" s="233"/>
    </row>
    <row r="46" spans="1:15" x14ac:dyDescent="0.25">
      <c r="A46" s="233" t="s">
        <v>367</v>
      </c>
      <c r="B46" s="264">
        <f>(B33)/B28</f>
        <v>6.1758981365579758E-3</v>
      </c>
      <c r="C46" s="233" t="s">
        <v>321</v>
      </c>
      <c r="D46" s="235"/>
      <c r="E46" s="235"/>
      <c r="K46" s="236"/>
      <c r="N46" s="237"/>
      <c r="O46" s="233"/>
    </row>
    <row r="47" spans="1:15" x14ac:dyDescent="0.25">
      <c r="A47" s="233" t="s">
        <v>322</v>
      </c>
      <c r="B47" s="264">
        <f>B15*B40/(B9-B43)</f>
        <v>3.5000578017898132E-2</v>
      </c>
      <c r="C47" s="233" t="s">
        <v>323</v>
      </c>
      <c r="D47" s="235"/>
      <c r="E47" s="235"/>
      <c r="K47" s="236"/>
      <c r="N47" s="237"/>
      <c r="O47" s="233"/>
    </row>
    <row r="48" spans="1:15" x14ac:dyDescent="0.25">
      <c r="A48" s="233"/>
      <c r="B48" s="267"/>
      <c r="C48" s="233"/>
      <c r="D48" s="235"/>
      <c r="E48" s="235"/>
      <c r="K48" s="236"/>
      <c r="N48" s="237"/>
      <c r="O48" s="233"/>
    </row>
    <row r="49" spans="1:23" x14ac:dyDescent="0.25">
      <c r="A49" s="233" t="s">
        <v>328</v>
      </c>
      <c r="B49" s="267">
        <f>B35-B28</f>
        <v>35.714492517699682</v>
      </c>
      <c r="C49" s="233" t="s">
        <v>233</v>
      </c>
      <c r="D49" s="235"/>
      <c r="E49" s="235"/>
      <c r="K49" s="236"/>
      <c r="N49" s="237"/>
      <c r="O49" s="233"/>
    </row>
    <row r="50" spans="1:23" x14ac:dyDescent="0.25">
      <c r="A50" s="233" t="s">
        <v>329</v>
      </c>
      <c r="B50" s="267">
        <f>B49-B97</f>
        <v>27.18458695101922</v>
      </c>
      <c r="C50" s="233" t="s">
        <v>233</v>
      </c>
      <c r="D50" s="235"/>
      <c r="E50" s="235"/>
      <c r="K50" s="236"/>
      <c r="N50" s="237"/>
      <c r="O50" s="233"/>
    </row>
    <row r="51" spans="1:23" x14ac:dyDescent="0.25">
      <c r="A51" s="233"/>
      <c r="B51" s="267"/>
      <c r="C51" s="233"/>
      <c r="D51" s="235"/>
      <c r="E51" s="235"/>
      <c r="K51" s="236"/>
      <c r="N51" s="237"/>
      <c r="O51" s="233"/>
    </row>
    <row r="52" spans="1:23" x14ac:dyDescent="0.25">
      <c r="A52" s="233" t="s">
        <v>343</v>
      </c>
      <c r="B52" s="267">
        <f>B50*baseline_NGCC!B34</f>
        <v>12.860485752030302</v>
      </c>
      <c r="C52" s="233" t="s">
        <v>241</v>
      </c>
      <c r="D52" s="235"/>
      <c r="E52" s="235"/>
      <c r="K52" s="236"/>
      <c r="N52" s="237"/>
      <c r="O52" s="233"/>
    </row>
    <row r="53" spans="1:23" x14ac:dyDescent="0.25">
      <c r="A53" s="233" t="s">
        <v>345</v>
      </c>
      <c r="B53" s="264">
        <f>B52*$B$39/$B$28</f>
        <v>5.537643454182891E-2</v>
      </c>
      <c r="C53" s="233" t="s">
        <v>348</v>
      </c>
      <c r="D53" s="235"/>
      <c r="E53" s="235"/>
      <c r="K53" s="236"/>
      <c r="N53" s="237"/>
      <c r="O53" s="233"/>
    </row>
    <row r="54" spans="1:23" x14ac:dyDescent="0.25">
      <c r="A54" s="233" t="s">
        <v>346</v>
      </c>
      <c r="B54" s="264">
        <f>B52*$B$40/($B$9-$B$43)</f>
        <v>0.14655066967309127</v>
      </c>
      <c r="C54" s="233" t="s">
        <v>347</v>
      </c>
      <c r="D54" s="235"/>
      <c r="E54" s="235"/>
      <c r="K54" s="236"/>
      <c r="N54" s="237"/>
      <c r="O54" s="233"/>
    </row>
    <row r="55" spans="1:23" x14ac:dyDescent="0.25">
      <c r="A55" s="233" t="s">
        <v>344</v>
      </c>
      <c r="B55" s="267">
        <f>baseline_NGCC!B38*B50</f>
        <v>2.8899967982090566</v>
      </c>
      <c r="C55" s="233" t="s">
        <v>241</v>
      </c>
    </row>
    <row r="56" spans="1:23" x14ac:dyDescent="0.25">
      <c r="A56" s="233" t="s">
        <v>349</v>
      </c>
      <c r="B56" s="264">
        <f>B55*$B$39/$B$28</f>
        <v>1.2444142593669419E-2</v>
      </c>
      <c r="C56" s="233" t="s">
        <v>348</v>
      </c>
      <c r="M56" s="233"/>
      <c r="N56" s="235"/>
      <c r="O56" s="233"/>
    </row>
    <row r="57" spans="1:23" x14ac:dyDescent="0.25">
      <c r="A57" s="233" t="s">
        <v>350</v>
      </c>
      <c r="B57" s="264">
        <f>B55*$B$40/($B$9-$B$43)</f>
        <v>3.2932734757998038E-2</v>
      </c>
      <c r="C57" s="233" t="s">
        <v>347</v>
      </c>
      <c r="M57" s="233"/>
      <c r="N57" s="235"/>
      <c r="O57" s="233"/>
    </row>
    <row r="58" spans="1:23" x14ac:dyDescent="0.25">
      <c r="E58" s="235"/>
      <c r="N58" s="235"/>
      <c r="R58" s="235"/>
      <c r="S58" s="235"/>
      <c r="T58" s="233"/>
      <c r="V58" s="235"/>
      <c r="W58" s="233"/>
    </row>
    <row r="59" spans="1:23" x14ac:dyDescent="0.25">
      <c r="A59" s="240" t="s">
        <v>267</v>
      </c>
      <c r="B59" s="241">
        <v>60</v>
      </c>
      <c r="C59" s="242" t="s">
        <v>256</v>
      </c>
      <c r="E59" s="230">
        <f>CONVERT(B59,"F","K")</f>
        <v>288.70555555555552</v>
      </c>
      <c r="F59" s="230" t="s">
        <v>253</v>
      </c>
      <c r="K59" s="230" t="s">
        <v>268</v>
      </c>
    </row>
    <row r="60" spans="1:23" x14ac:dyDescent="0.25">
      <c r="A60" s="231" t="s">
        <v>269</v>
      </c>
      <c r="B60" s="243"/>
      <c r="C60" s="244"/>
      <c r="K60" s="245" t="s">
        <v>270</v>
      </c>
      <c r="L60" s="245">
        <v>1.2800000000000001E-2</v>
      </c>
      <c r="M60" s="245" t="s">
        <v>271</v>
      </c>
      <c r="N60" s="230">
        <f>L60/(SUM($L$66)*(1+($N$63/(1-$N$63))))</f>
        <v>1.2160486419456778E-2</v>
      </c>
      <c r="O60" s="230" t="s">
        <v>272</v>
      </c>
    </row>
    <row r="61" spans="1:23" x14ac:dyDescent="0.25">
      <c r="A61" s="246" t="s">
        <v>273</v>
      </c>
      <c r="B61" s="243" t="str">
        <f>[1]!NIST_Fluid_Props(A61,$B$59,"F",1,"atm","Enthalpy",1)</f>
        <v>150.01</v>
      </c>
      <c r="C61" s="244" t="s">
        <v>251</v>
      </c>
      <c r="K61" s="245" t="s">
        <v>274</v>
      </c>
      <c r="L61" s="245">
        <v>4.6000000000000001E-4</v>
      </c>
      <c r="M61" s="245" t="s">
        <v>271</v>
      </c>
      <c r="N61" s="230">
        <f>L61/(SUM($L$66)*(1+($N$63/(1-$N$63))))</f>
        <v>4.3701748069922797E-4</v>
      </c>
      <c r="O61" s="230" t="s">
        <v>272</v>
      </c>
    </row>
    <row r="62" spans="1:23" x14ac:dyDescent="0.25">
      <c r="A62" s="246" t="s">
        <v>275</v>
      </c>
      <c r="B62" s="243" t="str">
        <f>[1]!NIST_Fluid_Props(A62,$B$59,"F",1,"atm","Enthalpy",1)</f>
        <v>497.85</v>
      </c>
      <c r="C62" s="244" t="s">
        <v>251</v>
      </c>
      <c r="K62" s="245" t="s">
        <v>276</v>
      </c>
      <c r="L62" s="245">
        <v>0</v>
      </c>
      <c r="M62" s="245" t="s">
        <v>271</v>
      </c>
      <c r="N62" s="230">
        <f>L62/(SUM($L$66)*(1+($N$63/(1-$N$63))))</f>
        <v>0</v>
      </c>
      <c r="O62" s="230" t="s">
        <v>272</v>
      </c>
    </row>
    <row r="63" spans="1:23" x14ac:dyDescent="0.25">
      <c r="A63" s="246" t="s">
        <v>277</v>
      </c>
      <c r="B63" s="243" t="str">
        <f>[1]!NIST_Fluid_Props(A63,$B$59,"F",1,"atm","Enthalpy",1)</f>
        <v>3796.7</v>
      </c>
      <c r="C63" s="244" t="s">
        <v>251</v>
      </c>
      <c r="K63" s="245" t="s">
        <v>278</v>
      </c>
      <c r="L63" s="245">
        <v>0</v>
      </c>
      <c r="M63" s="245" t="s">
        <v>271</v>
      </c>
      <c r="N63" s="230">
        <v>0.05</v>
      </c>
      <c r="O63" s="230" t="s">
        <v>272</v>
      </c>
    </row>
    <row r="64" spans="1:23" x14ac:dyDescent="0.25">
      <c r="A64" s="246" t="s">
        <v>279</v>
      </c>
      <c r="B64" s="243" t="str">
        <f>[1]!NIST_Fluid_Props(A64,$B$59,"F",1,"atm","Enthalpy",1)</f>
        <v>65.404</v>
      </c>
      <c r="C64" s="244" t="s">
        <v>251</v>
      </c>
      <c r="K64" s="245" t="s">
        <v>280</v>
      </c>
      <c r="L64" s="245">
        <v>0.75470000000000004</v>
      </c>
      <c r="M64" s="245" t="s">
        <v>271</v>
      </c>
      <c r="N64" s="230">
        <f>L64/(SUM($L$66)*(1+($N$63/(1-$N$63))))</f>
        <v>0.71699367974718997</v>
      </c>
      <c r="O64" s="230" t="s">
        <v>272</v>
      </c>
    </row>
    <row r="65" spans="1:15" x14ac:dyDescent="0.25">
      <c r="A65" s="246" t="s">
        <v>281</v>
      </c>
      <c r="B65" s="243" t="str">
        <f>[1]!NIST_Fluid_Props(A65,$B$59,"F",1,"atm","Enthalpy",1)</f>
        <v>299.43</v>
      </c>
      <c r="C65" s="244" t="s">
        <v>251</v>
      </c>
      <c r="K65" s="245" t="s">
        <v>282</v>
      </c>
      <c r="L65" s="245">
        <v>0.23200000000000001</v>
      </c>
      <c r="M65" s="245" t="s">
        <v>271</v>
      </c>
      <c r="N65" s="230">
        <f>L65/(SUM($L$66)*(1+($N$63/(1-$N$63))))</f>
        <v>0.22040881635265411</v>
      </c>
      <c r="O65" s="230" t="s">
        <v>272</v>
      </c>
    </row>
    <row r="66" spans="1:15" x14ac:dyDescent="0.25">
      <c r="A66" s="246" t="s">
        <v>283</v>
      </c>
      <c r="B66" s="243" t="str">
        <f>[1]!NIST_Fluid_Props(A66,$B$59,"F",1,"atm","Enthalpy",1)</f>
        <v>262.33</v>
      </c>
      <c r="C66" s="244" t="s">
        <v>251</v>
      </c>
      <c r="K66" s="245"/>
      <c r="L66" s="230">
        <f>SUM(L60:L65)</f>
        <v>0.99996000000000007</v>
      </c>
      <c r="M66" s="245" t="s">
        <v>271</v>
      </c>
      <c r="N66" s="230">
        <f>SUM(N60:N65)</f>
        <v>1</v>
      </c>
      <c r="O66" s="230" t="s">
        <v>272</v>
      </c>
    </row>
    <row r="67" spans="1:15" x14ac:dyDescent="0.25">
      <c r="A67" s="246"/>
      <c r="B67" s="243"/>
      <c r="C67" s="244"/>
      <c r="L67" s="230">
        <f>L66+N63</f>
        <v>1.04996</v>
      </c>
      <c r="M67" s="247" t="s">
        <v>272</v>
      </c>
    </row>
    <row r="68" spans="1:15" x14ac:dyDescent="0.25">
      <c r="A68" s="246" t="s">
        <v>273</v>
      </c>
      <c r="B68" s="248">
        <f>B61*N60</f>
        <v>1.8241945677827112</v>
      </c>
      <c r="C68" s="244" t="s">
        <v>284</v>
      </c>
    </row>
    <row r="69" spans="1:15" x14ac:dyDescent="0.25">
      <c r="A69" s="246" t="s">
        <v>275</v>
      </c>
      <c r="B69" s="248">
        <f t="shared" ref="B69:B73" si="0">B62*N61</f>
        <v>0.21756915276611066</v>
      </c>
      <c r="C69" s="244" t="s">
        <v>284</v>
      </c>
    </row>
    <row r="70" spans="1:15" x14ac:dyDescent="0.25">
      <c r="A70" s="246" t="s">
        <v>277</v>
      </c>
      <c r="B70" s="248">
        <f t="shared" si="0"/>
        <v>0</v>
      </c>
      <c r="C70" s="244" t="s">
        <v>284</v>
      </c>
    </row>
    <row r="71" spans="1:15" x14ac:dyDescent="0.25">
      <c r="A71" s="246" t="s">
        <v>279</v>
      </c>
      <c r="B71" s="248">
        <f t="shared" si="0"/>
        <v>3.2702</v>
      </c>
      <c r="C71" s="244" t="s">
        <v>284</v>
      </c>
    </row>
    <row r="72" spans="1:15" x14ac:dyDescent="0.25">
      <c r="A72" s="246" t="s">
        <v>281</v>
      </c>
      <c r="B72" s="248">
        <f t="shared" si="0"/>
        <v>214.68941752670111</v>
      </c>
      <c r="C72" s="244" t="s">
        <v>284</v>
      </c>
    </row>
    <row r="73" spans="1:15" x14ac:dyDescent="0.25">
      <c r="A73" s="246" t="s">
        <v>283</v>
      </c>
      <c r="B73" s="248">
        <f t="shared" si="0"/>
        <v>57.819844793791752</v>
      </c>
      <c r="C73" s="244" t="s">
        <v>284</v>
      </c>
    </row>
    <row r="74" spans="1:15" x14ac:dyDescent="0.25">
      <c r="A74" s="249" t="s">
        <v>73</v>
      </c>
      <c r="B74" s="250">
        <f>SUM(B68:B73)</f>
        <v>277.82122604104165</v>
      </c>
      <c r="C74" s="251" t="s">
        <v>284</v>
      </c>
    </row>
    <row r="76" spans="1:15" x14ac:dyDescent="0.25">
      <c r="A76" s="240" t="s">
        <v>285</v>
      </c>
      <c r="B76" s="241">
        <v>325</v>
      </c>
      <c r="C76" s="242" t="s">
        <v>256</v>
      </c>
      <c r="E76" s="230">
        <f>CONVERT(B76,"F","K")</f>
        <v>435.92777777777775</v>
      </c>
      <c r="F76" s="230" t="s">
        <v>253</v>
      </c>
    </row>
    <row r="77" spans="1:15" x14ac:dyDescent="0.25">
      <c r="A77" s="246" t="s">
        <v>273</v>
      </c>
      <c r="B77" s="243" t="str">
        <f>[1]!NIST_Fluid_Props(A77,$B$76,"F",1,"atm","Enthalpy",1)</f>
        <v>226.73</v>
      </c>
      <c r="C77" s="244" t="s">
        <v>251</v>
      </c>
    </row>
    <row r="78" spans="1:15" x14ac:dyDescent="0.25">
      <c r="A78" s="246" t="s">
        <v>275</v>
      </c>
      <c r="B78" s="243" t="str">
        <f>[1]!NIST_Fluid_Props(A78,$B$76,"F",1,"atm","Enthalpy",1)</f>
        <v>631.61</v>
      </c>
      <c r="C78" s="244" t="s">
        <v>251</v>
      </c>
    </row>
    <row r="79" spans="1:15" x14ac:dyDescent="0.25">
      <c r="A79" s="246" t="s">
        <v>277</v>
      </c>
      <c r="B79" s="243" t="str">
        <f>[1]!NIST_Fluid_Props(A79,$B$76,"F",1,"atm","Enthalpy",1)</f>
        <v>5920.6</v>
      </c>
      <c r="C79" s="244" t="s">
        <v>251</v>
      </c>
    </row>
    <row r="80" spans="1:15" x14ac:dyDescent="0.25">
      <c r="A80" s="246" t="s">
        <v>279</v>
      </c>
      <c r="B80" s="243" t="str">
        <f>[1]!NIST_Fluid_Props(A80,$B$76,"F",1,"atm","Enthalpy",1)</f>
        <v>2801.8</v>
      </c>
      <c r="C80" s="244" t="s">
        <v>251</v>
      </c>
    </row>
    <row r="81" spans="1:13" x14ac:dyDescent="0.25">
      <c r="A81" s="246" t="s">
        <v>281</v>
      </c>
      <c r="B81" s="243" t="str">
        <f>[1]!NIST_Fluid_Props(A81,$B$76,"F",1,"atm","Enthalpy",1)</f>
        <v>453.05</v>
      </c>
      <c r="C81" s="244" t="s">
        <v>251</v>
      </c>
    </row>
    <row r="82" spans="1:13" x14ac:dyDescent="0.25">
      <c r="A82" s="246" t="s">
        <v>283</v>
      </c>
      <c r="B82" s="243" t="str">
        <f>[1]!NIST_Fluid_Props(A82,$B$76,"F",1,"atm","Enthalpy",1)</f>
        <v>399.69</v>
      </c>
      <c r="C82" s="244" t="s">
        <v>251</v>
      </c>
    </row>
    <row r="83" spans="1:13" x14ac:dyDescent="0.25">
      <c r="A83" s="231"/>
      <c r="B83" s="243"/>
      <c r="C83" s="244"/>
      <c r="J83" s="233"/>
      <c r="K83" s="233"/>
      <c r="L83" s="233"/>
      <c r="M83" s="253"/>
    </row>
    <row r="84" spans="1:13" x14ac:dyDescent="0.25">
      <c r="A84" s="246" t="s">
        <v>273</v>
      </c>
      <c r="B84" s="248">
        <f t="shared" ref="B84:B89" si="1">B77*N60</f>
        <v>2.7571470858834353</v>
      </c>
      <c r="C84" s="244" t="s">
        <v>284</v>
      </c>
    </row>
    <row r="85" spans="1:13" x14ac:dyDescent="0.25">
      <c r="A85" s="246" t="s">
        <v>275</v>
      </c>
      <c r="B85" s="248">
        <f t="shared" si="1"/>
        <v>0.27602461098443937</v>
      </c>
      <c r="C85" s="244" t="s">
        <v>284</v>
      </c>
      <c r="J85" s="233"/>
      <c r="K85" s="233"/>
    </row>
    <row r="86" spans="1:13" x14ac:dyDescent="0.25">
      <c r="A86" s="246" t="s">
        <v>277</v>
      </c>
      <c r="B86" s="248">
        <f t="shared" si="1"/>
        <v>0</v>
      </c>
      <c r="C86" s="244" t="s">
        <v>284</v>
      </c>
      <c r="J86" s="233"/>
    </row>
    <row r="87" spans="1:13" x14ac:dyDescent="0.25">
      <c r="A87" s="246" t="s">
        <v>279</v>
      </c>
      <c r="B87" s="248">
        <f t="shared" si="1"/>
        <v>140.09</v>
      </c>
      <c r="C87" s="244" t="s">
        <v>284</v>
      </c>
    </row>
    <row r="88" spans="1:13" x14ac:dyDescent="0.25">
      <c r="A88" s="246" t="s">
        <v>281</v>
      </c>
      <c r="B88" s="248">
        <f t="shared" si="1"/>
        <v>324.83398660946443</v>
      </c>
      <c r="C88" s="244" t="s">
        <v>284</v>
      </c>
    </row>
    <row r="89" spans="1:13" x14ac:dyDescent="0.25">
      <c r="A89" s="246" t="s">
        <v>283</v>
      </c>
      <c r="B89" s="248">
        <f t="shared" si="1"/>
        <v>88.095199807992316</v>
      </c>
      <c r="C89" s="244" t="s">
        <v>284</v>
      </c>
    </row>
    <row r="90" spans="1:13" x14ac:dyDescent="0.25">
      <c r="A90" s="249" t="s">
        <v>73</v>
      </c>
      <c r="B90" s="250">
        <f>SUM(B84:B89)</f>
        <v>556.05235811432465</v>
      </c>
      <c r="C90" s="251" t="s">
        <v>284</v>
      </c>
    </row>
    <row r="92" spans="1:13" x14ac:dyDescent="0.25">
      <c r="A92" s="233" t="s">
        <v>286</v>
      </c>
      <c r="B92" s="230">
        <f>B90-B74</f>
        <v>278.23113207328299</v>
      </c>
      <c r="C92" s="233" t="s">
        <v>284</v>
      </c>
    </row>
    <row r="93" spans="1:13" x14ac:dyDescent="0.25">
      <c r="A93" s="233" t="s">
        <v>287</v>
      </c>
      <c r="B93" s="252">
        <v>0.1</v>
      </c>
    </row>
    <row r="94" spans="1:13" x14ac:dyDescent="0.25">
      <c r="A94" s="253" t="s">
        <v>288</v>
      </c>
      <c r="B94" s="230">
        <f>1/N65</f>
        <v>4.5370235934664249</v>
      </c>
      <c r="C94" s="253" t="s">
        <v>289</v>
      </c>
    </row>
    <row r="95" spans="1:13" x14ac:dyDescent="0.25">
      <c r="A95" s="253" t="s">
        <v>290</v>
      </c>
      <c r="B95" s="235">
        <f>2*B94*(1+B93)*B15</f>
        <v>30.657624483351416</v>
      </c>
      <c r="C95" s="253" t="s">
        <v>241</v>
      </c>
    </row>
    <row r="96" spans="1:13" x14ac:dyDescent="0.25">
      <c r="B96" s="237">
        <f>B92*B95</f>
        <v>8529.9055666804616</v>
      </c>
      <c r="C96" s="253" t="s">
        <v>291</v>
      </c>
    </row>
    <row r="97" spans="1:3" x14ac:dyDescent="0.25">
      <c r="A97" s="233" t="s">
        <v>309</v>
      </c>
      <c r="B97" s="235">
        <f>B96/1000</f>
        <v>8.529905566680462</v>
      </c>
      <c r="C97" s="253" t="s">
        <v>233</v>
      </c>
    </row>
    <row r="99" spans="1:3" x14ac:dyDescent="0.25">
      <c r="A99" s="233"/>
    </row>
    <row r="100" spans="1:3" x14ac:dyDescent="0.25">
      <c r="B100" s="235"/>
    </row>
  </sheetData>
  <mergeCells count="1">
    <mergeCell ref="D39:G4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I38"/>
  <sheetViews>
    <sheetView zoomScaleNormal="100" workbookViewId="0">
      <selection activeCell="C78" sqref="C78"/>
    </sheetView>
  </sheetViews>
  <sheetFormatPr defaultRowHeight="15" x14ac:dyDescent="0.25"/>
  <cols>
    <col min="1" max="1" width="47.140625" style="198" bestFit="1" customWidth="1"/>
    <col min="2" max="2" width="14.85546875" style="198" customWidth="1"/>
    <col min="3" max="3" width="11" style="198" customWidth="1"/>
    <col min="4" max="4" width="22.85546875" style="198" customWidth="1"/>
    <col min="5" max="6" width="11" style="198" customWidth="1"/>
    <col min="7" max="8" width="9.140625" style="198" customWidth="1"/>
    <col min="9" max="9" width="19" style="196" customWidth="1"/>
    <col min="257" max="257" width="25.85546875" customWidth="1"/>
    <col min="258" max="259" width="11" customWidth="1"/>
    <col min="260" max="260" width="22.85546875" customWidth="1"/>
    <col min="261" max="262" width="11" customWidth="1"/>
    <col min="263" max="264" width="9.140625" customWidth="1"/>
    <col min="265" max="265" width="19" customWidth="1"/>
    <col min="513" max="513" width="25.85546875" customWidth="1"/>
    <col min="514" max="515" width="11" customWidth="1"/>
    <col min="516" max="516" width="22.85546875" customWidth="1"/>
    <col min="517" max="518" width="11" customWidth="1"/>
    <col min="519" max="520" width="9.140625" customWidth="1"/>
    <col min="521" max="521" width="19" customWidth="1"/>
    <col min="769" max="769" width="25.85546875" customWidth="1"/>
    <col min="770" max="771" width="11" customWidth="1"/>
    <col min="772" max="772" width="22.85546875" customWidth="1"/>
    <col min="773" max="774" width="11" customWidth="1"/>
    <col min="775" max="776" width="9.140625" customWidth="1"/>
    <col min="777" max="777" width="19" customWidth="1"/>
    <col min="1025" max="1025" width="25.85546875" customWidth="1"/>
    <col min="1026" max="1027" width="11" customWidth="1"/>
    <col min="1028" max="1028" width="22.85546875" customWidth="1"/>
    <col min="1029" max="1030" width="11" customWidth="1"/>
    <col min="1031" max="1032" width="9.140625" customWidth="1"/>
    <col min="1033" max="1033" width="19" customWidth="1"/>
    <col min="1281" max="1281" width="25.85546875" customWidth="1"/>
    <col min="1282" max="1283" width="11" customWidth="1"/>
    <col min="1284" max="1284" width="22.85546875" customWidth="1"/>
    <col min="1285" max="1286" width="11" customWidth="1"/>
    <col min="1287" max="1288" width="9.140625" customWidth="1"/>
    <col min="1289" max="1289" width="19" customWidth="1"/>
    <col min="1537" max="1537" width="25.85546875" customWidth="1"/>
    <col min="1538" max="1539" width="11" customWidth="1"/>
    <col min="1540" max="1540" width="22.85546875" customWidth="1"/>
    <col min="1541" max="1542" width="11" customWidth="1"/>
    <col min="1543" max="1544" width="9.140625" customWidth="1"/>
    <col min="1545" max="1545" width="19" customWidth="1"/>
    <col min="1793" max="1793" width="25.85546875" customWidth="1"/>
    <col min="1794" max="1795" width="11" customWidth="1"/>
    <col min="1796" max="1796" width="22.85546875" customWidth="1"/>
    <col min="1797" max="1798" width="11" customWidth="1"/>
    <col min="1799" max="1800" width="9.140625" customWidth="1"/>
    <col min="1801" max="1801" width="19" customWidth="1"/>
    <col min="2049" max="2049" width="25.85546875" customWidth="1"/>
    <col min="2050" max="2051" width="11" customWidth="1"/>
    <col min="2052" max="2052" width="22.85546875" customWidth="1"/>
    <col min="2053" max="2054" width="11" customWidth="1"/>
    <col min="2055" max="2056" width="9.140625" customWidth="1"/>
    <col min="2057" max="2057" width="19" customWidth="1"/>
    <col min="2305" max="2305" width="25.85546875" customWidth="1"/>
    <col min="2306" max="2307" width="11" customWidth="1"/>
    <col min="2308" max="2308" width="22.85546875" customWidth="1"/>
    <col min="2309" max="2310" width="11" customWidth="1"/>
    <col min="2311" max="2312" width="9.140625" customWidth="1"/>
    <col min="2313" max="2313" width="19" customWidth="1"/>
    <col min="2561" max="2561" width="25.85546875" customWidth="1"/>
    <col min="2562" max="2563" width="11" customWidth="1"/>
    <col min="2564" max="2564" width="22.85546875" customWidth="1"/>
    <col min="2565" max="2566" width="11" customWidth="1"/>
    <col min="2567" max="2568" width="9.140625" customWidth="1"/>
    <col min="2569" max="2569" width="19" customWidth="1"/>
    <col min="2817" max="2817" width="25.85546875" customWidth="1"/>
    <col min="2818" max="2819" width="11" customWidth="1"/>
    <col min="2820" max="2820" width="22.85546875" customWidth="1"/>
    <col min="2821" max="2822" width="11" customWidth="1"/>
    <col min="2823" max="2824" width="9.140625" customWidth="1"/>
    <col min="2825" max="2825" width="19" customWidth="1"/>
    <col min="3073" max="3073" width="25.85546875" customWidth="1"/>
    <col min="3074" max="3075" width="11" customWidth="1"/>
    <col min="3076" max="3076" width="22.85546875" customWidth="1"/>
    <col min="3077" max="3078" width="11" customWidth="1"/>
    <col min="3079" max="3080" width="9.140625" customWidth="1"/>
    <col min="3081" max="3081" width="19" customWidth="1"/>
    <col min="3329" max="3329" width="25.85546875" customWidth="1"/>
    <col min="3330" max="3331" width="11" customWidth="1"/>
    <col min="3332" max="3332" width="22.85546875" customWidth="1"/>
    <col min="3333" max="3334" width="11" customWidth="1"/>
    <col min="3335" max="3336" width="9.140625" customWidth="1"/>
    <col min="3337" max="3337" width="19" customWidth="1"/>
    <col min="3585" max="3585" width="25.85546875" customWidth="1"/>
    <col min="3586" max="3587" width="11" customWidth="1"/>
    <col min="3588" max="3588" width="22.85546875" customWidth="1"/>
    <col min="3589" max="3590" width="11" customWidth="1"/>
    <col min="3591" max="3592" width="9.140625" customWidth="1"/>
    <col min="3593" max="3593" width="19" customWidth="1"/>
    <col min="3841" max="3841" width="25.85546875" customWidth="1"/>
    <col min="3842" max="3843" width="11" customWidth="1"/>
    <col min="3844" max="3844" width="22.85546875" customWidth="1"/>
    <col min="3845" max="3846" width="11" customWidth="1"/>
    <col min="3847" max="3848" width="9.140625" customWidth="1"/>
    <col min="3849" max="3849" width="19" customWidth="1"/>
    <col min="4097" max="4097" width="25.85546875" customWidth="1"/>
    <col min="4098" max="4099" width="11" customWidth="1"/>
    <col min="4100" max="4100" width="22.85546875" customWidth="1"/>
    <col min="4101" max="4102" width="11" customWidth="1"/>
    <col min="4103" max="4104" width="9.140625" customWidth="1"/>
    <col min="4105" max="4105" width="19" customWidth="1"/>
    <col min="4353" max="4353" width="25.85546875" customWidth="1"/>
    <col min="4354" max="4355" width="11" customWidth="1"/>
    <col min="4356" max="4356" width="22.85546875" customWidth="1"/>
    <col min="4357" max="4358" width="11" customWidth="1"/>
    <col min="4359" max="4360" width="9.140625" customWidth="1"/>
    <col min="4361" max="4361" width="19" customWidth="1"/>
    <col min="4609" max="4609" width="25.85546875" customWidth="1"/>
    <col min="4610" max="4611" width="11" customWidth="1"/>
    <col min="4612" max="4612" width="22.85546875" customWidth="1"/>
    <col min="4613" max="4614" width="11" customWidth="1"/>
    <col min="4615" max="4616" width="9.140625" customWidth="1"/>
    <col min="4617" max="4617" width="19" customWidth="1"/>
    <col min="4865" max="4865" width="25.85546875" customWidth="1"/>
    <col min="4866" max="4867" width="11" customWidth="1"/>
    <col min="4868" max="4868" width="22.85546875" customWidth="1"/>
    <col min="4869" max="4870" width="11" customWidth="1"/>
    <col min="4871" max="4872" width="9.140625" customWidth="1"/>
    <col min="4873" max="4873" width="19" customWidth="1"/>
    <col min="5121" max="5121" width="25.85546875" customWidth="1"/>
    <col min="5122" max="5123" width="11" customWidth="1"/>
    <col min="5124" max="5124" width="22.85546875" customWidth="1"/>
    <col min="5125" max="5126" width="11" customWidth="1"/>
    <col min="5127" max="5128" width="9.140625" customWidth="1"/>
    <col min="5129" max="5129" width="19" customWidth="1"/>
    <col min="5377" max="5377" width="25.85546875" customWidth="1"/>
    <col min="5378" max="5379" width="11" customWidth="1"/>
    <col min="5380" max="5380" width="22.85546875" customWidth="1"/>
    <col min="5381" max="5382" width="11" customWidth="1"/>
    <col min="5383" max="5384" width="9.140625" customWidth="1"/>
    <col min="5385" max="5385" width="19" customWidth="1"/>
    <col min="5633" max="5633" width="25.85546875" customWidth="1"/>
    <col min="5634" max="5635" width="11" customWidth="1"/>
    <col min="5636" max="5636" width="22.85546875" customWidth="1"/>
    <col min="5637" max="5638" width="11" customWidth="1"/>
    <col min="5639" max="5640" width="9.140625" customWidth="1"/>
    <col min="5641" max="5641" width="19" customWidth="1"/>
    <col min="5889" max="5889" width="25.85546875" customWidth="1"/>
    <col min="5890" max="5891" width="11" customWidth="1"/>
    <col min="5892" max="5892" width="22.85546875" customWidth="1"/>
    <col min="5893" max="5894" width="11" customWidth="1"/>
    <col min="5895" max="5896" width="9.140625" customWidth="1"/>
    <col min="5897" max="5897" width="19" customWidth="1"/>
    <col min="6145" max="6145" width="25.85546875" customWidth="1"/>
    <col min="6146" max="6147" width="11" customWidth="1"/>
    <col min="6148" max="6148" width="22.85546875" customWidth="1"/>
    <col min="6149" max="6150" width="11" customWidth="1"/>
    <col min="6151" max="6152" width="9.140625" customWidth="1"/>
    <col min="6153" max="6153" width="19" customWidth="1"/>
    <col min="6401" max="6401" width="25.85546875" customWidth="1"/>
    <col min="6402" max="6403" width="11" customWidth="1"/>
    <col min="6404" max="6404" width="22.85546875" customWidth="1"/>
    <col min="6405" max="6406" width="11" customWidth="1"/>
    <col min="6407" max="6408" width="9.140625" customWidth="1"/>
    <col min="6409" max="6409" width="19" customWidth="1"/>
    <col min="6657" max="6657" width="25.85546875" customWidth="1"/>
    <col min="6658" max="6659" width="11" customWidth="1"/>
    <col min="6660" max="6660" width="22.85546875" customWidth="1"/>
    <col min="6661" max="6662" width="11" customWidth="1"/>
    <col min="6663" max="6664" width="9.140625" customWidth="1"/>
    <col min="6665" max="6665" width="19" customWidth="1"/>
    <col min="6913" max="6913" width="25.85546875" customWidth="1"/>
    <col min="6914" max="6915" width="11" customWidth="1"/>
    <col min="6916" max="6916" width="22.85546875" customWidth="1"/>
    <col min="6917" max="6918" width="11" customWidth="1"/>
    <col min="6919" max="6920" width="9.140625" customWidth="1"/>
    <col min="6921" max="6921" width="19" customWidth="1"/>
    <col min="7169" max="7169" width="25.85546875" customWidth="1"/>
    <col min="7170" max="7171" width="11" customWidth="1"/>
    <col min="7172" max="7172" width="22.85546875" customWidth="1"/>
    <col min="7173" max="7174" width="11" customWidth="1"/>
    <col min="7175" max="7176" width="9.140625" customWidth="1"/>
    <col min="7177" max="7177" width="19" customWidth="1"/>
    <col min="7425" max="7425" width="25.85546875" customWidth="1"/>
    <col min="7426" max="7427" width="11" customWidth="1"/>
    <col min="7428" max="7428" width="22.85546875" customWidth="1"/>
    <col min="7429" max="7430" width="11" customWidth="1"/>
    <col min="7431" max="7432" width="9.140625" customWidth="1"/>
    <col min="7433" max="7433" width="19" customWidth="1"/>
    <col min="7681" max="7681" width="25.85546875" customWidth="1"/>
    <col min="7682" max="7683" width="11" customWidth="1"/>
    <col min="7684" max="7684" width="22.85546875" customWidth="1"/>
    <col min="7685" max="7686" width="11" customWidth="1"/>
    <col min="7687" max="7688" width="9.140625" customWidth="1"/>
    <col min="7689" max="7689" width="19" customWidth="1"/>
    <col min="7937" max="7937" width="25.85546875" customWidth="1"/>
    <col min="7938" max="7939" width="11" customWidth="1"/>
    <col min="7940" max="7940" width="22.85546875" customWidth="1"/>
    <col min="7941" max="7942" width="11" customWidth="1"/>
    <col min="7943" max="7944" width="9.140625" customWidth="1"/>
    <col min="7945" max="7945" width="19" customWidth="1"/>
    <col min="8193" max="8193" width="25.85546875" customWidth="1"/>
    <col min="8194" max="8195" width="11" customWidth="1"/>
    <col min="8196" max="8196" width="22.85546875" customWidth="1"/>
    <col min="8197" max="8198" width="11" customWidth="1"/>
    <col min="8199" max="8200" width="9.140625" customWidth="1"/>
    <col min="8201" max="8201" width="19" customWidth="1"/>
    <col min="8449" max="8449" width="25.85546875" customWidth="1"/>
    <col min="8450" max="8451" width="11" customWidth="1"/>
    <col min="8452" max="8452" width="22.85546875" customWidth="1"/>
    <col min="8453" max="8454" width="11" customWidth="1"/>
    <col min="8455" max="8456" width="9.140625" customWidth="1"/>
    <col min="8457" max="8457" width="19" customWidth="1"/>
    <col min="8705" max="8705" width="25.85546875" customWidth="1"/>
    <col min="8706" max="8707" width="11" customWidth="1"/>
    <col min="8708" max="8708" width="22.85546875" customWidth="1"/>
    <col min="8709" max="8710" width="11" customWidth="1"/>
    <col min="8711" max="8712" width="9.140625" customWidth="1"/>
    <col min="8713" max="8713" width="19" customWidth="1"/>
    <col min="8961" max="8961" width="25.85546875" customWidth="1"/>
    <col min="8962" max="8963" width="11" customWidth="1"/>
    <col min="8964" max="8964" width="22.85546875" customWidth="1"/>
    <col min="8965" max="8966" width="11" customWidth="1"/>
    <col min="8967" max="8968" width="9.140625" customWidth="1"/>
    <col min="8969" max="8969" width="19" customWidth="1"/>
    <col min="9217" max="9217" width="25.85546875" customWidth="1"/>
    <col min="9218" max="9219" width="11" customWidth="1"/>
    <col min="9220" max="9220" width="22.85546875" customWidth="1"/>
    <col min="9221" max="9222" width="11" customWidth="1"/>
    <col min="9223" max="9224" width="9.140625" customWidth="1"/>
    <col min="9225" max="9225" width="19" customWidth="1"/>
    <col min="9473" max="9473" width="25.85546875" customWidth="1"/>
    <col min="9474" max="9475" width="11" customWidth="1"/>
    <col min="9476" max="9476" width="22.85546875" customWidth="1"/>
    <col min="9477" max="9478" width="11" customWidth="1"/>
    <col min="9479" max="9480" width="9.140625" customWidth="1"/>
    <col min="9481" max="9481" width="19" customWidth="1"/>
    <col min="9729" max="9729" width="25.85546875" customWidth="1"/>
    <col min="9730" max="9731" width="11" customWidth="1"/>
    <col min="9732" max="9732" width="22.85546875" customWidth="1"/>
    <col min="9733" max="9734" width="11" customWidth="1"/>
    <col min="9735" max="9736" width="9.140625" customWidth="1"/>
    <col min="9737" max="9737" width="19" customWidth="1"/>
    <col min="9985" max="9985" width="25.85546875" customWidth="1"/>
    <col min="9986" max="9987" width="11" customWidth="1"/>
    <col min="9988" max="9988" width="22.85546875" customWidth="1"/>
    <col min="9989" max="9990" width="11" customWidth="1"/>
    <col min="9991" max="9992" width="9.140625" customWidth="1"/>
    <col min="9993" max="9993" width="19" customWidth="1"/>
    <col min="10241" max="10241" width="25.85546875" customWidth="1"/>
    <col min="10242" max="10243" width="11" customWidth="1"/>
    <col min="10244" max="10244" width="22.85546875" customWidth="1"/>
    <col min="10245" max="10246" width="11" customWidth="1"/>
    <col min="10247" max="10248" width="9.140625" customWidth="1"/>
    <col min="10249" max="10249" width="19" customWidth="1"/>
    <col min="10497" max="10497" width="25.85546875" customWidth="1"/>
    <col min="10498" max="10499" width="11" customWidth="1"/>
    <col min="10500" max="10500" width="22.85546875" customWidth="1"/>
    <col min="10501" max="10502" width="11" customWidth="1"/>
    <col min="10503" max="10504" width="9.140625" customWidth="1"/>
    <col min="10505" max="10505" width="19" customWidth="1"/>
    <col min="10753" max="10753" width="25.85546875" customWidth="1"/>
    <col min="10754" max="10755" width="11" customWidth="1"/>
    <col min="10756" max="10756" width="22.85546875" customWidth="1"/>
    <col min="10757" max="10758" width="11" customWidth="1"/>
    <col min="10759" max="10760" width="9.140625" customWidth="1"/>
    <col min="10761" max="10761" width="19" customWidth="1"/>
    <col min="11009" max="11009" width="25.85546875" customWidth="1"/>
    <col min="11010" max="11011" width="11" customWidth="1"/>
    <col min="11012" max="11012" width="22.85546875" customWidth="1"/>
    <col min="11013" max="11014" width="11" customWidth="1"/>
    <col min="11015" max="11016" width="9.140625" customWidth="1"/>
    <col min="11017" max="11017" width="19" customWidth="1"/>
    <col min="11265" max="11265" width="25.85546875" customWidth="1"/>
    <col min="11266" max="11267" width="11" customWidth="1"/>
    <col min="11268" max="11268" width="22.85546875" customWidth="1"/>
    <col min="11269" max="11270" width="11" customWidth="1"/>
    <col min="11271" max="11272" width="9.140625" customWidth="1"/>
    <col min="11273" max="11273" width="19" customWidth="1"/>
    <col min="11521" max="11521" width="25.85546875" customWidth="1"/>
    <col min="11522" max="11523" width="11" customWidth="1"/>
    <col min="11524" max="11524" width="22.85546875" customWidth="1"/>
    <col min="11525" max="11526" width="11" customWidth="1"/>
    <col min="11527" max="11528" width="9.140625" customWidth="1"/>
    <col min="11529" max="11529" width="19" customWidth="1"/>
    <col min="11777" max="11777" width="25.85546875" customWidth="1"/>
    <col min="11778" max="11779" width="11" customWidth="1"/>
    <col min="11780" max="11780" width="22.85546875" customWidth="1"/>
    <col min="11781" max="11782" width="11" customWidth="1"/>
    <col min="11783" max="11784" width="9.140625" customWidth="1"/>
    <col min="11785" max="11785" width="19" customWidth="1"/>
    <col min="12033" max="12033" width="25.85546875" customWidth="1"/>
    <col min="12034" max="12035" width="11" customWidth="1"/>
    <col min="12036" max="12036" width="22.85546875" customWidth="1"/>
    <col min="12037" max="12038" width="11" customWidth="1"/>
    <col min="12039" max="12040" width="9.140625" customWidth="1"/>
    <col min="12041" max="12041" width="19" customWidth="1"/>
    <col min="12289" max="12289" width="25.85546875" customWidth="1"/>
    <col min="12290" max="12291" width="11" customWidth="1"/>
    <col min="12292" max="12292" width="22.85546875" customWidth="1"/>
    <col min="12293" max="12294" width="11" customWidth="1"/>
    <col min="12295" max="12296" width="9.140625" customWidth="1"/>
    <col min="12297" max="12297" width="19" customWidth="1"/>
    <col min="12545" max="12545" width="25.85546875" customWidth="1"/>
    <col min="12546" max="12547" width="11" customWidth="1"/>
    <col min="12548" max="12548" width="22.85546875" customWidth="1"/>
    <col min="12549" max="12550" width="11" customWidth="1"/>
    <col min="12551" max="12552" width="9.140625" customWidth="1"/>
    <col min="12553" max="12553" width="19" customWidth="1"/>
    <col min="12801" max="12801" width="25.85546875" customWidth="1"/>
    <col min="12802" max="12803" width="11" customWidth="1"/>
    <col min="12804" max="12804" width="22.85546875" customWidth="1"/>
    <col min="12805" max="12806" width="11" customWidth="1"/>
    <col min="12807" max="12808" width="9.140625" customWidth="1"/>
    <col min="12809" max="12809" width="19" customWidth="1"/>
    <col min="13057" max="13057" width="25.85546875" customWidth="1"/>
    <col min="13058" max="13059" width="11" customWidth="1"/>
    <col min="13060" max="13060" width="22.85546875" customWidth="1"/>
    <col min="13061" max="13062" width="11" customWidth="1"/>
    <col min="13063" max="13064" width="9.140625" customWidth="1"/>
    <col min="13065" max="13065" width="19" customWidth="1"/>
    <col min="13313" max="13313" width="25.85546875" customWidth="1"/>
    <col min="13314" max="13315" width="11" customWidth="1"/>
    <col min="13316" max="13316" width="22.85546875" customWidth="1"/>
    <col min="13317" max="13318" width="11" customWidth="1"/>
    <col min="13319" max="13320" width="9.140625" customWidth="1"/>
    <col min="13321" max="13321" width="19" customWidth="1"/>
    <col min="13569" max="13569" width="25.85546875" customWidth="1"/>
    <col min="13570" max="13571" width="11" customWidth="1"/>
    <col min="13572" max="13572" width="22.85546875" customWidth="1"/>
    <col min="13573" max="13574" width="11" customWidth="1"/>
    <col min="13575" max="13576" width="9.140625" customWidth="1"/>
    <col min="13577" max="13577" width="19" customWidth="1"/>
    <col min="13825" max="13825" width="25.85546875" customWidth="1"/>
    <col min="13826" max="13827" width="11" customWidth="1"/>
    <col min="13828" max="13828" width="22.85546875" customWidth="1"/>
    <col min="13829" max="13830" width="11" customWidth="1"/>
    <col min="13831" max="13832" width="9.140625" customWidth="1"/>
    <col min="13833" max="13833" width="19" customWidth="1"/>
    <col min="14081" max="14081" width="25.85546875" customWidth="1"/>
    <col min="14082" max="14083" width="11" customWidth="1"/>
    <col min="14084" max="14084" width="22.85546875" customWidth="1"/>
    <col min="14085" max="14086" width="11" customWidth="1"/>
    <col min="14087" max="14088" width="9.140625" customWidth="1"/>
    <col min="14089" max="14089" width="19" customWidth="1"/>
    <col min="14337" max="14337" width="25.85546875" customWidth="1"/>
    <col min="14338" max="14339" width="11" customWidth="1"/>
    <col min="14340" max="14340" width="22.85546875" customWidth="1"/>
    <col min="14341" max="14342" width="11" customWidth="1"/>
    <col min="14343" max="14344" width="9.140625" customWidth="1"/>
    <col min="14345" max="14345" width="19" customWidth="1"/>
    <col min="14593" max="14593" width="25.85546875" customWidth="1"/>
    <col min="14594" max="14595" width="11" customWidth="1"/>
    <col min="14596" max="14596" width="22.85546875" customWidth="1"/>
    <col min="14597" max="14598" width="11" customWidth="1"/>
    <col min="14599" max="14600" width="9.140625" customWidth="1"/>
    <col min="14601" max="14601" width="19" customWidth="1"/>
    <col min="14849" max="14849" width="25.85546875" customWidth="1"/>
    <col min="14850" max="14851" width="11" customWidth="1"/>
    <col min="14852" max="14852" width="22.85546875" customWidth="1"/>
    <col min="14853" max="14854" width="11" customWidth="1"/>
    <col min="14855" max="14856" width="9.140625" customWidth="1"/>
    <col min="14857" max="14857" width="19" customWidth="1"/>
    <col min="15105" max="15105" width="25.85546875" customWidth="1"/>
    <col min="15106" max="15107" width="11" customWidth="1"/>
    <col min="15108" max="15108" width="22.85546875" customWidth="1"/>
    <col min="15109" max="15110" width="11" customWidth="1"/>
    <col min="15111" max="15112" width="9.140625" customWidth="1"/>
    <col min="15113" max="15113" width="19" customWidth="1"/>
    <col min="15361" max="15361" width="25.85546875" customWidth="1"/>
    <col min="15362" max="15363" width="11" customWidth="1"/>
    <col min="15364" max="15364" width="22.85546875" customWidth="1"/>
    <col min="15365" max="15366" width="11" customWidth="1"/>
    <col min="15367" max="15368" width="9.140625" customWidth="1"/>
    <col min="15369" max="15369" width="19" customWidth="1"/>
    <col min="15617" max="15617" width="25.85546875" customWidth="1"/>
    <col min="15618" max="15619" width="11" customWidth="1"/>
    <col min="15620" max="15620" width="22.85546875" customWidth="1"/>
    <col min="15621" max="15622" width="11" customWidth="1"/>
    <col min="15623" max="15624" width="9.140625" customWidth="1"/>
    <col min="15625" max="15625" width="19" customWidth="1"/>
    <col min="15873" max="15873" width="25.85546875" customWidth="1"/>
    <col min="15874" max="15875" width="11" customWidth="1"/>
    <col min="15876" max="15876" width="22.85546875" customWidth="1"/>
    <col min="15877" max="15878" width="11" customWidth="1"/>
    <col min="15879" max="15880" width="9.140625" customWidth="1"/>
    <col min="15881" max="15881" width="19" customWidth="1"/>
    <col min="16129" max="16129" width="25.85546875" customWidth="1"/>
    <col min="16130" max="16131" width="11" customWidth="1"/>
    <col min="16132" max="16132" width="22.85546875" customWidth="1"/>
    <col min="16133" max="16134" width="11" customWidth="1"/>
    <col min="16135" max="16136" width="9.140625" customWidth="1"/>
    <col min="16137" max="16137" width="19" customWidth="1"/>
  </cols>
  <sheetData>
    <row r="1" spans="1:9" s="8" customFormat="1" ht="20.25" x14ac:dyDescent="0.3">
      <c r="H1" s="74" t="s">
        <v>19</v>
      </c>
      <c r="I1" s="182"/>
    </row>
    <row r="2" spans="1:9" s="188" customFormat="1" ht="18" customHeight="1" x14ac:dyDescent="0.25">
      <c r="A2" s="183" t="s">
        <v>19</v>
      </c>
      <c r="B2" s="184" t="s">
        <v>219</v>
      </c>
      <c r="C2" s="185"/>
      <c r="D2" s="186"/>
      <c r="E2" s="186"/>
      <c r="F2" s="186"/>
      <c r="G2" s="186"/>
      <c r="H2" s="186"/>
      <c r="I2" s="187" t="s">
        <v>64</v>
      </c>
    </row>
    <row r="3" spans="1:9" s="188" customFormat="1" x14ac:dyDescent="0.2">
      <c r="A3" s="189" t="s">
        <v>220</v>
      </c>
      <c r="C3" s="190"/>
      <c r="I3" s="191"/>
    </row>
    <row r="4" spans="1:9" s="188" customFormat="1" ht="12.75" x14ac:dyDescent="0.2">
      <c r="A4" s="192" t="s">
        <v>221</v>
      </c>
      <c r="B4" s="192" t="s">
        <v>60</v>
      </c>
      <c r="C4" s="192" t="s">
        <v>72</v>
      </c>
      <c r="D4" s="192" t="s">
        <v>222</v>
      </c>
      <c r="E4" s="193" t="s">
        <v>22</v>
      </c>
      <c r="F4" s="194"/>
      <c r="G4" s="194"/>
      <c r="H4" s="194"/>
      <c r="I4" s="195"/>
    </row>
    <row r="5" spans="1:9" x14ac:dyDescent="0.25">
      <c r="A5"/>
      <c r="B5"/>
      <c r="C5"/>
      <c r="D5"/>
      <c r="E5"/>
      <c r="F5"/>
      <c r="G5"/>
      <c r="H5"/>
    </row>
    <row r="6" spans="1:9" x14ac:dyDescent="0.25">
      <c r="A6" s="197"/>
    </row>
    <row r="7" spans="1:9" x14ac:dyDescent="0.25">
      <c r="A7" s="198" t="s">
        <v>297</v>
      </c>
      <c r="B7" s="198">
        <v>835.81</v>
      </c>
      <c r="C7" s="198" t="s">
        <v>251</v>
      </c>
      <c r="I7" s="196" t="s">
        <v>234</v>
      </c>
    </row>
    <row r="8" spans="1:9" x14ac:dyDescent="0.25">
      <c r="B8" s="198">
        <v>3230636</v>
      </c>
      <c r="C8" s="198" t="s">
        <v>242</v>
      </c>
      <c r="I8" s="196" t="s">
        <v>234</v>
      </c>
    </row>
    <row r="9" spans="1:9" x14ac:dyDescent="0.25">
      <c r="A9" s="198" t="s">
        <v>298</v>
      </c>
      <c r="B9" s="198">
        <v>46.3</v>
      </c>
      <c r="C9" s="198" t="s">
        <v>251</v>
      </c>
      <c r="I9" s="196" t="s">
        <v>234</v>
      </c>
    </row>
    <row r="10" spans="1:9" x14ac:dyDescent="0.25">
      <c r="B10" s="198">
        <v>75901</v>
      </c>
      <c r="C10" s="198" t="s">
        <v>242</v>
      </c>
      <c r="I10" s="196" t="s">
        <v>234</v>
      </c>
    </row>
    <row r="11" spans="1:9" x14ac:dyDescent="0.25">
      <c r="B11" s="198">
        <v>30.23</v>
      </c>
      <c r="C11" s="198" t="s">
        <v>251</v>
      </c>
      <c r="I11" s="196" t="s">
        <v>234</v>
      </c>
    </row>
    <row r="12" spans="1:9" x14ac:dyDescent="0.25">
      <c r="B12" s="198">
        <v>3154735</v>
      </c>
      <c r="C12" s="198" t="s">
        <v>242</v>
      </c>
    </row>
    <row r="13" spans="1:9" x14ac:dyDescent="0.25">
      <c r="I13" s="196" t="s">
        <v>234</v>
      </c>
    </row>
    <row r="14" spans="1:9" x14ac:dyDescent="0.25">
      <c r="A14" s="198" t="s">
        <v>301</v>
      </c>
      <c r="B14" s="257">
        <f>B7*B8-(B9*B10+B11*B12)</f>
        <v>2601316019.8099999</v>
      </c>
      <c r="C14" s="198" t="s">
        <v>262</v>
      </c>
      <c r="I14" s="196" t="s">
        <v>234</v>
      </c>
    </row>
    <row r="15" spans="1:9" x14ac:dyDescent="0.25">
      <c r="B15" s="257">
        <f>B14/CONVERT(1,"hr","sec")</f>
        <v>722587.78328055551</v>
      </c>
      <c r="C15" s="198" t="s">
        <v>235</v>
      </c>
      <c r="I15" s="196" t="s">
        <v>234</v>
      </c>
    </row>
    <row r="16" spans="1:9" x14ac:dyDescent="0.25">
      <c r="A16" s="198" t="s">
        <v>299</v>
      </c>
      <c r="B16" s="257">
        <v>1105812</v>
      </c>
      <c r="C16" s="198" t="s">
        <v>235</v>
      </c>
    </row>
    <row r="18" spans="1:9" x14ac:dyDescent="0.25">
      <c r="A18" s="198" t="s">
        <v>302</v>
      </c>
      <c r="B18" s="258">
        <f>B16-B15</f>
        <v>383224.21671944449</v>
      </c>
      <c r="C18" s="198" t="s">
        <v>235</v>
      </c>
      <c r="I18" s="196" t="s">
        <v>234</v>
      </c>
    </row>
    <row r="20" spans="1:9" x14ac:dyDescent="0.25">
      <c r="A20" s="198" t="s">
        <v>300</v>
      </c>
      <c r="B20" s="259">
        <v>362200</v>
      </c>
      <c r="C20" s="198" t="s">
        <v>235</v>
      </c>
      <c r="D20" s="260">
        <f>B16*CONVERT(1,"kJ","BTU")/CONVERT(1,"sec","hr")/B20</f>
        <v>10417.413483192919</v>
      </c>
      <c r="I20" s="196" t="s">
        <v>234</v>
      </c>
    </row>
    <row r="22" spans="1:9" x14ac:dyDescent="0.25">
      <c r="A22" s="198" t="s">
        <v>303</v>
      </c>
      <c r="B22" s="261">
        <f>B18/B20</f>
        <v>1.0580458771933863</v>
      </c>
      <c r="D22" s="198" t="s">
        <v>304</v>
      </c>
      <c r="I22" s="196" t="s">
        <v>234</v>
      </c>
    </row>
    <row r="25" spans="1:9" x14ac:dyDescent="0.25">
      <c r="A25" s="198" t="s">
        <v>331</v>
      </c>
      <c r="B25" s="257">
        <v>1110400</v>
      </c>
      <c r="C25" s="198" t="s">
        <v>246</v>
      </c>
    </row>
    <row r="26" spans="1:9" x14ac:dyDescent="0.25">
      <c r="A26" s="198" t="s">
        <v>332</v>
      </c>
      <c r="B26" s="198">
        <v>1032.5999999999999</v>
      </c>
      <c r="C26" s="198" t="s">
        <v>310</v>
      </c>
    </row>
    <row r="27" spans="1:9" x14ac:dyDescent="0.25">
      <c r="A27" s="198" t="s">
        <v>333</v>
      </c>
      <c r="B27" s="198">
        <v>69.099999999999994</v>
      </c>
      <c r="C27" s="198" t="s">
        <v>310</v>
      </c>
    </row>
    <row r="28" spans="1:9" x14ac:dyDescent="0.25">
      <c r="B28" s="257">
        <f>B25*(B26-B27)</f>
        <v>1069870399.9999999</v>
      </c>
      <c r="C28" s="198" t="s">
        <v>314</v>
      </c>
    </row>
    <row r="29" spans="1:9" x14ac:dyDescent="0.25">
      <c r="A29" s="198" t="s">
        <v>334</v>
      </c>
      <c r="B29" s="198">
        <f>B28*CONVERT(1,"BTU","MJ")/CONVERT(1,"hr","sec")</f>
        <v>313.54806307358342</v>
      </c>
      <c r="C29" s="198" t="s">
        <v>233</v>
      </c>
    </row>
    <row r="30" spans="1:9" x14ac:dyDescent="0.25">
      <c r="A30" s="198" t="s">
        <v>340</v>
      </c>
      <c r="B30" s="198">
        <v>1000</v>
      </c>
      <c r="C30" s="198" t="s">
        <v>341</v>
      </c>
    </row>
    <row r="32" spans="1:9" x14ac:dyDescent="0.25">
      <c r="A32" s="198" t="s">
        <v>335</v>
      </c>
      <c r="B32" s="198">
        <v>8.9</v>
      </c>
      <c r="C32" s="198" t="s">
        <v>336</v>
      </c>
      <c r="I32" s="196" t="s">
        <v>385</v>
      </c>
    </row>
    <row r="33" spans="1:9" x14ac:dyDescent="0.25">
      <c r="A33" s="198" t="s">
        <v>339</v>
      </c>
      <c r="B33" s="198">
        <f>B32/CONVERT(1,"mn","sec")/B29</f>
        <v>4.7308004992689906E-4</v>
      </c>
      <c r="C33" s="198" t="s">
        <v>338</v>
      </c>
    </row>
    <row r="34" spans="1:9" x14ac:dyDescent="0.25">
      <c r="B34" s="198">
        <f>B33*B30</f>
        <v>0.47308004992689906</v>
      </c>
      <c r="C34" s="198" t="s">
        <v>342</v>
      </c>
    </row>
    <row r="36" spans="1:9" x14ac:dyDescent="0.25">
      <c r="A36" s="198" t="s">
        <v>337</v>
      </c>
      <c r="B36" s="198">
        <v>2</v>
      </c>
      <c r="C36" s="198" t="s">
        <v>336</v>
      </c>
      <c r="I36" s="196" t="s">
        <v>385</v>
      </c>
    </row>
    <row r="37" spans="1:9" x14ac:dyDescent="0.25">
      <c r="B37" s="198">
        <f>B36/CONVERT(1,"mn","sec")/B29</f>
        <v>1.0631012357907844E-4</v>
      </c>
      <c r="C37" s="198" t="s">
        <v>338</v>
      </c>
    </row>
    <row r="38" spans="1:9" x14ac:dyDescent="0.25">
      <c r="B38" s="198">
        <f>B37*B30</f>
        <v>0.10631012357907844</v>
      </c>
      <c r="C38" s="198" t="s">
        <v>342</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AL37"/>
  <sheetViews>
    <sheetView workbookViewId="0">
      <selection activeCell="D4" sqref="D4"/>
    </sheetView>
  </sheetViews>
  <sheetFormatPr defaultColWidth="9.140625" defaultRowHeight="12.75" x14ac:dyDescent="0.2"/>
  <cols>
    <col min="1" max="3" width="9.140625" style="198"/>
    <col min="4" max="4" width="13.42578125" style="198" bestFit="1" customWidth="1"/>
    <col min="5" max="5" width="16.42578125" style="198" bestFit="1" customWidth="1"/>
    <col min="6" max="6" width="23.42578125" style="198" customWidth="1"/>
    <col min="7" max="7" width="11" style="198" bestFit="1" customWidth="1"/>
    <col min="8" max="259" width="9.140625" style="198"/>
    <col min="260" max="260" width="13.42578125" style="198" bestFit="1" customWidth="1"/>
    <col min="261" max="261" width="16.42578125" style="198" bestFit="1" customWidth="1"/>
    <col min="262" max="262" width="23.42578125" style="198" customWidth="1"/>
    <col min="263" max="263" width="11" style="198" bestFit="1" customWidth="1"/>
    <col min="264" max="515" width="9.140625" style="198"/>
    <col min="516" max="516" width="13.42578125" style="198" bestFit="1" customWidth="1"/>
    <col min="517" max="517" width="16.42578125" style="198" bestFit="1" customWidth="1"/>
    <col min="518" max="518" width="23.42578125" style="198" customWidth="1"/>
    <col min="519" max="519" width="11" style="198" bestFit="1" customWidth="1"/>
    <col min="520" max="771" width="9.140625" style="198"/>
    <col min="772" max="772" width="13.42578125" style="198" bestFit="1" customWidth="1"/>
    <col min="773" max="773" width="16.42578125" style="198" bestFit="1" customWidth="1"/>
    <col min="774" max="774" width="23.42578125" style="198" customWidth="1"/>
    <col min="775" max="775" width="11" style="198" bestFit="1" customWidth="1"/>
    <col min="776" max="1027" width="9.140625" style="198"/>
    <col min="1028" max="1028" width="13.42578125" style="198" bestFit="1" customWidth="1"/>
    <col min="1029" max="1029" width="16.42578125" style="198" bestFit="1" customWidth="1"/>
    <col min="1030" max="1030" width="23.42578125" style="198" customWidth="1"/>
    <col min="1031" max="1031" width="11" style="198" bestFit="1" customWidth="1"/>
    <col min="1032" max="1283" width="9.140625" style="198"/>
    <col min="1284" max="1284" width="13.42578125" style="198" bestFit="1" customWidth="1"/>
    <col min="1285" max="1285" width="16.42578125" style="198" bestFit="1" customWidth="1"/>
    <col min="1286" max="1286" width="23.42578125" style="198" customWidth="1"/>
    <col min="1287" max="1287" width="11" style="198" bestFit="1" customWidth="1"/>
    <col min="1288" max="1539" width="9.140625" style="198"/>
    <col min="1540" max="1540" width="13.42578125" style="198" bestFit="1" customWidth="1"/>
    <col min="1541" max="1541" width="16.42578125" style="198" bestFit="1" customWidth="1"/>
    <col min="1542" max="1542" width="23.42578125" style="198" customWidth="1"/>
    <col min="1543" max="1543" width="11" style="198" bestFit="1" customWidth="1"/>
    <col min="1544" max="1795" width="9.140625" style="198"/>
    <col min="1796" max="1796" width="13.42578125" style="198" bestFit="1" customWidth="1"/>
    <col min="1797" max="1797" width="16.42578125" style="198" bestFit="1" customWidth="1"/>
    <col min="1798" max="1798" width="23.42578125" style="198" customWidth="1"/>
    <col min="1799" max="1799" width="11" style="198" bestFit="1" customWidth="1"/>
    <col min="1800" max="2051" width="9.140625" style="198"/>
    <col min="2052" max="2052" width="13.42578125" style="198" bestFit="1" customWidth="1"/>
    <col min="2053" max="2053" width="16.42578125" style="198" bestFit="1" customWidth="1"/>
    <col min="2054" max="2054" width="23.42578125" style="198" customWidth="1"/>
    <col min="2055" max="2055" width="11" style="198" bestFit="1" customWidth="1"/>
    <col min="2056" max="2307" width="9.140625" style="198"/>
    <col min="2308" max="2308" width="13.42578125" style="198" bestFit="1" customWidth="1"/>
    <col min="2309" max="2309" width="16.42578125" style="198" bestFit="1" customWidth="1"/>
    <col min="2310" max="2310" width="23.42578125" style="198" customWidth="1"/>
    <col min="2311" max="2311" width="11" style="198" bestFit="1" customWidth="1"/>
    <col min="2312" max="2563" width="9.140625" style="198"/>
    <col min="2564" max="2564" width="13.42578125" style="198" bestFit="1" customWidth="1"/>
    <col min="2565" max="2565" width="16.42578125" style="198" bestFit="1" customWidth="1"/>
    <col min="2566" max="2566" width="23.42578125" style="198" customWidth="1"/>
    <col min="2567" max="2567" width="11" style="198" bestFit="1" customWidth="1"/>
    <col min="2568" max="2819" width="9.140625" style="198"/>
    <col min="2820" max="2820" width="13.42578125" style="198" bestFit="1" customWidth="1"/>
    <col min="2821" max="2821" width="16.42578125" style="198" bestFit="1" customWidth="1"/>
    <col min="2822" max="2822" width="23.42578125" style="198" customWidth="1"/>
    <col min="2823" max="2823" width="11" style="198" bestFit="1" customWidth="1"/>
    <col min="2824" max="3075" width="9.140625" style="198"/>
    <col min="3076" max="3076" width="13.42578125" style="198" bestFit="1" customWidth="1"/>
    <col min="3077" max="3077" width="16.42578125" style="198" bestFit="1" customWidth="1"/>
    <col min="3078" max="3078" width="23.42578125" style="198" customWidth="1"/>
    <col min="3079" max="3079" width="11" style="198" bestFit="1" customWidth="1"/>
    <col min="3080" max="3331" width="9.140625" style="198"/>
    <col min="3332" max="3332" width="13.42578125" style="198" bestFit="1" customWidth="1"/>
    <col min="3333" max="3333" width="16.42578125" style="198" bestFit="1" customWidth="1"/>
    <col min="3334" max="3334" width="23.42578125" style="198" customWidth="1"/>
    <col min="3335" max="3335" width="11" style="198" bestFit="1" customWidth="1"/>
    <col min="3336" max="3587" width="9.140625" style="198"/>
    <col min="3588" max="3588" width="13.42578125" style="198" bestFit="1" customWidth="1"/>
    <col min="3589" max="3589" width="16.42578125" style="198" bestFit="1" customWidth="1"/>
    <col min="3590" max="3590" width="23.42578125" style="198" customWidth="1"/>
    <col min="3591" max="3591" width="11" style="198" bestFit="1" customWidth="1"/>
    <col min="3592" max="3843" width="9.140625" style="198"/>
    <col min="3844" max="3844" width="13.42578125" style="198" bestFit="1" customWidth="1"/>
    <col min="3845" max="3845" width="16.42578125" style="198" bestFit="1" customWidth="1"/>
    <col min="3846" max="3846" width="23.42578125" style="198" customWidth="1"/>
    <col min="3847" max="3847" width="11" style="198" bestFit="1" customWidth="1"/>
    <col min="3848" max="4099" width="9.140625" style="198"/>
    <col min="4100" max="4100" width="13.42578125" style="198" bestFit="1" customWidth="1"/>
    <col min="4101" max="4101" width="16.42578125" style="198" bestFit="1" customWidth="1"/>
    <col min="4102" max="4102" width="23.42578125" style="198" customWidth="1"/>
    <col min="4103" max="4103" width="11" style="198" bestFit="1" customWidth="1"/>
    <col min="4104" max="4355" width="9.140625" style="198"/>
    <col min="4356" max="4356" width="13.42578125" style="198" bestFit="1" customWidth="1"/>
    <col min="4357" max="4357" width="16.42578125" style="198" bestFit="1" customWidth="1"/>
    <col min="4358" max="4358" width="23.42578125" style="198" customWidth="1"/>
    <col min="4359" max="4359" width="11" style="198" bestFit="1" customWidth="1"/>
    <col min="4360" max="4611" width="9.140625" style="198"/>
    <col min="4612" max="4612" width="13.42578125" style="198" bestFit="1" customWidth="1"/>
    <col min="4613" max="4613" width="16.42578125" style="198" bestFit="1" customWidth="1"/>
    <col min="4614" max="4614" width="23.42578125" style="198" customWidth="1"/>
    <col min="4615" max="4615" width="11" style="198" bestFit="1" customWidth="1"/>
    <col min="4616" max="4867" width="9.140625" style="198"/>
    <col min="4868" max="4868" width="13.42578125" style="198" bestFit="1" customWidth="1"/>
    <col min="4869" max="4869" width="16.42578125" style="198" bestFit="1" customWidth="1"/>
    <col min="4870" max="4870" width="23.42578125" style="198" customWidth="1"/>
    <col min="4871" max="4871" width="11" style="198" bestFit="1" customWidth="1"/>
    <col min="4872" max="5123" width="9.140625" style="198"/>
    <col min="5124" max="5124" width="13.42578125" style="198" bestFit="1" customWidth="1"/>
    <col min="5125" max="5125" width="16.42578125" style="198" bestFit="1" customWidth="1"/>
    <col min="5126" max="5126" width="23.42578125" style="198" customWidth="1"/>
    <col min="5127" max="5127" width="11" style="198" bestFit="1" customWidth="1"/>
    <col min="5128" max="5379" width="9.140625" style="198"/>
    <col min="5380" max="5380" width="13.42578125" style="198" bestFit="1" customWidth="1"/>
    <col min="5381" max="5381" width="16.42578125" style="198" bestFit="1" customWidth="1"/>
    <col min="5382" max="5382" width="23.42578125" style="198" customWidth="1"/>
    <col min="5383" max="5383" width="11" style="198" bestFit="1" customWidth="1"/>
    <col min="5384" max="5635" width="9.140625" style="198"/>
    <col min="5636" max="5636" width="13.42578125" style="198" bestFit="1" customWidth="1"/>
    <col min="5637" max="5637" width="16.42578125" style="198" bestFit="1" customWidth="1"/>
    <col min="5638" max="5638" width="23.42578125" style="198" customWidth="1"/>
    <col min="5639" max="5639" width="11" style="198" bestFit="1" customWidth="1"/>
    <col min="5640" max="5891" width="9.140625" style="198"/>
    <col min="5892" max="5892" width="13.42578125" style="198" bestFit="1" customWidth="1"/>
    <col min="5893" max="5893" width="16.42578125" style="198" bestFit="1" customWidth="1"/>
    <col min="5894" max="5894" width="23.42578125" style="198" customWidth="1"/>
    <col min="5895" max="5895" width="11" style="198" bestFit="1" customWidth="1"/>
    <col min="5896" max="6147" width="9.140625" style="198"/>
    <col min="6148" max="6148" width="13.42578125" style="198" bestFit="1" customWidth="1"/>
    <col min="6149" max="6149" width="16.42578125" style="198" bestFit="1" customWidth="1"/>
    <col min="6150" max="6150" width="23.42578125" style="198" customWidth="1"/>
    <col min="6151" max="6151" width="11" style="198" bestFit="1" customWidth="1"/>
    <col min="6152" max="6403" width="9.140625" style="198"/>
    <col min="6404" max="6404" width="13.42578125" style="198" bestFit="1" customWidth="1"/>
    <col min="6405" max="6405" width="16.42578125" style="198" bestFit="1" customWidth="1"/>
    <col min="6406" max="6406" width="23.42578125" style="198" customWidth="1"/>
    <col min="6407" max="6407" width="11" style="198" bestFit="1" customWidth="1"/>
    <col min="6408" max="6659" width="9.140625" style="198"/>
    <col min="6660" max="6660" width="13.42578125" style="198" bestFit="1" customWidth="1"/>
    <col min="6661" max="6661" width="16.42578125" style="198" bestFit="1" customWidth="1"/>
    <col min="6662" max="6662" width="23.42578125" style="198" customWidth="1"/>
    <col min="6663" max="6663" width="11" style="198" bestFit="1" customWidth="1"/>
    <col min="6664" max="6915" width="9.140625" style="198"/>
    <col min="6916" max="6916" width="13.42578125" style="198" bestFit="1" customWidth="1"/>
    <col min="6917" max="6917" width="16.42578125" style="198" bestFit="1" customWidth="1"/>
    <col min="6918" max="6918" width="23.42578125" style="198" customWidth="1"/>
    <col min="6919" max="6919" width="11" style="198" bestFit="1" customWidth="1"/>
    <col min="6920" max="7171" width="9.140625" style="198"/>
    <col min="7172" max="7172" width="13.42578125" style="198" bestFit="1" customWidth="1"/>
    <col min="7173" max="7173" width="16.42578125" style="198" bestFit="1" customWidth="1"/>
    <col min="7174" max="7174" width="23.42578125" style="198" customWidth="1"/>
    <col min="7175" max="7175" width="11" style="198" bestFit="1" customWidth="1"/>
    <col min="7176" max="7427" width="9.140625" style="198"/>
    <col min="7428" max="7428" width="13.42578125" style="198" bestFit="1" customWidth="1"/>
    <col min="7429" max="7429" width="16.42578125" style="198" bestFit="1" customWidth="1"/>
    <col min="7430" max="7430" width="23.42578125" style="198" customWidth="1"/>
    <col min="7431" max="7431" width="11" style="198" bestFit="1" customWidth="1"/>
    <col min="7432" max="7683" width="9.140625" style="198"/>
    <col min="7684" max="7684" width="13.42578125" style="198" bestFit="1" customWidth="1"/>
    <col min="7685" max="7685" width="16.42578125" style="198" bestFit="1" customWidth="1"/>
    <col min="7686" max="7686" width="23.42578125" style="198" customWidth="1"/>
    <col min="7687" max="7687" width="11" style="198" bestFit="1" customWidth="1"/>
    <col min="7688" max="7939" width="9.140625" style="198"/>
    <col min="7940" max="7940" width="13.42578125" style="198" bestFit="1" customWidth="1"/>
    <col min="7941" max="7941" width="16.42578125" style="198" bestFit="1" customWidth="1"/>
    <col min="7942" max="7942" width="23.42578125" style="198" customWidth="1"/>
    <col min="7943" max="7943" width="11" style="198" bestFit="1" customWidth="1"/>
    <col min="7944" max="8195" width="9.140625" style="198"/>
    <col min="8196" max="8196" width="13.42578125" style="198" bestFit="1" customWidth="1"/>
    <col min="8197" max="8197" width="16.42578125" style="198" bestFit="1" customWidth="1"/>
    <col min="8198" max="8198" width="23.42578125" style="198" customWidth="1"/>
    <col min="8199" max="8199" width="11" style="198" bestFit="1" customWidth="1"/>
    <col min="8200" max="8451" width="9.140625" style="198"/>
    <col min="8452" max="8452" width="13.42578125" style="198" bestFit="1" customWidth="1"/>
    <col min="8453" max="8453" width="16.42578125" style="198" bestFit="1" customWidth="1"/>
    <col min="8454" max="8454" width="23.42578125" style="198" customWidth="1"/>
    <col min="8455" max="8455" width="11" style="198" bestFit="1" customWidth="1"/>
    <col min="8456" max="8707" width="9.140625" style="198"/>
    <col min="8708" max="8708" width="13.42578125" style="198" bestFit="1" customWidth="1"/>
    <col min="8709" max="8709" width="16.42578125" style="198" bestFit="1" customWidth="1"/>
    <col min="8710" max="8710" width="23.42578125" style="198" customWidth="1"/>
    <col min="8711" max="8711" width="11" style="198" bestFit="1" customWidth="1"/>
    <col min="8712" max="8963" width="9.140625" style="198"/>
    <col min="8964" max="8964" width="13.42578125" style="198" bestFit="1" customWidth="1"/>
    <col min="8965" max="8965" width="16.42578125" style="198" bestFit="1" customWidth="1"/>
    <col min="8966" max="8966" width="23.42578125" style="198" customWidth="1"/>
    <col min="8967" max="8967" width="11" style="198" bestFit="1" customWidth="1"/>
    <col min="8968" max="9219" width="9.140625" style="198"/>
    <col min="9220" max="9220" width="13.42578125" style="198" bestFit="1" customWidth="1"/>
    <col min="9221" max="9221" width="16.42578125" style="198" bestFit="1" customWidth="1"/>
    <col min="9222" max="9222" width="23.42578125" style="198" customWidth="1"/>
    <col min="9223" max="9223" width="11" style="198" bestFit="1" customWidth="1"/>
    <col min="9224" max="9475" width="9.140625" style="198"/>
    <col min="9476" max="9476" width="13.42578125" style="198" bestFit="1" customWidth="1"/>
    <col min="9477" max="9477" width="16.42578125" style="198" bestFit="1" customWidth="1"/>
    <col min="9478" max="9478" width="23.42578125" style="198" customWidth="1"/>
    <col min="9479" max="9479" width="11" style="198" bestFit="1" customWidth="1"/>
    <col min="9480" max="9731" width="9.140625" style="198"/>
    <col min="9732" max="9732" width="13.42578125" style="198" bestFit="1" customWidth="1"/>
    <col min="9733" max="9733" width="16.42578125" style="198" bestFit="1" customWidth="1"/>
    <col min="9734" max="9734" width="23.42578125" style="198" customWidth="1"/>
    <col min="9735" max="9735" width="11" style="198" bestFit="1" customWidth="1"/>
    <col min="9736" max="9987" width="9.140625" style="198"/>
    <col min="9988" max="9988" width="13.42578125" style="198" bestFit="1" customWidth="1"/>
    <col min="9989" max="9989" width="16.42578125" style="198" bestFit="1" customWidth="1"/>
    <col min="9990" max="9990" width="23.42578125" style="198" customWidth="1"/>
    <col min="9991" max="9991" width="11" style="198" bestFit="1" customWidth="1"/>
    <col min="9992" max="10243" width="9.140625" style="198"/>
    <col min="10244" max="10244" width="13.42578125" style="198" bestFit="1" customWidth="1"/>
    <col min="10245" max="10245" width="16.42578125" style="198" bestFit="1" customWidth="1"/>
    <col min="10246" max="10246" width="23.42578125" style="198" customWidth="1"/>
    <col min="10247" max="10247" width="11" style="198" bestFit="1" customWidth="1"/>
    <col min="10248" max="10499" width="9.140625" style="198"/>
    <col min="10500" max="10500" width="13.42578125" style="198" bestFit="1" customWidth="1"/>
    <col min="10501" max="10501" width="16.42578125" style="198" bestFit="1" customWidth="1"/>
    <col min="10502" max="10502" width="23.42578125" style="198" customWidth="1"/>
    <col min="10503" max="10503" width="11" style="198" bestFit="1" customWidth="1"/>
    <col min="10504" max="10755" width="9.140625" style="198"/>
    <col min="10756" max="10756" width="13.42578125" style="198" bestFit="1" customWidth="1"/>
    <col min="10757" max="10757" width="16.42578125" style="198" bestFit="1" customWidth="1"/>
    <col min="10758" max="10758" width="23.42578125" style="198" customWidth="1"/>
    <col min="10759" max="10759" width="11" style="198" bestFit="1" customWidth="1"/>
    <col min="10760" max="11011" width="9.140625" style="198"/>
    <col min="11012" max="11012" width="13.42578125" style="198" bestFit="1" customWidth="1"/>
    <col min="11013" max="11013" width="16.42578125" style="198" bestFit="1" customWidth="1"/>
    <col min="11014" max="11014" width="23.42578125" style="198" customWidth="1"/>
    <col min="11015" max="11015" width="11" style="198" bestFit="1" customWidth="1"/>
    <col min="11016" max="11267" width="9.140625" style="198"/>
    <col min="11268" max="11268" width="13.42578125" style="198" bestFit="1" customWidth="1"/>
    <col min="11269" max="11269" width="16.42578125" style="198" bestFit="1" customWidth="1"/>
    <col min="11270" max="11270" width="23.42578125" style="198" customWidth="1"/>
    <col min="11271" max="11271" width="11" style="198" bestFit="1" customWidth="1"/>
    <col min="11272" max="11523" width="9.140625" style="198"/>
    <col min="11524" max="11524" width="13.42578125" style="198" bestFit="1" customWidth="1"/>
    <col min="11525" max="11525" width="16.42578125" style="198" bestFit="1" customWidth="1"/>
    <col min="11526" max="11526" width="23.42578125" style="198" customWidth="1"/>
    <col min="11527" max="11527" width="11" style="198" bestFit="1" customWidth="1"/>
    <col min="11528" max="11779" width="9.140625" style="198"/>
    <col min="11780" max="11780" width="13.42578125" style="198" bestFit="1" customWidth="1"/>
    <col min="11781" max="11781" width="16.42578125" style="198" bestFit="1" customWidth="1"/>
    <col min="11782" max="11782" width="23.42578125" style="198" customWidth="1"/>
    <col min="11783" max="11783" width="11" style="198" bestFit="1" customWidth="1"/>
    <col min="11784" max="12035" width="9.140625" style="198"/>
    <col min="12036" max="12036" width="13.42578125" style="198" bestFit="1" customWidth="1"/>
    <col min="12037" max="12037" width="16.42578125" style="198" bestFit="1" customWidth="1"/>
    <col min="12038" max="12038" width="23.42578125" style="198" customWidth="1"/>
    <col min="12039" max="12039" width="11" style="198" bestFit="1" customWidth="1"/>
    <col min="12040" max="12291" width="9.140625" style="198"/>
    <col min="12292" max="12292" width="13.42578125" style="198" bestFit="1" customWidth="1"/>
    <col min="12293" max="12293" width="16.42578125" style="198" bestFit="1" customWidth="1"/>
    <col min="12294" max="12294" width="23.42578125" style="198" customWidth="1"/>
    <col min="12295" max="12295" width="11" style="198" bestFit="1" customWidth="1"/>
    <col min="12296" max="12547" width="9.140625" style="198"/>
    <col min="12548" max="12548" width="13.42578125" style="198" bestFit="1" customWidth="1"/>
    <col min="12549" max="12549" width="16.42578125" style="198" bestFit="1" customWidth="1"/>
    <col min="12550" max="12550" width="23.42578125" style="198" customWidth="1"/>
    <col min="12551" max="12551" width="11" style="198" bestFit="1" customWidth="1"/>
    <col min="12552" max="12803" width="9.140625" style="198"/>
    <col min="12804" max="12804" width="13.42578125" style="198" bestFit="1" customWidth="1"/>
    <col min="12805" max="12805" width="16.42578125" style="198" bestFit="1" customWidth="1"/>
    <col min="12806" max="12806" width="23.42578125" style="198" customWidth="1"/>
    <col min="12807" max="12807" width="11" style="198" bestFit="1" customWidth="1"/>
    <col min="12808" max="13059" width="9.140625" style="198"/>
    <col min="13060" max="13060" width="13.42578125" style="198" bestFit="1" customWidth="1"/>
    <col min="13061" max="13061" width="16.42578125" style="198" bestFit="1" customWidth="1"/>
    <col min="13062" max="13062" width="23.42578125" style="198" customWidth="1"/>
    <col min="13063" max="13063" width="11" style="198" bestFit="1" customWidth="1"/>
    <col min="13064" max="13315" width="9.140625" style="198"/>
    <col min="13316" max="13316" width="13.42578125" style="198" bestFit="1" customWidth="1"/>
    <col min="13317" max="13317" width="16.42578125" style="198" bestFit="1" customWidth="1"/>
    <col min="13318" max="13318" width="23.42578125" style="198" customWidth="1"/>
    <col min="13319" max="13319" width="11" style="198" bestFit="1" customWidth="1"/>
    <col min="13320" max="13571" width="9.140625" style="198"/>
    <col min="13572" max="13572" width="13.42578125" style="198" bestFit="1" customWidth="1"/>
    <col min="13573" max="13573" width="16.42578125" style="198" bestFit="1" customWidth="1"/>
    <col min="13574" max="13574" width="23.42578125" style="198" customWidth="1"/>
    <col min="13575" max="13575" width="11" style="198" bestFit="1" customWidth="1"/>
    <col min="13576" max="13827" width="9.140625" style="198"/>
    <col min="13828" max="13828" width="13.42578125" style="198" bestFit="1" customWidth="1"/>
    <col min="13829" max="13829" width="16.42578125" style="198" bestFit="1" customWidth="1"/>
    <col min="13830" max="13830" width="23.42578125" style="198" customWidth="1"/>
    <col min="13831" max="13831" width="11" style="198" bestFit="1" customWidth="1"/>
    <col min="13832" max="14083" width="9.140625" style="198"/>
    <col min="14084" max="14084" width="13.42578125" style="198" bestFit="1" customWidth="1"/>
    <col min="14085" max="14085" width="16.42578125" style="198" bestFit="1" customWidth="1"/>
    <col min="14086" max="14086" width="23.42578125" style="198" customWidth="1"/>
    <col min="14087" max="14087" width="11" style="198" bestFit="1" customWidth="1"/>
    <col min="14088" max="14339" width="9.140625" style="198"/>
    <col min="14340" max="14340" width="13.42578125" style="198" bestFit="1" customWidth="1"/>
    <col min="14341" max="14341" width="16.42578125" style="198" bestFit="1" customWidth="1"/>
    <col min="14342" max="14342" width="23.42578125" style="198" customWidth="1"/>
    <col min="14343" max="14343" width="11" style="198" bestFit="1" customWidth="1"/>
    <col min="14344" max="14595" width="9.140625" style="198"/>
    <col min="14596" max="14596" width="13.42578125" style="198" bestFit="1" customWidth="1"/>
    <col min="14597" max="14597" width="16.42578125" style="198" bestFit="1" customWidth="1"/>
    <col min="14598" max="14598" width="23.42578125" style="198" customWidth="1"/>
    <col min="14599" max="14599" width="11" style="198" bestFit="1" customWidth="1"/>
    <col min="14600" max="14851" width="9.140625" style="198"/>
    <col min="14852" max="14852" width="13.42578125" style="198" bestFit="1" customWidth="1"/>
    <col min="14853" max="14853" width="16.42578125" style="198" bestFit="1" customWidth="1"/>
    <col min="14854" max="14854" width="23.42578125" style="198" customWidth="1"/>
    <col min="14855" max="14855" width="11" style="198" bestFit="1" customWidth="1"/>
    <col min="14856" max="15107" width="9.140625" style="198"/>
    <col min="15108" max="15108" width="13.42578125" style="198" bestFit="1" customWidth="1"/>
    <col min="15109" max="15109" width="16.42578125" style="198" bestFit="1" customWidth="1"/>
    <col min="15110" max="15110" width="23.42578125" style="198" customWidth="1"/>
    <col min="15111" max="15111" width="11" style="198" bestFit="1" customWidth="1"/>
    <col min="15112" max="15363" width="9.140625" style="198"/>
    <col min="15364" max="15364" width="13.42578125" style="198" bestFit="1" customWidth="1"/>
    <col min="15365" max="15365" width="16.42578125" style="198" bestFit="1" customWidth="1"/>
    <col min="15366" max="15366" width="23.42578125" style="198" customWidth="1"/>
    <col min="15367" max="15367" width="11" style="198" bestFit="1" customWidth="1"/>
    <col min="15368" max="15619" width="9.140625" style="198"/>
    <col min="15620" max="15620" width="13.42578125" style="198" bestFit="1" customWidth="1"/>
    <col min="15621" max="15621" width="16.42578125" style="198" bestFit="1" customWidth="1"/>
    <col min="15622" max="15622" width="23.42578125" style="198" customWidth="1"/>
    <col min="15623" max="15623" width="11" style="198" bestFit="1" customWidth="1"/>
    <col min="15624" max="15875" width="9.140625" style="198"/>
    <col min="15876" max="15876" width="13.42578125" style="198" bestFit="1" customWidth="1"/>
    <col min="15877" max="15877" width="16.42578125" style="198" bestFit="1" customWidth="1"/>
    <col min="15878" max="15878" width="23.42578125" style="198" customWidth="1"/>
    <col min="15879" max="15879" width="11" style="198" bestFit="1" customWidth="1"/>
    <col min="15880" max="16131" width="9.140625" style="198"/>
    <col min="16132" max="16132" width="13.42578125" style="198" bestFit="1" customWidth="1"/>
    <col min="16133" max="16133" width="16.42578125" style="198" bestFit="1" customWidth="1"/>
    <col min="16134" max="16134" width="23.42578125" style="198" customWidth="1"/>
    <col min="16135" max="16135" width="11" style="198" bestFit="1" customWidth="1"/>
    <col min="16136" max="16384" width="9.140625" style="198"/>
  </cols>
  <sheetData>
    <row r="1" spans="1:38" ht="20.25" x14ac:dyDescent="0.3">
      <c r="A1" s="199"/>
      <c r="B1" s="200"/>
      <c r="C1" s="199"/>
      <c r="D1" s="200"/>
      <c r="E1" s="199"/>
      <c r="F1" s="199"/>
      <c r="G1" s="199"/>
      <c r="H1" s="74" t="s">
        <v>20</v>
      </c>
      <c r="I1" s="201"/>
      <c r="J1" s="201"/>
      <c r="K1" s="201"/>
      <c r="L1" s="201"/>
      <c r="M1" s="201"/>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row>
    <row r="2" spans="1:38" x14ac:dyDescent="0.2">
      <c r="A2" s="201"/>
      <c r="B2" s="363"/>
      <c r="C2" s="363"/>
      <c r="D2" s="363"/>
      <c r="E2" s="363"/>
      <c r="F2" s="202"/>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row>
    <row r="3" spans="1:38" x14ac:dyDescent="0.2">
      <c r="A3" s="201"/>
      <c r="B3" s="364" t="s">
        <v>223</v>
      </c>
      <c r="C3" s="364"/>
      <c r="D3" s="364"/>
      <c r="E3" s="364"/>
      <c r="F3" s="203" t="s">
        <v>64</v>
      </c>
      <c r="G3" s="201"/>
      <c r="H3" s="201"/>
      <c r="I3" s="201"/>
      <c r="J3" s="201"/>
      <c r="K3" s="201"/>
      <c r="L3" s="201"/>
      <c r="M3" s="201"/>
      <c r="N3" s="201"/>
      <c r="O3" s="201"/>
      <c r="P3" s="201"/>
      <c r="Q3" s="201"/>
      <c r="R3" s="201"/>
      <c r="S3" s="201"/>
      <c r="T3" s="201"/>
      <c r="U3" s="201"/>
      <c r="V3" s="201"/>
      <c r="W3" s="201"/>
      <c r="X3" s="201"/>
      <c r="Y3" s="201"/>
      <c r="Z3" s="201"/>
      <c r="AA3" s="201"/>
      <c r="AB3" s="201"/>
      <c r="AC3" s="201"/>
      <c r="AD3" s="201"/>
      <c r="AE3" s="201"/>
      <c r="AF3" s="201"/>
      <c r="AG3" s="201"/>
      <c r="AH3" s="201"/>
      <c r="AI3" s="201"/>
      <c r="AJ3" s="201"/>
      <c r="AK3" s="201"/>
      <c r="AL3" s="201"/>
    </row>
    <row r="4" spans="1:38" x14ac:dyDescent="0.2">
      <c r="A4" s="201"/>
      <c r="B4" s="201">
        <v>1</v>
      </c>
      <c r="C4" s="201" t="s">
        <v>429</v>
      </c>
      <c r="D4" s="201">
        <f>CONVERT(1,"sec","hr")</f>
        <v>2.7777777777777778E-4</v>
      </c>
      <c r="E4" s="201" t="s">
        <v>430</v>
      </c>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row>
    <row r="5" spans="1:38" x14ac:dyDescent="0.2">
      <c r="A5" s="201"/>
      <c r="B5" s="204">
        <v>1</v>
      </c>
      <c r="C5" s="198" t="s">
        <v>428</v>
      </c>
      <c r="D5" s="198">
        <f>CONVERT(1,"lbm","kg")</f>
        <v>0.45359237000000002</v>
      </c>
      <c r="E5" s="198" t="s">
        <v>42</v>
      </c>
      <c r="I5" s="201"/>
      <c r="J5" s="201"/>
      <c r="K5" s="201"/>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row>
    <row r="6" spans="1:38" x14ac:dyDescent="0.2">
      <c r="A6" s="201"/>
      <c r="B6" s="205"/>
      <c r="I6" s="201"/>
      <c r="J6" s="201"/>
      <c r="K6" s="201"/>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row>
    <row r="7" spans="1:38" x14ac:dyDescent="0.2">
      <c r="A7" s="201"/>
      <c r="B7" s="204"/>
      <c r="I7" s="201"/>
      <c r="J7" s="201"/>
      <c r="K7" s="201"/>
      <c r="L7" s="201"/>
      <c r="M7" s="201"/>
      <c r="N7" s="201"/>
      <c r="O7" s="201"/>
      <c r="P7" s="201"/>
      <c r="Q7" s="201"/>
      <c r="R7" s="201"/>
      <c r="S7" s="201"/>
      <c r="T7" s="201"/>
      <c r="U7" s="201"/>
      <c r="V7" s="201"/>
      <c r="W7" s="201"/>
      <c r="X7" s="201"/>
      <c r="Y7" s="201"/>
      <c r="Z7" s="201"/>
      <c r="AA7" s="201"/>
      <c r="AB7" s="201"/>
      <c r="AC7" s="201"/>
      <c r="AD7" s="201"/>
      <c r="AE7" s="201"/>
      <c r="AF7" s="201"/>
      <c r="AG7" s="201"/>
      <c r="AH7" s="201"/>
      <c r="AI7" s="201"/>
      <c r="AJ7" s="201"/>
      <c r="AK7" s="201"/>
      <c r="AL7" s="201"/>
    </row>
    <row r="8" spans="1:38" x14ac:dyDescent="0.2">
      <c r="A8" s="201"/>
      <c r="B8" s="205"/>
      <c r="I8" s="201"/>
      <c r="J8" s="201"/>
      <c r="K8" s="201"/>
      <c r="L8" s="201"/>
      <c r="M8" s="201"/>
      <c r="N8" s="201"/>
      <c r="O8" s="201"/>
      <c r="P8" s="201"/>
      <c r="Q8" s="201"/>
      <c r="R8" s="201"/>
      <c r="S8" s="201"/>
      <c r="T8" s="201"/>
      <c r="U8" s="201"/>
      <c r="V8" s="201"/>
      <c r="W8" s="201"/>
      <c r="X8" s="201"/>
      <c r="Y8" s="201"/>
      <c r="Z8" s="201"/>
      <c r="AA8" s="201"/>
      <c r="AB8" s="201"/>
      <c r="AC8" s="201"/>
      <c r="AD8" s="201"/>
      <c r="AE8" s="201"/>
      <c r="AF8" s="201"/>
      <c r="AG8" s="201"/>
      <c r="AH8" s="201"/>
      <c r="AI8" s="201"/>
      <c r="AJ8" s="201"/>
      <c r="AK8" s="201"/>
      <c r="AL8" s="201"/>
    </row>
    <row r="9" spans="1:38" x14ac:dyDescent="0.2">
      <c r="A9" s="201"/>
      <c r="B9" s="204"/>
      <c r="I9" s="201"/>
      <c r="J9" s="201"/>
      <c r="K9" s="201"/>
      <c r="L9" s="201"/>
      <c r="M9" s="201"/>
      <c r="N9" s="201"/>
      <c r="O9" s="201"/>
      <c r="P9" s="201"/>
      <c r="Q9" s="201"/>
      <c r="R9" s="201"/>
      <c r="S9" s="201"/>
      <c r="T9" s="201"/>
      <c r="U9" s="201"/>
      <c r="V9" s="201"/>
      <c r="W9" s="201"/>
      <c r="X9" s="201"/>
      <c r="Y9" s="201"/>
      <c r="Z9" s="201"/>
      <c r="AA9" s="201"/>
      <c r="AB9" s="201"/>
      <c r="AC9" s="201"/>
      <c r="AD9" s="201"/>
      <c r="AE9" s="201"/>
      <c r="AF9" s="201"/>
      <c r="AG9" s="201"/>
      <c r="AH9" s="201"/>
      <c r="AI9" s="201"/>
      <c r="AJ9" s="201"/>
      <c r="AK9" s="201"/>
      <c r="AL9" s="201"/>
    </row>
    <row r="10" spans="1:38" x14ac:dyDescent="0.2">
      <c r="A10" s="201"/>
      <c r="B10" s="206"/>
      <c r="C10" s="201"/>
      <c r="D10" s="201"/>
      <c r="E10" s="201"/>
      <c r="I10" s="201"/>
      <c r="J10" s="201"/>
      <c r="K10" s="201"/>
      <c r="L10" s="201"/>
      <c r="M10" s="201"/>
      <c r="N10" s="201"/>
      <c r="O10" s="201"/>
      <c r="P10" s="201"/>
      <c r="Q10" s="201"/>
      <c r="R10" s="201"/>
      <c r="S10" s="201"/>
      <c r="T10" s="201"/>
      <c r="U10" s="201"/>
      <c r="V10" s="201"/>
      <c r="W10" s="201"/>
      <c r="X10" s="201"/>
      <c r="Y10" s="201"/>
      <c r="Z10" s="201"/>
      <c r="AA10" s="201"/>
      <c r="AB10" s="201"/>
      <c r="AC10" s="201"/>
      <c r="AD10" s="201"/>
      <c r="AE10" s="201"/>
      <c r="AF10" s="201"/>
      <c r="AG10" s="201"/>
      <c r="AH10" s="201"/>
      <c r="AI10" s="201"/>
      <c r="AJ10" s="201"/>
      <c r="AK10" s="201"/>
      <c r="AL10" s="201"/>
    </row>
    <row r="11" spans="1:38" x14ac:dyDescent="0.2">
      <c r="A11" s="201"/>
      <c r="B11" s="207"/>
      <c r="I11" s="201"/>
      <c r="J11" s="201"/>
      <c r="K11" s="201"/>
      <c r="L11" s="201"/>
      <c r="M11" s="201"/>
      <c r="N11" s="201"/>
      <c r="O11" s="201"/>
      <c r="P11" s="201"/>
      <c r="Q11" s="201"/>
      <c r="R11" s="201"/>
      <c r="S11" s="201"/>
      <c r="T11" s="201"/>
      <c r="U11" s="201"/>
      <c r="V11" s="201"/>
      <c r="W11" s="201"/>
      <c r="X11" s="201"/>
      <c r="Y11" s="201"/>
      <c r="Z11" s="201"/>
      <c r="AA11" s="201"/>
      <c r="AB11" s="201"/>
      <c r="AC11" s="201"/>
      <c r="AD11" s="201"/>
      <c r="AE11" s="201"/>
      <c r="AF11" s="201"/>
      <c r="AG11" s="201"/>
      <c r="AH11" s="201"/>
      <c r="AI11" s="201"/>
      <c r="AJ11" s="201"/>
      <c r="AK11" s="201"/>
      <c r="AL11" s="201"/>
    </row>
    <row r="12" spans="1:38" x14ac:dyDescent="0.2">
      <c r="A12" s="201"/>
      <c r="B12" s="208"/>
      <c r="I12" s="201"/>
      <c r="J12" s="201"/>
      <c r="K12" s="201"/>
      <c r="L12" s="201"/>
      <c r="M12" s="201"/>
      <c r="N12" s="201"/>
      <c r="O12" s="201"/>
      <c r="P12" s="201"/>
      <c r="Q12" s="201"/>
      <c r="R12" s="201"/>
      <c r="S12" s="201"/>
      <c r="T12" s="201"/>
      <c r="U12" s="201"/>
      <c r="V12" s="201"/>
      <c r="W12" s="201"/>
      <c r="X12" s="201"/>
      <c r="Y12" s="201"/>
      <c r="Z12" s="201"/>
      <c r="AA12" s="201"/>
      <c r="AB12" s="201"/>
      <c r="AC12" s="201"/>
      <c r="AD12" s="201"/>
      <c r="AE12" s="201"/>
      <c r="AF12" s="201"/>
      <c r="AG12" s="201"/>
      <c r="AH12" s="201"/>
      <c r="AI12" s="201"/>
      <c r="AJ12" s="201"/>
      <c r="AK12" s="201"/>
      <c r="AL12" s="201"/>
    </row>
    <row r="13" spans="1:38" x14ac:dyDescent="0.2">
      <c r="A13" s="201"/>
      <c r="I13" s="201"/>
      <c r="J13" s="201"/>
      <c r="K13" s="201"/>
      <c r="L13" s="201"/>
      <c r="M13" s="201"/>
      <c r="N13" s="201"/>
      <c r="O13" s="201"/>
      <c r="P13" s="201"/>
      <c r="Q13" s="201"/>
      <c r="R13" s="201"/>
      <c r="S13" s="201"/>
      <c r="T13" s="201"/>
      <c r="U13" s="201"/>
      <c r="V13" s="201"/>
      <c r="W13" s="201"/>
      <c r="X13" s="201"/>
      <c r="Y13" s="201"/>
      <c r="Z13" s="201"/>
      <c r="AA13" s="201"/>
      <c r="AB13" s="201"/>
      <c r="AC13" s="201"/>
      <c r="AD13" s="201"/>
      <c r="AE13" s="201"/>
      <c r="AF13" s="201"/>
      <c r="AG13" s="201"/>
      <c r="AH13" s="201"/>
      <c r="AI13" s="201"/>
      <c r="AJ13" s="201"/>
      <c r="AK13" s="201"/>
      <c r="AL13" s="201"/>
    </row>
    <row r="14" spans="1:38" x14ac:dyDescent="0.2">
      <c r="A14" s="201"/>
      <c r="I14" s="201"/>
      <c r="J14" s="201"/>
      <c r="K14" s="201"/>
      <c r="L14" s="201"/>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1"/>
    </row>
    <row r="15" spans="1:38" x14ac:dyDescent="0.2">
      <c r="A15" s="201"/>
      <c r="I15" s="201"/>
      <c r="J15" s="201"/>
      <c r="K15" s="201"/>
      <c r="L15" s="201"/>
      <c r="M15" s="201"/>
      <c r="N15" s="201"/>
      <c r="O15" s="201"/>
      <c r="P15" s="201"/>
      <c r="Q15" s="201"/>
      <c r="R15" s="201"/>
      <c r="S15" s="201"/>
      <c r="T15" s="201"/>
      <c r="U15" s="201"/>
      <c r="V15" s="201"/>
      <c r="W15" s="201"/>
      <c r="X15" s="201"/>
      <c r="Y15" s="201"/>
      <c r="Z15" s="201"/>
      <c r="AA15" s="201"/>
      <c r="AB15" s="201"/>
      <c r="AC15" s="201"/>
      <c r="AD15" s="201"/>
      <c r="AE15" s="201"/>
      <c r="AF15" s="201"/>
      <c r="AG15" s="201"/>
      <c r="AH15" s="201"/>
      <c r="AI15" s="201"/>
      <c r="AJ15" s="201"/>
      <c r="AK15" s="201"/>
      <c r="AL15" s="201"/>
    </row>
    <row r="16" spans="1:38" x14ac:dyDescent="0.2">
      <c r="A16" s="201"/>
      <c r="I16" s="201"/>
      <c r="J16" s="201"/>
      <c r="K16" s="201"/>
      <c r="L16" s="201"/>
      <c r="M16" s="201"/>
      <c r="N16" s="201"/>
      <c r="O16" s="201"/>
      <c r="P16" s="201"/>
      <c r="Q16" s="201"/>
      <c r="R16" s="201"/>
      <c r="S16" s="201"/>
      <c r="T16" s="201"/>
      <c r="U16" s="201"/>
      <c r="V16" s="201"/>
      <c r="W16" s="201"/>
      <c r="X16" s="201"/>
      <c r="Y16" s="201"/>
      <c r="Z16" s="201"/>
      <c r="AA16" s="201"/>
      <c r="AB16" s="201"/>
      <c r="AC16" s="201"/>
      <c r="AD16" s="201"/>
      <c r="AE16" s="201"/>
      <c r="AF16" s="201"/>
      <c r="AG16" s="201"/>
      <c r="AH16" s="201"/>
      <c r="AI16" s="201"/>
      <c r="AJ16" s="201"/>
      <c r="AK16" s="201"/>
      <c r="AL16" s="201"/>
    </row>
    <row r="17" spans="1:38" x14ac:dyDescent="0.2">
      <c r="A17" s="201"/>
      <c r="I17" s="201"/>
      <c r="J17" s="201"/>
      <c r="K17" s="201"/>
      <c r="L17" s="201"/>
      <c r="M17" s="201"/>
      <c r="N17" s="201"/>
      <c r="O17" s="201"/>
      <c r="P17" s="201"/>
      <c r="Q17" s="201"/>
      <c r="R17" s="201"/>
      <c r="S17" s="201"/>
      <c r="T17" s="201"/>
      <c r="U17" s="201"/>
      <c r="V17" s="201"/>
      <c r="W17" s="201"/>
      <c r="X17" s="201"/>
      <c r="Y17" s="201"/>
      <c r="Z17" s="201"/>
      <c r="AA17" s="201"/>
      <c r="AB17" s="201"/>
      <c r="AC17" s="201"/>
      <c r="AD17" s="201"/>
      <c r="AE17" s="201"/>
      <c r="AF17" s="201"/>
      <c r="AG17" s="201"/>
      <c r="AH17" s="201"/>
      <c r="AI17" s="201"/>
      <c r="AJ17" s="201"/>
      <c r="AK17" s="201"/>
      <c r="AL17" s="201"/>
    </row>
    <row r="18" spans="1:38" x14ac:dyDescent="0.2">
      <c r="A18" s="201"/>
      <c r="I18" s="201"/>
      <c r="J18" s="201"/>
      <c r="K18" s="201"/>
      <c r="L18" s="201"/>
      <c r="M18" s="201"/>
      <c r="N18" s="201"/>
      <c r="O18" s="201"/>
      <c r="P18" s="201"/>
      <c r="Q18" s="201"/>
      <c r="R18" s="201"/>
      <c r="S18" s="201"/>
      <c r="T18" s="201"/>
      <c r="U18" s="201"/>
      <c r="V18" s="201"/>
      <c r="W18" s="201"/>
      <c r="X18" s="201"/>
      <c r="Y18" s="201"/>
      <c r="Z18" s="201"/>
      <c r="AA18" s="201"/>
      <c r="AB18" s="201"/>
      <c r="AC18" s="201"/>
      <c r="AD18" s="201"/>
      <c r="AE18" s="201"/>
      <c r="AF18" s="201"/>
      <c r="AG18" s="201"/>
      <c r="AH18" s="201"/>
      <c r="AI18" s="201"/>
      <c r="AJ18" s="201"/>
      <c r="AK18" s="201"/>
      <c r="AL18" s="201"/>
    </row>
    <row r="19" spans="1:38" x14ac:dyDescent="0.2">
      <c r="A19" s="201"/>
      <c r="I19" s="201"/>
      <c r="J19" s="201"/>
      <c r="K19" s="201"/>
      <c r="L19" s="201"/>
      <c r="M19" s="201"/>
      <c r="N19" s="201"/>
      <c r="O19" s="201"/>
      <c r="P19" s="201"/>
      <c r="Q19" s="201"/>
      <c r="R19" s="201"/>
      <c r="S19" s="201"/>
      <c r="T19" s="201"/>
      <c r="U19" s="201"/>
      <c r="V19" s="201"/>
      <c r="W19" s="201"/>
      <c r="X19" s="201"/>
      <c r="Y19" s="201"/>
      <c r="Z19" s="201"/>
      <c r="AA19" s="201"/>
      <c r="AB19" s="201"/>
      <c r="AC19" s="201"/>
      <c r="AD19" s="201"/>
      <c r="AE19" s="201"/>
      <c r="AF19" s="201"/>
      <c r="AG19" s="201"/>
      <c r="AH19" s="201"/>
      <c r="AI19" s="201"/>
      <c r="AJ19" s="201"/>
      <c r="AK19" s="201"/>
      <c r="AL19" s="201"/>
    </row>
    <row r="20" spans="1:38" x14ac:dyDescent="0.2">
      <c r="A20" s="201"/>
      <c r="I20" s="201"/>
      <c r="J20" s="201"/>
      <c r="K20" s="201"/>
      <c r="L20" s="201"/>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1"/>
    </row>
    <row r="21" spans="1:38" x14ac:dyDescent="0.2">
      <c r="A21" s="201"/>
      <c r="I21" s="201"/>
      <c r="J21" s="201"/>
      <c r="K21" s="201"/>
      <c r="L21" s="201"/>
      <c r="M21" s="201"/>
      <c r="N21" s="201"/>
      <c r="O21" s="201"/>
      <c r="P21" s="201"/>
      <c r="Q21" s="201"/>
      <c r="R21" s="201"/>
      <c r="S21" s="201"/>
      <c r="T21" s="201"/>
      <c r="U21" s="201"/>
      <c r="V21" s="201"/>
      <c r="W21" s="201"/>
      <c r="X21" s="201"/>
      <c r="Y21" s="201"/>
      <c r="Z21" s="201"/>
      <c r="AA21" s="201"/>
      <c r="AB21" s="201"/>
      <c r="AC21" s="201"/>
      <c r="AD21" s="201"/>
      <c r="AE21" s="201"/>
      <c r="AF21" s="201"/>
      <c r="AG21" s="201"/>
      <c r="AH21" s="201"/>
      <c r="AI21" s="201"/>
      <c r="AJ21" s="201"/>
      <c r="AK21" s="201"/>
      <c r="AL21" s="201"/>
    </row>
    <row r="22" spans="1:38" x14ac:dyDescent="0.2">
      <c r="A22" s="201"/>
      <c r="I22" s="201"/>
      <c r="J22" s="201"/>
      <c r="K22" s="201"/>
      <c r="L22" s="201"/>
      <c r="M22" s="201"/>
      <c r="N22" s="201"/>
      <c r="O22" s="201"/>
      <c r="P22" s="201"/>
      <c r="Q22" s="201"/>
      <c r="R22" s="201"/>
      <c r="S22" s="201"/>
      <c r="T22" s="201"/>
      <c r="U22" s="201"/>
      <c r="V22" s="201"/>
      <c r="W22" s="201"/>
      <c r="X22" s="201"/>
      <c r="Y22" s="201"/>
      <c r="Z22" s="201"/>
      <c r="AA22" s="201"/>
      <c r="AB22" s="201"/>
      <c r="AC22" s="201"/>
      <c r="AD22" s="201"/>
      <c r="AE22" s="201"/>
      <c r="AF22" s="201"/>
      <c r="AG22" s="201"/>
      <c r="AH22" s="201"/>
      <c r="AI22" s="201"/>
      <c r="AJ22" s="201"/>
      <c r="AK22" s="201"/>
      <c r="AL22" s="201"/>
    </row>
    <row r="23" spans="1:38" x14ac:dyDescent="0.2">
      <c r="A23" s="201"/>
      <c r="B23" s="201"/>
      <c r="C23" s="201"/>
      <c r="D23" s="201"/>
      <c r="E23" s="201"/>
      <c r="F23" s="201"/>
      <c r="I23" s="201"/>
      <c r="J23" s="201"/>
      <c r="K23" s="201"/>
      <c r="L23" s="201"/>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1"/>
    </row>
    <row r="24" spans="1:38" x14ac:dyDescent="0.2">
      <c r="A24" s="201"/>
      <c r="B24" s="201"/>
      <c r="C24" s="201"/>
      <c r="D24" s="201"/>
      <c r="E24" s="201"/>
      <c r="F24" s="201"/>
      <c r="I24" s="201"/>
      <c r="J24" s="201"/>
      <c r="K24" s="201"/>
      <c r="L24" s="201"/>
      <c r="M24" s="201"/>
      <c r="N24" s="201"/>
      <c r="O24" s="201"/>
      <c r="P24" s="201"/>
      <c r="Q24" s="201"/>
      <c r="R24" s="201"/>
      <c r="S24" s="201"/>
      <c r="T24" s="201"/>
      <c r="U24" s="201"/>
      <c r="V24" s="201"/>
      <c r="W24" s="201"/>
      <c r="X24" s="201"/>
      <c r="Y24" s="201"/>
      <c r="Z24" s="201"/>
      <c r="AA24" s="201"/>
      <c r="AB24" s="201"/>
      <c r="AC24" s="201"/>
      <c r="AD24" s="201"/>
      <c r="AE24" s="201"/>
      <c r="AF24" s="201"/>
      <c r="AG24" s="201"/>
      <c r="AH24" s="201"/>
      <c r="AI24" s="201"/>
      <c r="AJ24" s="201"/>
      <c r="AK24" s="201"/>
      <c r="AL24" s="201"/>
    </row>
    <row r="25" spans="1:38" x14ac:dyDescent="0.2">
      <c r="A25" s="201"/>
      <c r="B25" s="162"/>
      <c r="C25" s="209"/>
      <c r="D25" s="162"/>
      <c r="E25" s="162"/>
      <c r="F25" s="201"/>
      <c r="I25" s="201"/>
      <c r="J25" s="201"/>
      <c r="K25" s="201"/>
      <c r="L25" s="201"/>
      <c r="M25" s="201"/>
      <c r="N25" s="201"/>
      <c r="O25" s="201"/>
      <c r="P25" s="201"/>
      <c r="Q25" s="201"/>
      <c r="R25" s="201"/>
      <c r="S25" s="201"/>
      <c r="T25" s="201"/>
      <c r="U25" s="201"/>
      <c r="V25" s="201"/>
      <c r="W25" s="201"/>
      <c r="X25" s="201"/>
      <c r="Y25" s="201"/>
      <c r="Z25" s="201"/>
      <c r="AA25" s="201"/>
      <c r="AB25" s="201"/>
      <c r="AC25" s="201"/>
      <c r="AD25" s="201"/>
      <c r="AE25" s="201"/>
      <c r="AF25" s="201"/>
      <c r="AG25" s="201"/>
      <c r="AH25" s="201"/>
      <c r="AI25" s="201"/>
      <c r="AJ25" s="201"/>
      <c r="AK25" s="201"/>
      <c r="AL25" s="201"/>
    </row>
    <row r="26" spans="1:38" x14ac:dyDescent="0.2">
      <c r="A26" s="201"/>
      <c r="B26" s="210"/>
      <c r="C26" s="211"/>
      <c r="D26" s="162"/>
      <c r="E26" s="162"/>
      <c r="I26" s="201"/>
      <c r="J26" s="201"/>
      <c r="K26" s="201"/>
      <c r="L26" s="201"/>
      <c r="M26" s="201"/>
      <c r="N26" s="201"/>
      <c r="O26" s="201"/>
      <c r="P26" s="201"/>
      <c r="Q26" s="201"/>
      <c r="R26" s="201"/>
      <c r="S26" s="201"/>
      <c r="T26" s="201"/>
      <c r="U26" s="201"/>
      <c r="V26" s="201"/>
      <c r="W26" s="201"/>
      <c r="X26" s="201"/>
      <c r="Y26" s="201"/>
      <c r="Z26" s="201"/>
      <c r="AA26" s="201"/>
      <c r="AB26" s="201"/>
      <c r="AC26" s="201"/>
      <c r="AD26" s="201"/>
      <c r="AE26" s="201"/>
      <c r="AF26" s="201"/>
      <c r="AG26" s="201"/>
      <c r="AH26" s="201"/>
      <c r="AI26" s="201"/>
      <c r="AJ26" s="201"/>
      <c r="AK26" s="201"/>
      <c r="AL26" s="201"/>
    </row>
    <row r="27" spans="1:38" x14ac:dyDescent="0.2">
      <c r="A27" s="201"/>
      <c r="B27" s="210"/>
      <c r="C27" s="211"/>
      <c r="D27" s="162"/>
      <c r="E27" s="162"/>
      <c r="I27" s="201"/>
      <c r="J27" s="201"/>
      <c r="K27" s="201"/>
      <c r="L27" s="201"/>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1"/>
    </row>
    <row r="28" spans="1:38" x14ac:dyDescent="0.2">
      <c r="A28" s="201"/>
      <c r="B28" s="210"/>
      <c r="C28" s="211"/>
      <c r="D28" s="162"/>
      <c r="E28" s="162"/>
      <c r="I28" s="201"/>
      <c r="J28" s="201"/>
      <c r="K28" s="201"/>
      <c r="L28" s="201"/>
      <c r="M28" s="201"/>
      <c r="N28" s="201"/>
      <c r="O28" s="201"/>
      <c r="P28" s="201"/>
      <c r="Q28" s="201"/>
      <c r="R28" s="201"/>
      <c r="S28" s="201"/>
      <c r="T28" s="201"/>
      <c r="U28" s="201"/>
      <c r="V28" s="201"/>
      <c r="W28" s="201"/>
      <c r="X28" s="201"/>
      <c r="Y28" s="201"/>
      <c r="Z28" s="201"/>
      <c r="AA28" s="201"/>
      <c r="AB28" s="201"/>
      <c r="AC28" s="201"/>
      <c r="AD28" s="201"/>
      <c r="AE28" s="201"/>
      <c r="AF28" s="201"/>
      <c r="AG28" s="201"/>
      <c r="AH28" s="201"/>
      <c r="AI28" s="201"/>
      <c r="AJ28" s="201"/>
      <c r="AK28" s="201"/>
      <c r="AL28" s="201"/>
    </row>
    <row r="29" spans="1:38" x14ac:dyDescent="0.2">
      <c r="B29" s="210"/>
      <c r="C29" s="201"/>
      <c r="D29" s="201"/>
      <c r="E29" s="201"/>
    </row>
    <row r="30" spans="1:38" x14ac:dyDescent="0.2">
      <c r="B30" s="210"/>
      <c r="C30" s="201"/>
      <c r="D30" s="201"/>
      <c r="E30" s="201"/>
    </row>
    <row r="31" spans="1:38" x14ac:dyDescent="0.2">
      <c r="B31" s="207"/>
      <c r="C31" s="201"/>
      <c r="D31" s="201"/>
      <c r="E31" s="201"/>
    </row>
    <row r="37" spans="10:10" x14ac:dyDescent="0.2">
      <c r="J37" s="212"/>
    </row>
  </sheetData>
  <mergeCells count="2">
    <mergeCell ref="B2:E2"/>
    <mergeCell ref="B3:E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AL13"/>
  <sheetViews>
    <sheetView zoomScaleNormal="100" workbookViewId="0">
      <selection activeCell="B47" sqref="B47"/>
    </sheetView>
  </sheetViews>
  <sheetFormatPr defaultColWidth="9.140625" defaultRowHeight="12.75" x14ac:dyDescent="0.2"/>
  <cols>
    <col min="1" max="2" width="9.140625" style="3"/>
    <col min="3" max="3" width="13.140625" style="3" bestFit="1" customWidth="1"/>
    <col min="4" max="258" width="9.140625" style="3"/>
    <col min="259" max="259" width="13.140625" style="3" bestFit="1" customWidth="1"/>
    <col min="260" max="514" width="9.140625" style="3"/>
    <col min="515" max="515" width="13.140625" style="3" bestFit="1" customWidth="1"/>
    <col min="516" max="770" width="9.140625" style="3"/>
    <col min="771" max="771" width="13.140625" style="3" bestFit="1" customWidth="1"/>
    <col min="772" max="1026" width="9.140625" style="3"/>
    <col min="1027" max="1027" width="13.140625" style="3" bestFit="1" customWidth="1"/>
    <col min="1028" max="1282" width="9.140625" style="3"/>
    <col min="1283" max="1283" width="13.140625" style="3" bestFit="1" customWidth="1"/>
    <col min="1284" max="1538" width="9.140625" style="3"/>
    <col min="1539" max="1539" width="13.140625" style="3" bestFit="1" customWidth="1"/>
    <col min="1540" max="1794" width="9.140625" style="3"/>
    <col min="1795" max="1795" width="13.140625" style="3" bestFit="1" customWidth="1"/>
    <col min="1796" max="2050" width="9.140625" style="3"/>
    <col min="2051" max="2051" width="13.140625" style="3" bestFit="1" customWidth="1"/>
    <col min="2052" max="2306" width="9.140625" style="3"/>
    <col min="2307" max="2307" width="13.140625" style="3" bestFit="1" customWidth="1"/>
    <col min="2308" max="2562" width="9.140625" style="3"/>
    <col min="2563" max="2563" width="13.140625" style="3" bestFit="1" customWidth="1"/>
    <col min="2564" max="2818" width="9.140625" style="3"/>
    <col min="2819" max="2819" width="13.140625" style="3" bestFit="1" customWidth="1"/>
    <col min="2820" max="3074" width="9.140625" style="3"/>
    <col min="3075" max="3075" width="13.140625" style="3" bestFit="1" customWidth="1"/>
    <col min="3076" max="3330" width="9.140625" style="3"/>
    <col min="3331" max="3331" width="13.140625" style="3" bestFit="1" customWidth="1"/>
    <col min="3332" max="3586" width="9.140625" style="3"/>
    <col min="3587" max="3587" width="13.140625" style="3" bestFit="1" customWidth="1"/>
    <col min="3588" max="3842" width="9.140625" style="3"/>
    <col min="3843" max="3843" width="13.140625" style="3" bestFit="1" customWidth="1"/>
    <col min="3844" max="4098" width="9.140625" style="3"/>
    <col min="4099" max="4099" width="13.140625" style="3" bestFit="1" customWidth="1"/>
    <col min="4100" max="4354" width="9.140625" style="3"/>
    <col min="4355" max="4355" width="13.140625" style="3" bestFit="1" customWidth="1"/>
    <col min="4356" max="4610" width="9.140625" style="3"/>
    <col min="4611" max="4611" width="13.140625" style="3" bestFit="1" customWidth="1"/>
    <col min="4612" max="4866" width="9.140625" style="3"/>
    <col min="4867" max="4867" width="13.140625" style="3" bestFit="1" customWidth="1"/>
    <col min="4868" max="5122" width="9.140625" style="3"/>
    <col min="5123" max="5123" width="13.140625" style="3" bestFit="1" customWidth="1"/>
    <col min="5124" max="5378" width="9.140625" style="3"/>
    <col min="5379" max="5379" width="13.140625" style="3" bestFit="1" customWidth="1"/>
    <col min="5380" max="5634" width="9.140625" style="3"/>
    <col min="5635" max="5635" width="13.140625" style="3" bestFit="1" customWidth="1"/>
    <col min="5636" max="5890" width="9.140625" style="3"/>
    <col min="5891" max="5891" width="13.140625" style="3" bestFit="1" customWidth="1"/>
    <col min="5892" max="6146" width="9.140625" style="3"/>
    <col min="6147" max="6147" width="13.140625" style="3" bestFit="1" customWidth="1"/>
    <col min="6148" max="6402" width="9.140625" style="3"/>
    <col min="6403" max="6403" width="13.140625" style="3" bestFit="1" customWidth="1"/>
    <col min="6404" max="6658" width="9.140625" style="3"/>
    <col min="6659" max="6659" width="13.140625" style="3" bestFit="1" customWidth="1"/>
    <col min="6660" max="6914" width="9.140625" style="3"/>
    <col min="6915" max="6915" width="13.140625" style="3" bestFit="1" customWidth="1"/>
    <col min="6916" max="7170" width="9.140625" style="3"/>
    <col min="7171" max="7171" width="13.140625" style="3" bestFit="1" customWidth="1"/>
    <col min="7172" max="7426" width="9.140625" style="3"/>
    <col min="7427" max="7427" width="13.140625" style="3" bestFit="1" customWidth="1"/>
    <col min="7428" max="7682" width="9.140625" style="3"/>
    <col min="7683" max="7683" width="13.140625" style="3" bestFit="1" customWidth="1"/>
    <col min="7684" max="7938" width="9.140625" style="3"/>
    <col min="7939" max="7939" width="13.140625" style="3" bestFit="1" customWidth="1"/>
    <col min="7940" max="8194" width="9.140625" style="3"/>
    <col min="8195" max="8195" width="13.140625" style="3" bestFit="1" customWidth="1"/>
    <col min="8196" max="8450" width="9.140625" style="3"/>
    <col min="8451" max="8451" width="13.140625" style="3" bestFit="1" customWidth="1"/>
    <col min="8452" max="8706" width="9.140625" style="3"/>
    <col min="8707" max="8707" width="13.140625" style="3" bestFit="1" customWidth="1"/>
    <col min="8708" max="8962" width="9.140625" style="3"/>
    <col min="8963" max="8963" width="13.140625" style="3" bestFit="1" customWidth="1"/>
    <col min="8964" max="9218" width="9.140625" style="3"/>
    <col min="9219" max="9219" width="13.140625" style="3" bestFit="1" customWidth="1"/>
    <col min="9220" max="9474" width="9.140625" style="3"/>
    <col min="9475" max="9475" width="13.140625" style="3" bestFit="1" customWidth="1"/>
    <col min="9476" max="9730" width="9.140625" style="3"/>
    <col min="9731" max="9731" width="13.140625" style="3" bestFit="1" customWidth="1"/>
    <col min="9732" max="9986" width="9.140625" style="3"/>
    <col min="9987" max="9987" width="13.140625" style="3" bestFit="1" customWidth="1"/>
    <col min="9988" max="10242" width="9.140625" style="3"/>
    <col min="10243" max="10243" width="13.140625" style="3" bestFit="1" customWidth="1"/>
    <col min="10244" max="10498" width="9.140625" style="3"/>
    <col min="10499" max="10499" width="13.140625" style="3" bestFit="1" customWidth="1"/>
    <col min="10500" max="10754" width="9.140625" style="3"/>
    <col min="10755" max="10755" width="13.140625" style="3" bestFit="1" customWidth="1"/>
    <col min="10756" max="11010" width="9.140625" style="3"/>
    <col min="11011" max="11011" width="13.140625" style="3" bestFit="1" customWidth="1"/>
    <col min="11012" max="11266" width="9.140625" style="3"/>
    <col min="11267" max="11267" width="13.140625" style="3" bestFit="1" customWidth="1"/>
    <col min="11268" max="11522" width="9.140625" style="3"/>
    <col min="11523" max="11523" width="13.140625" style="3" bestFit="1" customWidth="1"/>
    <col min="11524" max="11778" width="9.140625" style="3"/>
    <col min="11779" max="11779" width="13.140625" style="3" bestFit="1" customWidth="1"/>
    <col min="11780" max="12034" width="9.140625" style="3"/>
    <col min="12035" max="12035" width="13.140625" style="3" bestFit="1" customWidth="1"/>
    <col min="12036" max="12290" width="9.140625" style="3"/>
    <col min="12291" max="12291" width="13.140625" style="3" bestFit="1" customWidth="1"/>
    <col min="12292" max="12546" width="9.140625" style="3"/>
    <col min="12547" max="12547" width="13.140625" style="3" bestFit="1" customWidth="1"/>
    <col min="12548" max="12802" width="9.140625" style="3"/>
    <col min="12803" max="12803" width="13.140625" style="3" bestFit="1" customWidth="1"/>
    <col min="12804" max="13058" width="9.140625" style="3"/>
    <col min="13059" max="13059" width="13.140625" style="3" bestFit="1" customWidth="1"/>
    <col min="13060" max="13314" width="9.140625" style="3"/>
    <col min="13315" max="13315" width="13.140625" style="3" bestFit="1" customWidth="1"/>
    <col min="13316" max="13570" width="9.140625" style="3"/>
    <col min="13571" max="13571" width="13.140625" style="3" bestFit="1" customWidth="1"/>
    <col min="13572" max="13826" width="9.140625" style="3"/>
    <col min="13827" max="13827" width="13.140625" style="3" bestFit="1" customWidth="1"/>
    <col min="13828" max="14082" width="9.140625" style="3"/>
    <col min="14083" max="14083" width="13.140625" style="3" bestFit="1" customWidth="1"/>
    <col min="14084" max="14338" width="9.140625" style="3"/>
    <col min="14339" max="14339" width="13.140625" style="3" bestFit="1" customWidth="1"/>
    <col min="14340" max="14594" width="9.140625" style="3"/>
    <col min="14595" max="14595" width="13.140625" style="3" bestFit="1" customWidth="1"/>
    <col min="14596" max="14850" width="9.140625" style="3"/>
    <col min="14851" max="14851" width="13.140625" style="3" bestFit="1" customWidth="1"/>
    <col min="14852" max="15106" width="9.140625" style="3"/>
    <col min="15107" max="15107" width="13.140625" style="3" bestFit="1" customWidth="1"/>
    <col min="15108" max="15362" width="9.140625" style="3"/>
    <col min="15363" max="15363" width="13.140625" style="3" bestFit="1" customWidth="1"/>
    <col min="15364" max="15618" width="9.140625" style="3"/>
    <col min="15619" max="15619" width="13.140625" style="3" bestFit="1" customWidth="1"/>
    <col min="15620" max="15874" width="9.140625" style="3"/>
    <col min="15875" max="15875" width="13.140625" style="3" bestFit="1" customWidth="1"/>
    <col min="15876" max="16130" width="9.140625" style="3"/>
    <col min="16131" max="16131" width="13.140625" style="3" bestFit="1" customWidth="1"/>
    <col min="16132" max="16384" width="9.140625" style="3"/>
  </cols>
  <sheetData>
    <row r="1" spans="1:38" ht="20.25" x14ac:dyDescent="0.3">
      <c r="A1" s="8"/>
      <c r="B1" s="8"/>
      <c r="C1" s="8"/>
      <c r="D1" s="8"/>
      <c r="E1" s="8"/>
      <c r="F1" s="8"/>
      <c r="G1" s="8"/>
      <c r="H1" s="74" t="s">
        <v>22</v>
      </c>
      <c r="N1" s="8"/>
      <c r="O1" s="8"/>
      <c r="P1" s="8"/>
      <c r="Q1" s="8"/>
      <c r="R1" s="8"/>
      <c r="S1" s="8"/>
      <c r="T1" s="8"/>
      <c r="U1" s="8"/>
      <c r="V1" s="8"/>
      <c r="W1" s="8"/>
      <c r="X1" s="8"/>
      <c r="Y1" s="8"/>
      <c r="Z1" s="8"/>
      <c r="AA1" s="8"/>
      <c r="AB1" s="8"/>
      <c r="AC1" s="8"/>
      <c r="AD1" s="8"/>
      <c r="AE1" s="8"/>
      <c r="AF1" s="8"/>
      <c r="AG1" s="8"/>
      <c r="AH1" s="8"/>
      <c r="AI1" s="8"/>
      <c r="AJ1" s="8"/>
      <c r="AK1" s="8"/>
      <c r="AL1" s="8"/>
    </row>
    <row r="3" spans="1:38" x14ac:dyDescent="0.2">
      <c r="C3" s="202" t="s">
        <v>224</v>
      </c>
      <c r="D3" s="202" t="s">
        <v>9</v>
      </c>
    </row>
    <row r="4" spans="1:38" ht="15" x14ac:dyDescent="0.2">
      <c r="C4" s="213">
        <v>1</v>
      </c>
      <c r="D4" s="365" t="s">
        <v>296</v>
      </c>
      <c r="E4" s="366"/>
      <c r="F4" s="366"/>
      <c r="G4" s="366"/>
      <c r="H4" s="366"/>
      <c r="I4" s="366"/>
      <c r="J4" s="366"/>
      <c r="K4" s="366"/>
      <c r="L4" s="366"/>
    </row>
    <row r="5" spans="1:38" ht="15" x14ac:dyDescent="0.2">
      <c r="C5" s="213"/>
      <c r="D5" s="365"/>
      <c r="E5" s="366"/>
      <c r="F5" s="366"/>
      <c r="G5" s="366"/>
      <c r="H5" s="366"/>
      <c r="I5" s="366"/>
      <c r="J5" s="366"/>
      <c r="K5" s="366"/>
      <c r="L5" s="366"/>
    </row>
    <row r="6" spans="1:38" ht="15" x14ac:dyDescent="0.2">
      <c r="C6" s="213"/>
      <c r="D6" s="365"/>
      <c r="E6" s="366"/>
      <c r="F6" s="366"/>
      <c r="G6" s="366"/>
      <c r="H6" s="366"/>
      <c r="I6" s="366"/>
      <c r="J6" s="366"/>
      <c r="K6" s="366"/>
      <c r="L6" s="366"/>
    </row>
    <row r="7" spans="1:38" ht="15" x14ac:dyDescent="0.2">
      <c r="C7" s="213"/>
      <c r="D7" s="365"/>
      <c r="E7" s="366"/>
      <c r="F7" s="366"/>
      <c r="G7" s="366"/>
      <c r="H7" s="366"/>
      <c r="I7" s="366"/>
      <c r="J7" s="366"/>
      <c r="K7" s="366"/>
      <c r="L7" s="366"/>
    </row>
    <row r="8" spans="1:38" ht="15" x14ac:dyDescent="0.2">
      <c r="C8" s="213"/>
      <c r="D8" s="365"/>
      <c r="E8" s="366"/>
      <c r="F8" s="366"/>
      <c r="G8" s="366"/>
      <c r="H8" s="366"/>
      <c r="I8" s="366"/>
      <c r="J8" s="366"/>
      <c r="K8" s="366"/>
      <c r="L8" s="366"/>
    </row>
    <row r="9" spans="1:38" ht="15" x14ac:dyDescent="0.2">
      <c r="C9" s="213"/>
      <c r="D9" s="365"/>
      <c r="E9" s="366"/>
      <c r="F9" s="366"/>
      <c r="G9" s="366"/>
      <c r="H9" s="366"/>
      <c r="I9" s="366"/>
      <c r="J9" s="366"/>
      <c r="K9" s="366"/>
      <c r="L9" s="366"/>
    </row>
    <row r="10" spans="1:38" ht="15" x14ac:dyDescent="0.2">
      <c r="C10" s="213"/>
      <c r="D10" s="365"/>
      <c r="E10" s="366"/>
      <c r="F10" s="366"/>
      <c r="G10" s="366"/>
      <c r="H10" s="366"/>
      <c r="I10" s="366"/>
      <c r="J10" s="366"/>
      <c r="K10" s="366"/>
      <c r="L10" s="366"/>
    </row>
    <row r="11" spans="1:38" ht="15" x14ac:dyDescent="0.2">
      <c r="C11" s="213"/>
      <c r="D11" s="365"/>
      <c r="E11" s="366"/>
      <c r="F11" s="366"/>
      <c r="G11" s="366"/>
      <c r="H11" s="366"/>
      <c r="I11" s="366"/>
      <c r="J11" s="366"/>
      <c r="K11" s="366"/>
      <c r="L11" s="366"/>
    </row>
    <row r="12" spans="1:38" ht="15" x14ac:dyDescent="0.2">
      <c r="C12" s="213"/>
      <c r="D12" s="365"/>
      <c r="E12" s="366"/>
      <c r="F12" s="366"/>
      <c r="G12" s="366"/>
      <c r="H12" s="366"/>
      <c r="I12" s="366"/>
      <c r="J12" s="366"/>
      <c r="K12" s="366"/>
      <c r="L12" s="366"/>
    </row>
    <row r="13" spans="1:38" ht="15" x14ac:dyDescent="0.2">
      <c r="C13" s="213"/>
      <c r="D13" s="365"/>
      <c r="E13" s="366"/>
      <c r="F13" s="366"/>
      <c r="G13" s="366"/>
      <c r="H13" s="366"/>
      <c r="I13" s="366"/>
      <c r="J13" s="366"/>
      <c r="K13" s="366"/>
      <c r="L13" s="366"/>
    </row>
  </sheetData>
  <mergeCells count="10">
    <mergeCell ref="D10:L10"/>
    <mergeCell ref="D11:L11"/>
    <mergeCell ref="D12:L12"/>
    <mergeCell ref="D13:L13"/>
    <mergeCell ref="D4:L4"/>
    <mergeCell ref="D5:L5"/>
    <mergeCell ref="D6:L6"/>
    <mergeCell ref="D7:L7"/>
    <mergeCell ref="D8:L8"/>
    <mergeCell ref="D9:L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zoomScale="70" zoomScaleNormal="70" workbookViewId="0">
      <selection activeCell="R4" sqref="R4"/>
    </sheetView>
  </sheetViews>
  <sheetFormatPr defaultRowHeight="15" x14ac:dyDescent="0.2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70AAE039293724F8AD42E6A8BC592EA" ma:contentTypeVersion="8" ma:contentTypeDescription="Create a new document." ma:contentTypeScope="" ma:versionID="74025ea18991d73b0beac5aae7652e34">
  <xsd:schema xmlns:xsd="http://www.w3.org/2001/XMLSchema" xmlns:xs="http://www.w3.org/2001/XMLSchema" xmlns:p="http://schemas.microsoft.com/office/2006/metadata/properties" xmlns:ns2="c75d1172-787a-498f-aaff-e17d79596d1f" targetNamespace="http://schemas.microsoft.com/office/2006/metadata/properties" ma:root="true" ma:fieldsID="2212dc19c5546420a3c9fcfcdc43fdfa" ns2:_="">
    <xsd:import namespace="c75d1172-787a-498f-aaff-e17d79596d1f"/>
    <xsd:element name="properties">
      <xsd:complexType>
        <xsd:sequence>
          <xsd:element name="documentManagement">
            <xsd:complexType>
              <xsd:all>
                <xsd:element ref="ns2:AxSourceListID" minOccurs="0"/>
                <xsd:element ref="ns2:AxSourceItem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d1172-787a-498f-aaff-e17d79596d1f" elementFormDefault="qualified">
    <xsd:import namespace="http://schemas.microsoft.com/office/2006/documentManagement/types"/>
    <xsd:import namespace="http://schemas.microsoft.com/office/infopath/2007/PartnerControls"/>
    <xsd:element name="AxSourceListID" ma:index="8" nillable="true" ma:displayName="AxSourceListID" ma:hidden="true" ma:internalName="AxSourceListID">
      <xsd:simpleType>
        <xsd:restriction base="dms:Unknown"/>
      </xsd:simpleType>
    </xsd:element>
    <xsd:element name="AxSourceItemID" ma:index="9" nillable="true" ma:displayName="AxSourceItemID" ma:hidden="true" ma:internalName="AxSourceItemID">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xSourceItemID xmlns="c75d1172-787a-498f-aaff-e17d79596d1f" xsi:nil="true"/>
    <AxSourceListID xmlns="c75d1172-787a-498f-aaff-e17d79596d1f" xsi:nil="true"/>
  </documentManagement>
</p:properties>
</file>

<file path=customXml/itemProps1.xml><?xml version="1.0" encoding="utf-8"?>
<ds:datastoreItem xmlns:ds="http://schemas.openxmlformats.org/officeDocument/2006/customXml" ds:itemID="{28D49ABB-EEC1-43F8-B9FD-9392BA108C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d1172-787a-498f-aaff-e17d79596d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FCC620D-D19B-4317-A271-FB85514B8230}">
  <ds:schemaRefs>
    <ds:schemaRef ds:uri="http://schemas.microsoft.com/sharepoint/v3/contenttype/forms"/>
  </ds:schemaRefs>
</ds:datastoreItem>
</file>

<file path=customXml/itemProps3.xml><?xml version="1.0" encoding="utf-8"?>
<ds:datastoreItem xmlns:ds="http://schemas.openxmlformats.org/officeDocument/2006/customXml" ds:itemID="{9D50853B-63D1-40DB-B54D-3B91B94BD4A9}">
  <ds:schemaRefs>
    <ds:schemaRef ds:uri="http://purl.org/dc/terms/"/>
    <ds:schemaRef ds:uri="http://schemas.microsoft.com/office/infopath/2007/PartnerControls"/>
    <ds:schemaRef ds:uri="http://schemas.microsoft.com/office/2006/documentManagement/types"/>
    <ds:schemaRef ds:uri="http://purl.org/dc/elements/1.1/"/>
    <ds:schemaRef ds:uri="http://purl.org/dc/dcmitype/"/>
    <ds:schemaRef ds:uri="c75d1172-787a-498f-aaff-e17d79596d1f"/>
    <ds:schemaRef ds:uri="http://www.w3.org/XML/1998/namespace"/>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Info</vt:lpstr>
      <vt:lpstr>Data Summary</vt:lpstr>
      <vt:lpstr>Reference Source Info</vt:lpstr>
      <vt:lpstr>DQI</vt:lpstr>
      <vt:lpstr>combined_heat_power</vt:lpstr>
      <vt:lpstr>baseline_NGCC</vt:lpstr>
      <vt:lpstr>Conversions</vt:lpstr>
      <vt:lpstr>Assumptions</vt:lpstr>
      <vt:lpstr>Chart</vt:lpstr>
    </vt:vector>
  </TitlesOfParts>
  <Company>NETL DoE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Matthew B. Jamieson</dc:creator>
  <cp:lastModifiedBy>Matthew B. Jamieson</cp:lastModifiedBy>
  <dcterms:created xsi:type="dcterms:W3CDTF">2013-12-17T14:12:22Z</dcterms:created>
  <dcterms:modified xsi:type="dcterms:W3CDTF">2014-12-18T19:11:30Z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0x010100D70AAE039293724F8AD42E6A8BC592EA</vt:lpwstr>
  </property>
</Properties>
</file>