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9020" windowHeight="12090" tabRatio="904" activeTab="1"/>
  </bookViews>
  <sheets>
    <sheet name="Info" sheetId="5" r:id="rId1"/>
    <sheet name="Data Summary" sheetId="6" r:id="rId2"/>
    <sheet name="Reference Source Info" sheetId="8" r:id="rId3"/>
    <sheet name="DQI" sheetId="12" r:id="rId4"/>
    <sheet name="Energy_calculations" sheetId="9" r:id="rId5"/>
    <sheet name="coal_waste_flows" sheetId="14" r:id="rId6"/>
    <sheet name="Conversions" sheetId="10" r:id="rId7"/>
    <sheet name="Assumptions" sheetId="11" r:id="rId8"/>
    <sheet name="Chart" sheetId="13" r:id="rId9"/>
  </sheets>
  <externalReferences>
    <externalReference r:id="rId10"/>
  </externalReferences>
  <definedNames>
    <definedName name="lstOrigin" localSheetId="5">'[1]Data Summary'!$H$122:$H$127</definedName>
    <definedName name="lstOrigin">'Data Summary'!$H$104:$H$109</definedName>
    <definedName name="lstSourceType" localSheetId="5">'[1]Reference Source Info'!$B$51:$B$59</definedName>
    <definedName name="lstSourceType">'Reference Source Info'!$B$51:$B$59</definedName>
  </definedNames>
  <calcPr calcId="145621"/>
</workbook>
</file>

<file path=xl/calcChain.xml><?xml version="1.0" encoding="utf-8"?>
<calcChain xmlns="http://schemas.openxmlformats.org/spreadsheetml/2006/main">
  <c r="D14" i="14" l="1"/>
  <c r="E28" i="6"/>
  <c r="E29" i="6"/>
  <c r="D4" i="10"/>
  <c r="B35" i="14"/>
  <c r="D35" i="14"/>
  <c r="B34" i="14"/>
  <c r="D34" i="14"/>
  <c r="E26" i="6"/>
  <c r="B10" i="9"/>
  <c r="D5" i="10"/>
  <c r="D10" i="9"/>
  <c r="E23" i="6"/>
  <c r="B26" i="6"/>
  <c r="B24" i="6"/>
  <c r="B25" i="6"/>
  <c r="D3" i="5"/>
  <c r="C22" i="5"/>
  <c r="K5" i="12"/>
  <c r="J5" i="12"/>
  <c r="I5" i="12"/>
  <c r="H44" i="6"/>
  <c r="G45" i="6"/>
  <c r="H45" i="6"/>
  <c r="I45" i="6"/>
  <c r="B29" i="6"/>
  <c r="B28" i="6"/>
  <c r="D36" i="14"/>
  <c r="F35" i="14"/>
  <c r="F34" i="14"/>
  <c r="C17" i="14"/>
  <c r="C7" i="14"/>
  <c r="C8" i="14"/>
  <c r="C9" i="14"/>
  <c r="C10" i="14"/>
  <c r="C11" i="14"/>
  <c r="C12" i="14"/>
  <c r="C13" i="14"/>
  <c r="C21" i="14"/>
  <c r="C22" i="14"/>
  <c r="A13" i="14"/>
  <c r="A18" i="14"/>
  <c r="D17" i="14"/>
  <c r="D7" i="14"/>
  <c r="D8" i="14"/>
  <c r="D9" i="14"/>
  <c r="D10" i="14"/>
  <c r="D11" i="14"/>
  <c r="D12" i="14"/>
  <c r="D13" i="14"/>
  <c r="C14" i="14"/>
  <c r="G37" i="6"/>
  <c r="I37" i="6"/>
  <c r="I6" i="12"/>
  <c r="H36" i="6"/>
  <c r="B27" i="6"/>
  <c r="H43" i="6"/>
  <c r="H35" i="6"/>
  <c r="K4" i="12"/>
  <c r="J4" i="12"/>
  <c r="G43" i="6"/>
  <c r="I4" i="12"/>
  <c r="N5" i="6"/>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AJ2" i="8"/>
  <c r="I43" i="6"/>
  <c r="B23" i="6"/>
  <c r="G11" i="6"/>
  <c r="D4" i="5"/>
  <c r="E24" i="6"/>
  <c r="G35" i="6"/>
  <c r="I35" i="6"/>
  <c r="E27" i="6"/>
  <c r="G36" i="6"/>
  <c r="I36" i="6"/>
  <c r="G44" i="6"/>
  <c r="I44" i="6"/>
</calcChain>
</file>

<file path=xl/sharedStrings.xml><?xml version="1.0" encoding="utf-8"?>
<sst xmlns="http://schemas.openxmlformats.org/spreadsheetml/2006/main" count="425" uniqueCount="315">
  <si>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</si>
  <si>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</si>
  <si>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</si>
  <si>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</si>
  <si>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</si>
  <si>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</si>
  <si>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</si>
  <si>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</si>
  <si>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</si>
  <si>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</si>
  <si>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</si>
  <si>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</si>
  <si>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</si>
  <si>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</si>
  <si>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</si>
  <si>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</si>
  <si>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</si>
  <si>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</si>
  <si>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</si>
  <si>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</si>
  <si>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</si>
  <si>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</si>
  <si>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</si>
  <si>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</si>
  <si>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</si>
  <si>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</si>
  <si>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</si>
  <si>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</si>
  <si>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</si>
  <si>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</si>
  <si>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</si>
  <si>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</si>
  <si>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</si>
  <si>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</si>
  <si>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</si>
  <si>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</si>
  <si>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</si>
  <si>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</si>
  <si>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</si>
  <si>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</si>
  <si>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</si>
  <si>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</si>
  <si>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</si>
  <si>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</si>
  <si>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</si>
  <si>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</si>
  <si>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</si>
  <si>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</si>
  <si>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</si>
  <si>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</si>
  <si>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</si>
  <si>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</si>
  <si>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</si>
  <si>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</si>
  <si>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</si>
  <si>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</si>
  <si>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</si>
  <si>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</si>
  <si>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</si>
  <si>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</si>
  <si>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</si>
  <si>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</si>
  <si>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</si>
  <si>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</si>
  <si>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</si>
  <si>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</si>
  <si>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</si>
  <si>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</si>
  <si>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</si>
  <si>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</si>
  <si>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</si>
  <si>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</si>
  <si>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</si>
  <si>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</si>
  <si>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</si>
  <si>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</si>
  <si>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</si>
  <si>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</si>
  <si>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</si>
  <si>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</si>
  <si>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</si>
  <si>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</si>
  <si>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</si>
  <si>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</si>
  <si>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</si>
  <si>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</si>
  <si>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</si>
  <si>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</si>
  <si>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</si>
  <si>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</si>
  <si>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</si>
  <si>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</si>
  <si>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</si>
  <si>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</si>
  <si>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</si>
  <si>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</si>
  <si>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</si>
  <si>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</si>
  <si>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</si>
  <si>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</si>
  <si>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</si>
  <si>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</si>
  <si>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</si>
  <si>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</si>
  <si>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</si>
  <si>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</si>
  <si>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</si>
  <si>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</si>
  <si>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</si>
  <si>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</si>
  <si>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</si>
  <si>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</si>
  <si>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</si>
  <si>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</si>
  <si>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</si>
  <si>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</si>
  <si>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</si>
  <si>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</si>
  <si>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</si>
  <si>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</si>
  <si>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</si>
  <si>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</si>
  <si>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</si>
  <si>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</si>
  <si>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</si>
  <si>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</si>
  <si>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</si>
  <si>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</si>
  <si>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</si>
  <si>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</si>
  <si>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</si>
  <si>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</si>
  <si>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</si>
  <si>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</si>
  <si>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</si>
  <si>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</si>
  <si>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</si>
  <si>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</si>
  <si>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</si>
  <si>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</si>
  <si>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</si>
  <si>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</si>
  <si>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Assumption #</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</si>
  <si>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</si>
  <si>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</si>
  <si>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</si>
  <si>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</si>
  <si>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</si>
  <si>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</si>
  <si>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</si>
  <si>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</si>
  <si>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</si>
  <si>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</si>
  <si>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</si>
  <si>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</si>
  <si>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</si>
  <si>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</si>
  <si>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</si>
  <si>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</si>
  <si>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</si>
  <si>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</si>
  <si>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</si>
  <si>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</si>
  <si>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</si>
  <si>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</si>
  <si>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</si>
  <si>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</si>
  <si>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</si>
  <si>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</si>
  <si>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</si>
  <si>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</si>
  <si>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</si>
  <si>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</si>
  <si>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</si>
  <si>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</si>
  <si>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</si>
  <si>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</si>
  <si>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</si>
  <si>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</si>
  <si>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</si>
  <si>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</si>
  <si>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</si>
  <si>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</si>
  <si>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</si>
  <si>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</si>
  <si>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</si>
  <si>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</si>
  <si>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</si>
  <si>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</si>
  <si>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</si>
  <si>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</si>
  <si>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</si>
  <si>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</si>
  <si>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</si>
  <si>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</si>
  <si>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</si>
  <si>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</si>
  <si>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</si>
  <si>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</si>
  <si>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</si>
  <si>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</si>
  <si>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</si>
  <si>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</si>
  <si>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</si>
  <si>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</si>
  <si>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</si>
  <si>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</si>
  <si>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</si>
  <si>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</si>
  <si>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</si>
  <si>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</si>
  <si>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</si>
  <si>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</si>
  <si>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</si>
  <si>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Point of Contact:</t>
  </si>
  <si>
    <t>Timothy Skone (NETL), Timothy.Skone@NETL.DOE.GOV</t>
  </si>
  <si>
    <t>Revision History:</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</si>
  <si>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</si>
  <si>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</si>
  <si>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</si>
  <si>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</si>
  <si>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</si>
  <si>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</si>
  <si>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</si>
  <si>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</si>
  <si>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Complete for the mine</t>
  </si>
  <si>
    <t>US Department of Energy and National Mining Association. Energy and Environmental Profile of the U.S. Mining Industry:  Chapter 2 Coal.  U.S. Department of Energy.  http://www1.eere.energy.gov/manufacturing/resources/mining/pdfs/coal.pdf  (Accessed May 30, 2013).</t>
  </si>
  <si>
    <t>Btu/ton</t>
  </si>
  <si>
    <t>Converted Value</t>
  </si>
  <si>
    <t>1 kWh</t>
  </si>
  <si>
    <t>Btu</t>
  </si>
  <si>
    <t>1 short ton</t>
  </si>
  <si>
    <t>kWh/kg coal</t>
  </si>
  <si>
    <t>1998-2002</t>
  </si>
  <si>
    <t>Electricity</t>
  </si>
  <si>
    <r>
      <t>Note: All inputs and outputs are normalized per the reference flow (e.g., per 1 kg</t>
    </r>
    <r>
      <rPr>
        <b/>
        <sz val="10"/>
        <color indexed="8"/>
        <rFont val="Arial"/>
        <family val="2"/>
      </rPr>
      <t xml:space="preserve"> </t>
    </r>
    <r>
      <rPr>
        <sz val="10"/>
        <color indexed="8"/>
        <rFont val="Arial"/>
        <family val="2"/>
      </rPr>
      <t>of coal)</t>
    </r>
  </si>
  <si>
    <t>Calculations:  electricity requirement</t>
  </si>
  <si>
    <t>Coal Cleaning</t>
  </si>
  <si>
    <t>Table 2-7</t>
  </si>
  <si>
    <t>23</t>
  </si>
  <si>
    <t>Data for coal cleaning energy requirements for underground and surface mines</t>
  </si>
  <si>
    <t>1,2</t>
  </si>
  <si>
    <t>All equipment uses electricity</t>
  </si>
  <si>
    <t>kWh/kg</t>
  </si>
  <si>
    <t>Flotation machine energy requirement</t>
  </si>
  <si>
    <t>Screens energy requirement</t>
  </si>
  <si>
    <t>Magnetic separator energy requirement</t>
  </si>
  <si>
    <t>Total Coal cleaning energy requirement</t>
  </si>
  <si>
    <t>Electricity [Electric Power]</t>
  </si>
  <si>
    <t>Centrifuge</t>
  </si>
  <si>
    <t>Coal, handled [Intermediate Product]</t>
  </si>
  <si>
    <t>Coal, cleaned [Intermediate Product]</t>
  </si>
  <si>
    <t>Coal Cleaning Energy Requirements</t>
  </si>
  <si>
    <t>kg/kg</t>
  </si>
  <si>
    <t>Coal_in</t>
  </si>
  <si>
    <t>dimensionless</t>
  </si>
  <si>
    <t xml:space="preserve">Dust emissions here are used to account for the correct amount of coal that must be mined to provide 1 kg of processed coal for transport. The PM emissions are accounted for separately in the Extraction (Surface or Underground) UPs </t>
  </si>
  <si>
    <t>Assume the majority of the mass in liquid effluents is water; therefore neglect as a loss. Water emissions are accounted for separately in the Water Use Quality (Surface or Underground) UPs</t>
  </si>
  <si>
    <t>The amount of electricity required to power equipment used for cleaning coal at underground and surface mines as well as accounting for coal loss during production activities.</t>
  </si>
  <si>
    <t>The values in the reference are specific to underground mines but assumed the values are also valid for surface mines</t>
  </si>
  <si>
    <t>Meeting Projected Coal Production Demands in the U.S.A., Chapter 4 Coal Preparation</t>
  </si>
  <si>
    <t>Estimation of coal-cleaning costs—A spreadsheet-based interactive software for use in the estimation of economically recoverable coal</t>
  </si>
  <si>
    <t>National Commission on Energy Policy</t>
  </si>
  <si>
    <t>S.B. Bhagwat</t>
  </si>
  <si>
    <t>2009</t>
  </si>
  <si>
    <t>Washington, D.C.</t>
  </si>
  <si>
    <t>The National Coal Resource Assessment Overview: U.S. Geological Survey Professional Paper 1625–F</t>
  </si>
  <si>
    <t>National Commission on Energy Policy. 2009. Meeting Projected Coal Production Demands in the U.S.A., Chapter 4 Coal Preparation. Washington, D.C.: National Commission on Energy Policy.</t>
  </si>
  <si>
    <t>Bhagwat, S.B., 2009, Estimation of coal-cleaning costs—A spreadsheet-based interactive software for use in the estimation of economically recoverable coal, in Pierce, B.S., and Dennen, K.O., eds., The National Coal Resource Assessment Overview: U.S. Geological Survey Professional Paper 1625–F, Chapter G, 9 p.</t>
  </si>
  <si>
    <t>Total mass (product)</t>
  </si>
  <si>
    <t>% ash</t>
  </si>
  <si>
    <t>mass ash (product)</t>
  </si>
  <si>
    <t>mass coal (product)</t>
  </si>
  <si>
    <t>Mass waste</t>
  </si>
  <si>
    <t>kg waste/kg product</t>
  </si>
  <si>
    <t>total ash</t>
  </si>
  <si>
    <t>Clean coal</t>
  </si>
  <si>
    <t>ton/hr</t>
  </si>
  <si>
    <t>Fine waste</t>
  </si>
  <si>
    <t>Course waste</t>
  </si>
  <si>
    <t>Sum waste</t>
  </si>
  <si>
    <t>Reference [3]</t>
  </si>
  <si>
    <t>waste_course</t>
  </si>
  <si>
    <t>waste_fine</t>
  </si>
  <si>
    <t>[kg/kg] Run-of-mine coal input to the cleaning process; accounts for all losses during production</t>
  </si>
  <si>
    <t>coal cleaning waste, course [Intermediate products]</t>
  </si>
  <si>
    <t>coal cleaning waste, fine [Intermediate products]</t>
  </si>
  <si>
    <t>Intermediate product to waste treatment</t>
  </si>
  <si>
    <t>kg.kg</t>
  </si>
  <si>
    <t>[Technosphere] Run of mine coal input to the cleaning process; accounts for all losses during production</t>
  </si>
  <si>
    <t>[kWh/kg] Coal cleaning electricity per unit of clean coal</t>
  </si>
  <si>
    <t>Electricity_F</t>
  </si>
  <si>
    <t>Cleaning waste</t>
  </si>
  <si>
    <t xml:space="preserve">This unit process provides a summary of relevant input and output flows associated with the amount of electricity required to power equipment used for cleaning coal at underground and surface mines. A centrifuge, flotation machine, screens, and magnetic separator are the pieces of equipment used to clean coal. The process also accounts for the coal losses and solid wastes that are incurred during the production and processing steps to scale upstream activities for 1 kg of coal at the entrance to the RMT gate.  </t>
  </si>
  <si>
    <t>Added solid waste flows and changed scaling for materials/energy</t>
  </si>
  <si>
    <t>Coal, preparation, water [Intermediate flow]</t>
  </si>
  <si>
    <t>[Technosphere] Connection with coal prep water use unit process</t>
  </si>
  <si>
    <t>waste_base</t>
  </si>
  <si>
    <t>[dimensionless] Fraction of mined coal that ends up as waste</t>
  </si>
  <si>
    <t>base_scaler</t>
  </si>
  <si>
    <t>[kg/kg] mass of waste that is generated per kg of clean coal for baseline case</t>
  </si>
  <si>
    <t>Electricity_F/base_scaler*(waste_course+waste_fine)</t>
  </si>
  <si>
    <t>1+waste_course+waste_fine</t>
  </si>
  <si>
    <t>Reference [2]</t>
  </si>
  <si>
    <t>[kg/kg] Adjustable parameter - Course wastes from coal processing</t>
  </si>
  <si>
    <t>[kg/kg] Adjustable parameter - Fine wastes from coal processing</t>
  </si>
  <si>
    <t>This unit process is composed of this document and the file, DF_Stage1_O_Coal_Cleaning_2013.02.docx, which provides additional details regarding calculations, data quality, and references as relevant.</t>
  </si>
  <si>
    <t>Coal, cleaned</t>
  </si>
  <si>
    <t>waste_base/(1-waste_base)</t>
  </si>
  <si>
    <t>[Technosphere] Amount of electricity required to power equipment used in cleaning coal</t>
  </si>
  <si>
    <t>coal_waste_flows</t>
  </si>
  <si>
    <t>Reference and information to support default coal waste flows</t>
  </si>
  <si>
    <t>Energy_Calculations</t>
  </si>
  <si>
    <t>[kWh/kg] Baseline coal cleaning electricity per unit of clean coal</t>
  </si>
  <si>
    <t>1,3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</si>
</sst>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000"/>
  </numFmts>
  <fonts count="48"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
      <b/>
      <i/>
      <sz val="10"/>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xf numFmtId="9" fontId="23" fillId="0" borderId="0" applyFont="0" applyFill="0" applyBorder="0" applyAlignment="0" applyProtection="0"/>
  </cellStyleXfs>
  <cellXfs count="342">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6" xfId="40" applyFont="1" applyFill="1" applyBorder="1" applyAlignment="1">
      <alignment horizontal="left" vertical="center"/>
    </xf>
    <xf numFmtId="0" fontId="17" fillId="28" borderId="17"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0" borderId="28" xfId="40" applyBorder="1" applyAlignment="1" applyProtection="1">
      <protection locked="0"/>
    </xf>
    <xf numFmtId="0" fontId="6" fillId="0" borderId="29" xfId="40" applyBorder="1" applyProtection="1">
      <protection locked="0"/>
    </xf>
    <xf numFmtId="0" fontId="6" fillId="27" borderId="0" xfId="40" applyFill="1" applyAlignment="1">
      <alignment horizontal="center"/>
    </xf>
    <xf numFmtId="0" fontId="6" fillId="27" borderId="0" xfId="40" applyFill="1" applyAlignment="1">
      <alignment horizontal="right"/>
    </xf>
    <xf numFmtId="0" fontId="6" fillId="0" borderId="15" xfId="40" applyFill="1" applyBorder="1"/>
    <xf numFmtId="0" fontId="6" fillId="0" borderId="17" xfId="40" applyFill="1" applyBorder="1"/>
    <xf numFmtId="0" fontId="6" fillId="27" borderId="0" xfId="40" applyFill="1" applyBorder="1" applyAlignment="1">
      <alignment vertical="top" wrapText="1"/>
    </xf>
    <xf numFmtId="0" fontId="27" fillId="27" borderId="0" xfId="40" applyFont="1" applyFill="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Protection="1">
      <protection locked="0"/>
    </xf>
    <xf numFmtId="0" fontId="33" fillId="0" borderId="1" xfId="0" applyFont="1" applyFill="1" applyBorder="1" applyProtection="1">
      <protection locked="0"/>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33" fillId="0" borderId="1" xfId="0" applyFont="1" applyBorder="1" applyAlignment="1">
      <alignment horizontal="left" vertical="top"/>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33"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40" fillId="0" borderId="0" xfId="40" applyFont="1" applyFill="1"/>
    <xf numFmtId="0" fontId="33" fillId="0" borderId="0" xfId="40" applyFont="1" applyFill="1" applyAlignment="1">
      <alignment horizontal="left"/>
    </xf>
    <xf numFmtId="0" fontId="33" fillId="0" borderId="0" xfId="0" applyFont="1"/>
    <xf numFmtId="0" fontId="39"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2" fontId="33" fillId="0" borderId="0" xfId="0" applyNumberFormat="1" applyFont="1"/>
    <xf numFmtId="2" fontId="33" fillId="0" borderId="0" xfId="0" applyNumberFormat="1" applyFont="1" applyFill="1" applyBorder="1"/>
    <xf numFmtId="0" fontId="6" fillId="0" borderId="0" xfId="40" applyNumberFormat="1" applyFont="1"/>
    <xf numFmtId="172" fontId="6" fillId="0" borderId="0" xfId="40" applyNumberFormat="1" applyFont="1"/>
    <xf numFmtId="171" fontId="32"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7" fillId="0" borderId="0" xfId="68" applyFont="1" applyAlignment="1" applyProtection="1"/>
    <xf numFmtId="0" fontId="6" fillId="0" borderId="23" xfId="40" applyFont="1" applyFill="1" applyBorder="1" applyAlignment="1">
      <alignment horizontal="center" vertical="center" wrapText="1"/>
    </xf>
    <xf numFmtId="0" fontId="35" fillId="0" borderId="0" xfId="40" applyFont="1" applyFill="1" applyAlignment="1">
      <alignment horizontal="center"/>
    </xf>
    <xf numFmtId="0" fontId="41"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17" fillId="0" borderId="1" xfId="40" applyFont="1" applyFill="1" applyBorder="1" applyAlignment="1">
      <alignment horizontal="left"/>
    </xf>
    <xf numFmtId="0" fontId="6" fillId="0" borderId="1" xfId="40" applyBorder="1" applyAlignment="1">
      <alignment horizontal="left"/>
    </xf>
    <xf numFmtId="0" fontId="42"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3"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2"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4" fillId="0" borderId="0" xfId="0" applyFont="1"/>
    <xf numFmtId="0" fontId="42" fillId="0" borderId="0" xfId="0" applyFont="1" applyFill="1" applyBorder="1" applyAlignment="1">
      <alignment horizontal="left"/>
    </xf>
    <xf numFmtId="0" fontId="45"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6" fillId="0" borderId="0" xfId="40" applyFill="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17" fillId="0" borderId="22" xfId="40" applyFont="1" applyBorder="1"/>
    <xf numFmtId="0" fontId="46" fillId="0" borderId="0" xfId="40" applyFont="1" applyFill="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0" fontId="46" fillId="0" borderId="33" xfId="40" applyFont="1" applyFill="1" applyBorder="1"/>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173" fontId="33" fillId="35" borderId="1" xfId="0" applyNumberFormat="1" applyFont="1" applyFill="1" applyBorder="1" applyAlignment="1" applyProtection="1">
      <alignment vertical="top"/>
      <protection hidden="1"/>
    </xf>
    <xf numFmtId="0" fontId="6" fillId="30" borderId="26" xfId="40" applyFont="1" applyFill="1" applyBorder="1" applyAlignment="1">
      <alignment horizontal="left" vertical="center"/>
    </xf>
    <xf numFmtId="0" fontId="6" fillId="28" borderId="16" xfId="40" applyFont="1" applyFill="1" applyBorder="1" applyAlignment="1">
      <alignment horizontal="left" vertical="center"/>
    </xf>
    <xf numFmtId="0" fontId="6" fillId="28" borderId="15" xfId="40" applyFont="1" applyFill="1" applyBorder="1" applyAlignment="1">
      <alignment horizontal="left" vertical="center"/>
    </xf>
    <xf numFmtId="0" fontId="6" fillId="0" borderId="14" xfId="40" applyFont="1" applyBorder="1" applyAlignment="1" applyProtection="1">
      <protection locked="0"/>
    </xf>
    <xf numFmtId="0" fontId="6" fillId="0" borderId="29" xfId="40" applyFont="1" applyBorder="1" applyProtection="1">
      <protection locked="0"/>
    </xf>
    <xf numFmtId="0" fontId="17" fillId="0" borderId="0" xfId="40" applyFont="1" applyFill="1" applyBorder="1"/>
    <xf numFmtId="0" fontId="33" fillId="0" borderId="0" xfId="40" applyFont="1" applyFill="1" applyBorder="1"/>
    <xf numFmtId="0" fontId="33" fillId="0" borderId="0" xfId="40" applyFont="1" applyFill="1" applyBorder="1" applyAlignment="1">
      <alignment horizontal="left"/>
    </xf>
    <xf numFmtId="0" fontId="33" fillId="0" borderId="0" xfId="40" applyFont="1" applyFill="1" applyBorder="1" applyAlignment="1">
      <alignment horizontal="right"/>
    </xf>
    <xf numFmtId="0" fontId="33" fillId="0" borderId="33" xfId="0" applyFont="1" applyBorder="1" applyAlignment="1">
      <alignment horizontal="right"/>
    </xf>
    <xf numFmtId="3" fontId="33" fillId="0" borderId="0" xfId="0" applyNumberFormat="1" applyFont="1"/>
    <xf numFmtId="0" fontId="33" fillId="31" borderId="0" xfId="0" applyFont="1" applyFill="1"/>
    <xf numFmtId="0" fontId="33" fillId="0" borderId="0" xfId="0" applyFont="1" applyAlignment="1">
      <alignment horizontal="right"/>
    </xf>
    <xf numFmtId="172" fontId="33" fillId="0" borderId="1" xfId="0" applyNumberFormat="1" applyFont="1" applyFill="1" applyBorder="1"/>
    <xf numFmtId="1" fontId="6" fillId="0" borderId="1" xfId="40" applyNumberFormat="1" applyBorder="1" applyAlignment="1" applyProtection="1">
      <alignment vertical="top"/>
      <protection locked="0"/>
    </xf>
    <xf numFmtId="0" fontId="33" fillId="0" borderId="1" xfId="0" applyFont="1" applyBorder="1" applyAlignment="1" applyProtection="1">
      <alignment horizontal="left"/>
      <protection locked="0"/>
    </xf>
    <xf numFmtId="0" fontId="47" fillId="0" borderId="0" xfId="40" applyFont="1" applyFill="1" applyBorder="1" applyAlignment="1">
      <alignment horizontal="left"/>
    </xf>
    <xf numFmtId="0" fontId="47" fillId="0" borderId="0" xfId="0" applyFont="1"/>
    <xf numFmtId="0" fontId="33" fillId="0" borderId="0" xfId="0" applyFont="1" applyAlignment="1">
      <alignment horizontal="center"/>
    </xf>
    <xf numFmtId="11" fontId="33" fillId="0" borderId="1" xfId="0" applyNumberFormat="1" applyFont="1" applyFill="1" applyBorder="1"/>
    <xf numFmtId="0" fontId="33" fillId="0" borderId="0" xfId="0" applyFont="1" applyAlignment="1">
      <alignment wrapText="1"/>
    </xf>
    <xf numFmtId="0" fontId="6" fillId="0" borderId="1" xfId="40" applyBorder="1" applyAlignment="1" applyProtection="1">
      <alignment horizontal="center" vertical="top" wrapText="1"/>
      <protection locked="0"/>
    </xf>
    <xf numFmtId="0" fontId="6" fillId="0" borderId="1" xfId="0" applyFont="1" applyBorder="1"/>
    <xf numFmtId="0" fontId="6" fillId="0" borderId="1" xfId="40" applyBorder="1" applyAlignment="1" applyProtection="1">
      <alignment horizontal="right" vertical="top" wrapText="1"/>
      <protection locked="0"/>
    </xf>
    <xf numFmtId="0" fontId="33" fillId="0" borderId="1" xfId="0" applyFont="1" applyBorder="1" applyAlignment="1" applyProtection="1">
      <alignment horizontal="right"/>
      <protection locked="0"/>
    </xf>
    <xf numFmtId="0" fontId="6" fillId="0" borderId="0" xfId="40" applyFill="1" applyAlignment="1">
      <alignment horizontal="left"/>
    </xf>
    <xf numFmtId="0" fontId="26" fillId="0" borderId="1" xfId="40" applyFont="1" applyBorder="1" applyAlignment="1">
      <alignment horizontal="left" wrapText="1"/>
    </xf>
    <xf numFmtId="0" fontId="35" fillId="0" borderId="0" xfId="40" applyFont="1" applyFill="1" applyAlignment="1">
      <alignment horizontal="center"/>
    </xf>
    <xf numFmtId="10" fontId="0" fillId="0" borderId="0" xfId="0" applyNumberFormat="1"/>
    <xf numFmtId="9" fontId="0" fillId="0" borderId="0" xfId="98" applyFont="1"/>
    <xf numFmtId="171" fontId="0" fillId="0" borderId="0" xfId="0" applyNumberFormat="1"/>
    <xf numFmtId="174" fontId="33" fillId="0" borderId="1" xfId="0" applyNumberFormat="1" applyFont="1" applyFill="1" applyBorder="1"/>
    <xf numFmtId="0" fontId="6" fillId="0" borderId="1" xfId="0" applyFont="1" applyBorder="1" applyAlignment="1">
      <alignment vertical="top"/>
    </xf>
    <xf numFmtId="11" fontId="33" fillId="35" borderId="1" xfId="0" applyNumberFormat="1" applyFont="1" applyFill="1" applyBorder="1" applyAlignment="1" applyProtection="1">
      <alignment vertical="top"/>
      <protection hidden="1"/>
    </xf>
    <xf numFmtId="0" fontId="26" fillId="0" borderId="0" xfId="40" applyFont="1" applyFill="1" applyBorder="1" applyAlignment="1">
      <alignment horizontal="left" wrapText="1"/>
    </xf>
    <xf numFmtId="0" fontId="26" fillId="0" borderId="0" xfId="40" applyFont="1" applyFill="1" applyBorder="1" applyAlignment="1">
      <alignment horizontal="left"/>
    </xf>
    <xf numFmtId="15" fontId="6" fillId="27" borderId="0" xfId="40" applyNumberFormat="1" applyFont="1" applyFill="1" applyAlignment="1">
      <alignment horizontal="center"/>
    </xf>
    <xf numFmtId="171" fontId="0" fillId="31" borderId="0" xfId="0" applyNumberFormat="1" applyFill="1"/>
    <xf numFmtId="11" fontId="33" fillId="0" borderId="1" xfId="0" applyNumberFormat="1" applyFont="1" applyBorder="1" applyProtection="1">
      <protection locked="0"/>
    </xf>
    <xf numFmtId="0" fontId="6" fillId="27" borderId="0" xfId="40" applyFont="1" applyFill="1" applyAlignment="1">
      <alignment horizontal="left" vertical="top" wrapText="1"/>
    </xf>
    <xf numFmtId="0" fontId="17" fillId="0" borderId="42" xfId="0" applyFont="1" applyFill="1" applyBorder="1" applyAlignment="1">
      <alignment horizontal="center" textRotation="45"/>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5" fillId="0" borderId="0" xfId="40" applyFont="1" applyFill="1" applyAlignment="1">
      <alignment horizontal="center"/>
    </xf>
    <xf numFmtId="0" fontId="6" fillId="0" borderId="14" xfId="40" applyFont="1" applyBorder="1" applyAlignment="1">
      <alignment horizontal="center" wrapText="1"/>
    </xf>
    <xf numFmtId="0" fontId="6" fillId="0" borderId="28" xfId="40" applyFont="1" applyBorder="1" applyAlignment="1">
      <alignment horizontal="center"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3" fillId="0" borderId="15" xfId="40" applyFont="1" applyBorder="1" applyAlignment="1">
      <alignment wrapText="1"/>
    </xf>
    <xf numFmtId="0" fontId="43" fillId="0" borderId="17" xfId="40" applyFont="1" applyBorder="1" applyAlignment="1">
      <alignment wrapText="1"/>
    </xf>
    <xf numFmtId="0" fontId="43" fillId="0" borderId="15" xfId="40" applyFont="1" applyBorder="1"/>
    <xf numFmtId="0" fontId="43" fillId="0" borderId="17" xfId="40" applyFont="1" applyBorder="1"/>
    <xf numFmtId="0" fontId="33" fillId="0" borderId="0" xfId="0" applyFont="1" applyAlignment="1">
      <alignment horizontal="center"/>
    </xf>
    <xf numFmtId="0" fontId="33" fillId="0" borderId="0" xfId="0" applyFont="1" applyAlignment="1">
      <alignment horizontal="center" vertical="center"/>
    </xf>
    <xf numFmtId="0" fontId="29" fillId="0" borderId="0" xfId="40" applyFont="1" applyAlignment="1">
      <alignment horizontal="center"/>
    </xf>
    <xf numFmtId="0" fontId="17" fillId="0" borderId="22" xfId="40" applyFont="1" applyBorder="1" applyAlignment="1">
      <alignment horizontal="center"/>
    </xf>
    <xf numFmtId="0" fontId="0" fillId="0" borderId="23" xfId="0" applyBorder="1" applyAlignment="1">
      <alignment horizontal="left" vertical="center" wrapText="1"/>
    </xf>
    <xf numFmtId="0" fontId="0" fillId="0" borderId="23" xfId="0" applyFont="1" applyBorder="1" applyAlignment="1">
      <alignment horizontal="left" vertical="center" wrapText="1"/>
    </xf>
    <xf numFmtId="0" fontId="33" fillId="0" borderId="23" xfId="0" applyFont="1" applyBorder="1" applyAlignment="1">
      <alignment horizontal="left" vertical="center" wrapText="1"/>
    </xf>
  </cellXfs>
  <cellStyles count="99">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xfId="98" builtinId="5"/>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47625</xdr:rowOff>
        </xdr:from>
        <xdr:to>
          <xdr:col>3</xdr:col>
          <xdr:colOff>819150</xdr:colOff>
          <xdr:row>16</xdr:row>
          <xdr:rowOff>247650</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16</xdr:row>
          <xdr:rowOff>57150</xdr:rowOff>
        </xdr:from>
        <xdr:to>
          <xdr:col>3</xdr:col>
          <xdr:colOff>1933575</xdr:colOff>
          <xdr:row>16</xdr:row>
          <xdr:rowOff>257175</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2200275</xdr:colOff>
          <xdr:row>16</xdr:row>
          <xdr:rowOff>57150</xdr:rowOff>
        </xdr:from>
        <xdr:to>
          <xdr:col>3</xdr:col>
          <xdr:colOff>3152775</xdr:colOff>
          <xdr:row>16</xdr:row>
          <xdr:rowOff>257175</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3333750</xdr:colOff>
          <xdr:row>16</xdr:row>
          <xdr:rowOff>66675</xdr:rowOff>
        </xdr:from>
        <xdr:to>
          <xdr:col>4</xdr:col>
          <xdr:colOff>628650</xdr:colOff>
          <xdr:row>16</xdr:row>
          <xdr:rowOff>266700</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532410</xdr:colOff>
      <xdr:row>1</xdr:row>
      <xdr:rowOff>114300</xdr:rowOff>
    </xdr:from>
    <xdr:to>
      <xdr:col>14</xdr:col>
      <xdr:colOff>449035</xdr:colOff>
      <xdr:row>21</xdr:row>
      <xdr:rowOff>133839</xdr:rowOff>
    </xdr:to>
    <xdr:grpSp>
      <xdr:nvGrpSpPr>
        <xdr:cNvPr id="48" name="Group 47"/>
        <xdr:cNvGrpSpPr/>
      </xdr:nvGrpSpPr>
      <xdr:grpSpPr>
        <a:xfrm>
          <a:off x="1751610" y="304800"/>
          <a:ext cx="7231825" cy="3829539"/>
          <a:chOff x="1758470" y="304800"/>
          <a:chExt cx="7263065" cy="3829539"/>
        </a:xfrm>
      </xdr:grpSpPr>
      <xdr:grpSp>
        <xdr:nvGrpSpPr>
          <xdr:cNvPr id="2" name="Legend"/>
          <xdr:cNvGrpSpPr/>
        </xdr:nvGrpSpPr>
        <xdr:grpSpPr>
          <a:xfrm>
            <a:off x="1945822" y="3352801"/>
            <a:ext cx="1821248" cy="758436"/>
            <a:chOff x="7457181" y="3134295"/>
            <a:chExt cx="1821248" cy="726996"/>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3"/>
              <a:ext cx="58156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Process</a:t>
              </a:r>
            </a:p>
          </xdr:txBody>
        </xdr:sp>
        <xdr:sp macro="" textlink="">
          <xdr:nvSpPr>
            <xdr:cNvPr id="6" name="TextBox 5"/>
            <xdr:cNvSpPr txBox="1"/>
          </xdr:nvSpPr>
          <xdr:spPr>
            <a:xfrm>
              <a:off x="7766540" y="3622756"/>
              <a:ext cx="151188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Upstream Emissions</a:t>
              </a:r>
              <a:r>
                <a:rPr lang="en-US" sz="1000" baseline="0"/>
                <a:t> Data</a:t>
              </a:r>
              <a:endParaRPr lang="en-US" sz="1000"/>
            </a:p>
          </xdr:txBody>
        </xdr:sp>
        <xdr:sp macro="" textlink="">
          <xdr:nvSpPr>
            <xdr:cNvPr id="7" name="TextBox 6"/>
            <xdr:cNvSpPr txBox="1"/>
          </xdr:nvSpPr>
          <xdr:spPr>
            <a:xfrm>
              <a:off x="7457181" y="3134295"/>
              <a:ext cx="380104"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a:t>
            </a:r>
            <a:r>
              <a:rPr lang="en-US" sz="1000" baseline="0">
                <a:solidFill>
                  <a:schemeClr val="tx1"/>
                </a:solidFill>
                <a:latin typeface="Arial" pitchFamily="34" charset="0"/>
                <a:cs typeface="Arial" pitchFamily="34" charset="0"/>
              </a:rPr>
              <a:t> cleaned</a:t>
            </a: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1759830" y="69811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a:t>
            </a:r>
          </a:p>
        </xdr:txBody>
      </xdr:sp>
      <xdr:sp macro="" textlink="">
        <xdr:nvSpPr>
          <xdr:cNvPr id="19" name="Upstream Emssion Data 3"/>
          <xdr:cNvSpPr/>
        </xdr:nvSpPr>
        <xdr:spPr>
          <a:xfrm>
            <a:off x="1759830" y="2329452"/>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rIns="0" rtlCol="0" anchor="ctr"/>
          <a:lstStyle/>
          <a:p>
            <a:pPr algn="ctr"/>
            <a:r>
              <a:rPr lang="en-US" sz="1000">
                <a:solidFill>
                  <a:schemeClr val="tx1"/>
                </a:solidFill>
                <a:latin typeface="Arial" pitchFamily="34" charset="0"/>
                <a:cs typeface="Arial" pitchFamily="34" charset="0"/>
              </a:rPr>
              <a:t>Coal</a:t>
            </a:r>
            <a:r>
              <a:rPr lang="en-US" sz="1000" baseline="0">
                <a:solidFill>
                  <a:schemeClr val="tx1"/>
                </a:solidFill>
                <a:latin typeface="Arial" pitchFamily="34" charset="0"/>
                <a:cs typeface="Arial" pitchFamily="34" charset="0"/>
              </a:rPr>
              <a:t>, preparation, </a:t>
            </a:r>
            <a:r>
              <a:rPr lang="en-US" sz="1000">
                <a:solidFill>
                  <a:schemeClr val="tx1"/>
                </a:solidFill>
                <a:latin typeface="Arial" pitchFamily="34" charset="0"/>
                <a:cs typeface="Arial" pitchFamily="34" charset="0"/>
              </a:rPr>
              <a:t>water </a:t>
            </a:r>
          </a:p>
        </xdr:txBody>
      </xdr:sp>
      <xdr:sp macro="" textlink="">
        <xdr:nvSpPr>
          <xdr:cNvPr id="8"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Coal Cleaning: System Boundary</a:t>
            </a:r>
          </a:p>
        </xdr:txBody>
      </xdr:sp>
      <xdr:sp macro="" textlink="">
        <xdr:nvSpPr>
          <xdr:cNvPr id="9" name="Process"/>
          <xdr:cNvSpPr/>
        </xdr:nvSpPr>
        <xdr:spPr>
          <a:xfrm>
            <a:off x="4335006" y="1066800"/>
            <a:ext cx="2299414"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Underground</a:t>
            </a:r>
            <a:r>
              <a:rPr lang="en-US" sz="1000" baseline="0">
                <a:solidFill>
                  <a:sysClr val="windowText" lastClr="000000"/>
                </a:solidFill>
                <a:latin typeface="Arial" pitchFamily="34" charset="0"/>
                <a:cs typeface="Arial" pitchFamily="34" charset="0"/>
              </a:rPr>
              <a:t> and Surface Coal Cleaning</a:t>
            </a:r>
            <a:endParaRPr lang="en-US" sz="1000">
              <a:solidFill>
                <a:sysClr val="windowText" lastClr="000000"/>
              </a:solidFill>
              <a:latin typeface="Arial" pitchFamily="34" charset="0"/>
              <a:cs typeface="Arial" pitchFamily="34" charset="0"/>
            </a:endParaRPr>
          </a:p>
        </xdr:txBody>
      </xdr:sp>
      <xdr:sp macro="" textlink="">
        <xdr:nvSpPr>
          <xdr:cNvPr id="12" name="Link 1"/>
          <xdr:cNvSpPr/>
        </xdr:nvSpPr>
        <xdr:spPr>
          <a:xfrm>
            <a:off x="3569607" y="694644"/>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sp macro="" textlink="">
        <xdr:nvSpPr>
          <xdr:cNvPr id="15" name="Link 2"/>
          <xdr:cNvSpPr/>
        </xdr:nvSpPr>
        <xdr:spPr>
          <a:xfrm>
            <a:off x="3569607" y="1484456"/>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sp macro="" textlink="">
        <xdr:nvSpPr>
          <xdr:cNvPr id="18" name="Link 3"/>
          <xdr:cNvSpPr/>
        </xdr:nvSpPr>
        <xdr:spPr>
          <a:xfrm>
            <a:off x="3569607" y="2325977"/>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sp macro="" textlink="">
        <xdr:nvSpPr>
          <xdr:cNvPr id="21" name="Link 4"/>
          <xdr:cNvSpPr/>
        </xdr:nvSpPr>
        <xdr:spPr>
          <a:xfrm>
            <a:off x="3569607" y="2417064"/>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cxnSp macro="">
        <xdr:nvCxnSpPr>
          <xdr:cNvPr id="34" name="Straight Connector 33"/>
          <xdr:cNvCxnSpPr>
            <a:stCxn id="13" idx="2"/>
            <a:endCxn id="12" idx="1"/>
          </xdr:cNvCxnSpPr>
        </xdr:nvCxnSpPr>
        <xdr:spPr>
          <a:xfrm>
            <a:off x="3162195" y="1046688"/>
            <a:ext cx="407412"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a:stCxn id="16" idx="2"/>
            <a:endCxn id="15" idx="1"/>
          </xdr:cNvCxnSpPr>
        </xdr:nvCxnSpPr>
        <xdr:spPr>
          <a:xfrm>
            <a:off x="3163556" y="1836500"/>
            <a:ext cx="406052"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xdr:cNvSpPr/>
        </xdr:nvSpPr>
        <xdr:spPr>
          <a:xfrm>
            <a:off x="1758470" y="1487931"/>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handled </a:t>
            </a:r>
          </a:p>
        </xdr:txBody>
      </xdr:sp>
      <xdr:cxnSp macro="">
        <xdr:nvCxnSpPr>
          <xdr:cNvPr id="43" name="Straight Connector 42"/>
          <xdr:cNvCxnSpPr>
            <a:stCxn id="19" idx="2"/>
            <a:endCxn id="18" idx="1"/>
          </xdr:cNvCxnSpPr>
        </xdr:nvCxnSpPr>
        <xdr:spPr>
          <a:xfrm>
            <a:off x="3162195" y="2678021"/>
            <a:ext cx="407412"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6" name="Reference Flow 1"/>
          <xdr:cNvSpPr/>
        </xdr:nvSpPr>
        <xdr:spPr>
          <a:xfrm>
            <a:off x="7489371" y="1005187"/>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cleaning waste, course</a:t>
            </a:r>
            <a:endParaRPr lang="en-US" sz="1000" baseline="0">
              <a:solidFill>
                <a:schemeClr val="tx1"/>
              </a:solidFill>
              <a:latin typeface="Arial" pitchFamily="34" charset="0"/>
              <a:cs typeface="Arial" pitchFamily="34" charset="0"/>
            </a:endParaRPr>
          </a:p>
        </xdr:txBody>
      </xdr:sp>
      <xdr:cxnSp macro="">
        <xdr:nvCxnSpPr>
          <xdr:cNvPr id="27" name="Connector Ref 1"/>
          <xdr:cNvCxnSpPr>
            <a:stCxn id="30" idx="1"/>
            <a:endCxn id="26" idx="1"/>
          </xdr:cNvCxnSpPr>
        </xdr:nvCxnSpPr>
        <xdr:spPr>
          <a:xfrm>
            <a:off x="7252606" y="1290937"/>
            <a:ext cx="23676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8" name="Reference Flow 2"/>
          <xdr:cNvSpPr/>
        </xdr:nvSpPr>
        <xdr:spPr>
          <a:xfrm>
            <a:off x="7490732" y="2148187"/>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cleaning waste, fine</a:t>
            </a:r>
            <a:endParaRPr lang="en-US" sz="1000" baseline="0">
              <a:solidFill>
                <a:schemeClr val="tx1"/>
              </a:solidFill>
              <a:latin typeface="Arial" pitchFamily="34" charset="0"/>
              <a:cs typeface="Arial" pitchFamily="34" charset="0"/>
            </a:endParaRPr>
          </a:p>
        </xdr:txBody>
      </xdr:sp>
      <xdr:cxnSp macro="">
        <xdr:nvCxnSpPr>
          <xdr:cNvPr id="29" name="Connector Ref 2"/>
          <xdr:cNvCxnSpPr>
            <a:stCxn id="31" idx="1"/>
            <a:endCxn id="28" idx="1"/>
          </xdr:cNvCxnSpPr>
        </xdr:nvCxnSpPr>
        <xdr:spPr>
          <a:xfrm>
            <a:off x="7252607" y="2433937"/>
            <a:ext cx="23812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30" name="Link 5"/>
          <xdr:cNvSpPr/>
        </xdr:nvSpPr>
        <xdr:spPr>
          <a:xfrm>
            <a:off x="7252606" y="938893"/>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sp macro="" textlink="">
        <xdr:nvSpPr>
          <xdr:cNvPr id="31" name="Link 6"/>
          <xdr:cNvSpPr/>
        </xdr:nvSpPr>
        <xdr:spPr>
          <a:xfrm>
            <a:off x="7252607" y="2081893"/>
            <a:ext cx="12757"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iesom\AppData\Roaming\Microsoft\Excel\DS_Stage%25201_O_Extraction_Underground_2013.01303616621124283548\DS_Stage%25201_O_Extraction_Underground_2013.01((Unsaved-30361827082182900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Mine Production"/>
      <sheetName val="Explosives"/>
      <sheetName val="PM"/>
      <sheetName val="VOC"/>
      <sheetName val="coal_waste_flows"/>
      <sheetName val="Calculations"/>
      <sheetName val="Conversions"/>
      <sheetName val="Assumptions"/>
      <sheetName val="Chart"/>
    </sheetNames>
    <sheetDataSet>
      <sheetData sheetId="0" refreshError="1"/>
      <sheetData sheetId="1">
        <row r="122">
          <cell r="H122" t="str">
            <v>&lt;select from list&gt;</v>
          </cell>
        </row>
        <row r="123">
          <cell r="H123" t="str">
            <v>Measured</v>
          </cell>
        </row>
        <row r="124">
          <cell r="H124" t="str">
            <v>Calculated</v>
          </cell>
        </row>
        <row r="125">
          <cell r="H125" t="str">
            <v>Literature</v>
          </cell>
        </row>
        <row r="126">
          <cell r="H126" t="str">
            <v>Estimated</v>
          </cell>
        </row>
        <row r="127">
          <cell r="H127" t="str">
            <v>No Statement</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9"/>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0" t="s">
        <v>26</v>
      </c>
      <c r="B1" s="260"/>
      <c r="C1" s="260"/>
      <c r="D1" s="260"/>
      <c r="E1" s="260"/>
      <c r="F1" s="260"/>
      <c r="G1" s="260"/>
      <c r="H1" s="260"/>
      <c r="I1" s="260"/>
      <c r="J1" s="260"/>
      <c r="K1" s="260"/>
      <c r="L1" s="260"/>
      <c r="M1" s="260"/>
      <c r="N1" s="260"/>
      <c r="O1" s="1"/>
    </row>
    <row r="2" spans="1:27" ht="21" thickBot="1" x14ac:dyDescent="0.35">
      <c r="A2" s="260" t="s">
        <v>27</v>
      </c>
      <c r="B2" s="260"/>
      <c r="C2" s="260"/>
      <c r="D2" s="260"/>
      <c r="E2" s="260"/>
      <c r="F2" s="260"/>
      <c r="G2" s="260"/>
      <c r="H2" s="260"/>
      <c r="I2" s="260"/>
      <c r="J2" s="260"/>
      <c r="K2" s="260"/>
      <c r="L2" s="260"/>
      <c r="M2" s="260"/>
      <c r="N2" s="260"/>
      <c r="O2" s="1"/>
    </row>
    <row r="3" spans="1:27" ht="12.75" customHeight="1" thickBot="1" x14ac:dyDescent="0.25">
      <c r="B3" s="2"/>
      <c r="C3" s="4" t="s">
        <v>28</v>
      </c>
      <c r="D3" s="208" t="str">
        <f>'Data Summary'!D4</f>
        <v>Coal Cleaning</v>
      </c>
      <c r="E3" s="207"/>
      <c r="F3" s="5"/>
      <c r="G3" s="5"/>
      <c r="H3" s="5"/>
      <c r="I3" s="5"/>
      <c r="J3" s="5"/>
      <c r="K3" s="5"/>
      <c r="L3" s="5"/>
      <c r="M3" s="6"/>
      <c r="N3" s="2"/>
      <c r="O3" s="2"/>
    </row>
    <row r="4" spans="1:27" ht="42.75" customHeight="1" thickBot="1" x14ac:dyDescent="0.25">
      <c r="B4" s="2"/>
      <c r="C4" s="4" t="s">
        <v>29</v>
      </c>
      <c r="D4" s="261" t="str">
        <f>'Data Summary'!D6</f>
        <v>The amount of electricity required to power equipment used for cleaning coal at underground and surface mines as well as accounting for coal loss during production activities.</v>
      </c>
      <c r="E4" s="262"/>
      <c r="F4" s="262"/>
      <c r="G4" s="262"/>
      <c r="H4" s="262"/>
      <c r="I4" s="262"/>
      <c r="J4" s="262"/>
      <c r="K4" s="262"/>
      <c r="L4" s="262"/>
      <c r="M4" s="263"/>
      <c r="N4" s="2"/>
      <c r="O4" s="2"/>
    </row>
    <row r="5" spans="1:27" ht="39" customHeight="1" thickBot="1" x14ac:dyDescent="0.25">
      <c r="B5" s="2"/>
      <c r="C5" s="4" t="s">
        <v>30</v>
      </c>
      <c r="D5" s="261" t="s">
        <v>306</v>
      </c>
      <c r="E5" s="262"/>
      <c r="F5" s="262"/>
      <c r="G5" s="262"/>
      <c r="H5" s="262"/>
      <c r="I5" s="262"/>
      <c r="J5" s="262"/>
      <c r="K5" s="262"/>
      <c r="L5" s="262"/>
      <c r="M5" s="263"/>
      <c r="N5" s="2"/>
      <c r="O5" s="2"/>
    </row>
    <row r="6" spans="1:27" ht="56.25" customHeight="1" thickBot="1" x14ac:dyDescent="0.25">
      <c r="B6" s="2"/>
      <c r="C6" s="7" t="s">
        <v>31</v>
      </c>
      <c r="D6" s="261" t="s">
        <v>32</v>
      </c>
      <c r="E6" s="262"/>
      <c r="F6" s="262"/>
      <c r="G6" s="262"/>
      <c r="H6" s="262"/>
      <c r="I6" s="262"/>
      <c r="J6" s="262"/>
      <c r="K6" s="262"/>
      <c r="L6" s="262"/>
      <c r="M6" s="263"/>
      <c r="N6" s="2"/>
      <c r="O6" s="2"/>
    </row>
    <row r="7" spans="1:27" x14ac:dyDescent="0.2">
      <c r="B7" s="8" t="s">
        <v>33</v>
      </c>
      <c r="C7" s="8"/>
      <c r="D7" s="8"/>
      <c r="E7" s="8"/>
      <c r="F7" s="8"/>
      <c r="G7" s="8"/>
      <c r="H7" s="8"/>
      <c r="I7" s="8"/>
      <c r="J7" s="8"/>
      <c r="K7" s="8"/>
      <c r="L7" s="8"/>
      <c r="M7" s="8"/>
      <c r="N7" s="2"/>
      <c r="O7" s="2"/>
    </row>
    <row r="8" spans="1:27" ht="13.5" thickBot="1" x14ac:dyDescent="0.25">
      <c r="B8" s="8"/>
      <c r="C8" s="8" t="s">
        <v>34</v>
      </c>
      <c r="D8" s="8" t="s">
        <v>14</v>
      </c>
      <c r="E8" s="8"/>
      <c r="F8" s="8"/>
      <c r="G8" s="8"/>
      <c r="H8" s="8"/>
      <c r="I8" s="8"/>
      <c r="J8" s="8"/>
      <c r="K8" s="8"/>
      <c r="L8" s="8"/>
      <c r="M8" s="8"/>
      <c r="N8" s="2"/>
      <c r="O8" s="2"/>
    </row>
    <row r="9" spans="1:27" s="10" customFormat="1" ht="15" customHeight="1" x14ac:dyDescent="0.2">
      <c r="A9" s="2"/>
      <c r="B9" s="253" t="s">
        <v>35</v>
      </c>
      <c r="C9" s="9" t="s">
        <v>36</v>
      </c>
      <c r="D9" s="256" t="s">
        <v>37</v>
      </c>
      <c r="E9" s="256"/>
      <c r="F9" s="256"/>
      <c r="G9" s="256"/>
      <c r="H9" s="256"/>
      <c r="I9" s="256"/>
      <c r="J9" s="256"/>
      <c r="K9" s="256"/>
      <c r="L9" s="256"/>
      <c r="M9" s="257"/>
      <c r="N9" s="2"/>
      <c r="O9" s="2"/>
      <c r="P9" s="2"/>
      <c r="Q9" s="2"/>
      <c r="R9" s="2"/>
      <c r="S9" s="2"/>
      <c r="T9" s="2"/>
      <c r="U9" s="2"/>
      <c r="V9" s="2"/>
      <c r="W9" s="2"/>
      <c r="X9" s="2"/>
      <c r="Y9" s="2"/>
      <c r="Z9" s="2"/>
      <c r="AA9" s="2"/>
    </row>
    <row r="10" spans="1:27" s="10" customFormat="1" ht="15" customHeight="1" x14ac:dyDescent="0.2">
      <c r="A10" s="2"/>
      <c r="B10" s="254"/>
      <c r="C10" s="11" t="s">
        <v>38</v>
      </c>
      <c r="D10" s="258" t="s">
        <v>39</v>
      </c>
      <c r="E10" s="258"/>
      <c r="F10" s="258"/>
      <c r="G10" s="258"/>
      <c r="H10" s="258"/>
      <c r="I10" s="258"/>
      <c r="J10" s="258"/>
      <c r="K10" s="258"/>
      <c r="L10" s="258"/>
      <c r="M10" s="259"/>
      <c r="N10" s="2"/>
      <c r="O10" s="2"/>
      <c r="P10" s="2"/>
      <c r="Q10" s="2"/>
      <c r="R10" s="2"/>
      <c r="S10" s="2"/>
      <c r="T10" s="2"/>
      <c r="U10" s="2"/>
      <c r="V10" s="2"/>
      <c r="W10" s="2"/>
      <c r="X10" s="2"/>
      <c r="Y10" s="2"/>
      <c r="Z10" s="2"/>
      <c r="AA10" s="2"/>
    </row>
    <row r="11" spans="1:27" s="10" customFormat="1" ht="15" customHeight="1" x14ac:dyDescent="0.2">
      <c r="A11" s="2"/>
      <c r="B11" s="255"/>
      <c r="C11" s="11" t="s">
        <v>40</v>
      </c>
      <c r="D11" s="258" t="s">
        <v>41</v>
      </c>
      <c r="E11" s="258"/>
      <c r="F11" s="258"/>
      <c r="G11" s="258"/>
      <c r="H11" s="258"/>
      <c r="I11" s="258"/>
      <c r="J11" s="258"/>
      <c r="K11" s="258"/>
      <c r="L11" s="258"/>
      <c r="M11" s="259"/>
      <c r="N11" s="2"/>
      <c r="O11" s="2"/>
      <c r="P11" s="2"/>
      <c r="Q11" s="2"/>
      <c r="R11" s="2"/>
      <c r="S11" s="2"/>
      <c r="T11" s="2"/>
      <c r="U11" s="2"/>
      <c r="V11" s="2"/>
      <c r="W11" s="2"/>
      <c r="X11" s="2"/>
      <c r="Y11" s="2"/>
      <c r="Z11" s="2"/>
      <c r="AA11" s="2"/>
    </row>
    <row r="12" spans="1:27" ht="16.5" customHeight="1" x14ac:dyDescent="0.2">
      <c r="B12" s="246" t="s">
        <v>42</v>
      </c>
      <c r="C12" s="12" t="s">
        <v>312</v>
      </c>
      <c r="D12" s="249" t="s">
        <v>236</v>
      </c>
      <c r="E12" s="249"/>
      <c r="F12" s="249"/>
      <c r="G12" s="249"/>
      <c r="H12" s="249"/>
      <c r="I12" s="249"/>
      <c r="J12" s="249"/>
      <c r="K12" s="249"/>
      <c r="L12" s="249"/>
      <c r="M12" s="250"/>
      <c r="N12" s="2"/>
      <c r="O12" s="2"/>
    </row>
    <row r="13" spans="1:27" ht="16.5" customHeight="1" x14ac:dyDescent="0.2">
      <c r="B13" s="247"/>
      <c r="C13" s="12" t="s">
        <v>310</v>
      </c>
      <c r="D13" s="249" t="s">
        <v>311</v>
      </c>
      <c r="E13" s="249"/>
      <c r="F13" s="249"/>
      <c r="G13" s="249"/>
      <c r="H13" s="249"/>
      <c r="I13" s="249"/>
      <c r="J13" s="249"/>
      <c r="K13" s="249"/>
      <c r="L13" s="249"/>
      <c r="M13" s="250"/>
      <c r="N13" s="2"/>
      <c r="O13" s="2"/>
    </row>
    <row r="14" spans="1:27" ht="16.5" customHeight="1" x14ac:dyDescent="0.2">
      <c r="B14" s="247"/>
      <c r="C14" s="12" t="s">
        <v>43</v>
      </c>
      <c r="D14" s="249" t="s">
        <v>44</v>
      </c>
      <c r="E14" s="249"/>
      <c r="F14" s="249"/>
      <c r="G14" s="249"/>
      <c r="H14" s="249"/>
      <c r="I14" s="249"/>
      <c r="J14" s="249"/>
      <c r="K14" s="249"/>
      <c r="L14" s="249"/>
      <c r="M14" s="250"/>
      <c r="N14" s="2"/>
      <c r="O14" s="2"/>
    </row>
    <row r="15" spans="1:27" ht="16.5" customHeight="1" thickBot="1" x14ac:dyDescent="0.25">
      <c r="B15" s="248"/>
      <c r="C15" s="206" t="s">
        <v>45</v>
      </c>
      <c r="D15" s="251" t="s">
        <v>45</v>
      </c>
      <c r="E15" s="251"/>
      <c r="F15" s="251"/>
      <c r="G15" s="251"/>
      <c r="H15" s="251"/>
      <c r="I15" s="251"/>
      <c r="J15" s="251"/>
      <c r="K15" s="251"/>
      <c r="L15" s="251"/>
      <c r="M15" s="252"/>
      <c r="N15" s="2"/>
      <c r="O15" s="2"/>
    </row>
    <row r="16" spans="1:27" x14ac:dyDescent="0.2">
      <c r="B16" s="8"/>
      <c r="C16" s="8"/>
      <c r="D16" s="8"/>
      <c r="E16" s="8"/>
      <c r="F16" s="8"/>
      <c r="G16" s="8"/>
      <c r="H16" s="8"/>
      <c r="I16" s="8"/>
      <c r="J16" s="8"/>
      <c r="K16" s="8"/>
      <c r="L16" s="8"/>
      <c r="M16" s="8"/>
      <c r="N16" s="2"/>
      <c r="O16" s="2"/>
    </row>
    <row r="17" spans="2:16" x14ac:dyDescent="0.2">
      <c r="B17" s="8" t="s">
        <v>214</v>
      </c>
      <c r="C17" s="8"/>
      <c r="D17" s="8"/>
      <c r="E17" s="8"/>
      <c r="F17" s="8"/>
      <c r="G17" s="8"/>
      <c r="H17" s="8"/>
      <c r="I17" s="8"/>
      <c r="J17" s="8"/>
      <c r="K17" s="8"/>
      <c r="L17" s="8"/>
      <c r="M17" s="8"/>
      <c r="N17" s="2"/>
      <c r="O17" s="2"/>
    </row>
    <row r="18" spans="2:16" x14ac:dyDescent="0.2">
      <c r="B18" s="8"/>
      <c r="C18" s="13" t="s">
        <v>215</v>
      </c>
      <c r="D18" s="8"/>
      <c r="E18" s="8"/>
      <c r="F18" s="8"/>
      <c r="G18" s="8"/>
      <c r="H18" s="8"/>
      <c r="I18" s="8"/>
      <c r="J18" s="8"/>
      <c r="K18" s="8"/>
      <c r="L18" s="8"/>
      <c r="M18" s="8"/>
      <c r="N18" s="2"/>
      <c r="O18" s="2"/>
    </row>
    <row r="19" spans="2:16" x14ac:dyDescent="0.2">
      <c r="B19" s="8" t="s">
        <v>216</v>
      </c>
      <c r="C19" s="13"/>
      <c r="D19" s="8"/>
      <c r="E19" s="8"/>
      <c r="F19" s="8"/>
      <c r="G19" s="8"/>
      <c r="H19" s="8"/>
      <c r="I19" s="8"/>
      <c r="J19" s="8"/>
      <c r="K19" s="8"/>
      <c r="L19" s="8"/>
      <c r="M19" s="8"/>
      <c r="N19" s="2"/>
      <c r="O19" s="2"/>
    </row>
    <row r="20" spans="2:16" x14ac:dyDescent="0.2">
      <c r="B20" s="8"/>
      <c r="C20" s="242">
        <v>41725</v>
      </c>
      <c r="D20" s="13" t="s">
        <v>294</v>
      </c>
      <c r="E20" s="8"/>
      <c r="F20" s="8"/>
      <c r="G20" s="8"/>
      <c r="H20" s="8"/>
      <c r="I20" s="8"/>
      <c r="J20" s="8"/>
      <c r="K20" s="8"/>
      <c r="L20" s="8"/>
      <c r="M20" s="8"/>
      <c r="N20" s="2"/>
      <c r="O20" s="2"/>
    </row>
    <row r="21" spans="2:16" x14ac:dyDescent="0.2">
      <c r="B21" s="8" t="s">
        <v>46</v>
      </c>
      <c r="C21" s="8"/>
      <c r="D21" s="8"/>
      <c r="E21" s="8"/>
      <c r="F21" s="8"/>
      <c r="G21" s="8"/>
      <c r="H21" s="8"/>
      <c r="I21" s="8"/>
      <c r="J21" s="8"/>
      <c r="K21" s="8"/>
      <c r="L21" s="8"/>
      <c r="M21" s="8"/>
      <c r="N21" s="2"/>
      <c r="O21" s="2"/>
    </row>
    <row r="22" spans="2:16" ht="38.25" customHeight="1" x14ac:dyDescent="0.2">
      <c r="B22" s="8"/>
      <c r="C22" s="245" t="str">
        <f>"This document should be cited as: NETL (2013). NETL Life Cycle Inventory Data – Unit Process: "&amp;D3&amp;" - Version 02. U.S. Department of Energy, National Energy Technology Laboratory. Retrieved [DATE] from www.netl.doe.gov/LCA"</f>
        <v>This document should be cited as: NETL (2013). NETL Life Cycle Inventory Data – Unit Process: Coal Cleaning - Version 02. U.S. Department of Energy, National Energy Technology Laboratory. Retrieved [DATE] from www.netl.doe.gov/LCA</v>
      </c>
      <c r="D22" s="245"/>
      <c r="E22" s="245"/>
      <c r="F22" s="245"/>
      <c r="G22" s="245"/>
      <c r="H22" s="245"/>
      <c r="I22" s="245"/>
      <c r="J22" s="245"/>
      <c r="K22" s="245"/>
      <c r="L22" s="245"/>
      <c r="M22" s="245"/>
      <c r="N22" s="2"/>
      <c r="O22" s="2"/>
    </row>
    <row r="23" spans="2:16" x14ac:dyDescent="0.2">
      <c r="B23" s="8" t="s">
        <v>47</v>
      </c>
      <c r="C23" s="8"/>
      <c r="D23" s="8"/>
      <c r="E23" s="8"/>
      <c r="F23" s="8"/>
      <c r="G23" s="13"/>
      <c r="H23" s="13"/>
      <c r="I23" s="13"/>
      <c r="J23" s="13"/>
      <c r="K23" s="13"/>
      <c r="L23" s="13"/>
      <c r="M23" s="13"/>
      <c r="N23" s="2"/>
      <c r="O23" s="2"/>
    </row>
    <row r="24" spans="2:16" x14ac:dyDescent="0.2">
      <c r="B24" s="13"/>
      <c r="C24" s="13" t="s">
        <v>48</v>
      </c>
      <c r="D24" s="13"/>
      <c r="E24" s="14" t="s">
        <v>49</v>
      </c>
      <c r="F24" s="15"/>
      <c r="G24" s="13" t="s">
        <v>50</v>
      </c>
      <c r="H24" s="13"/>
      <c r="I24" s="13"/>
      <c r="J24" s="13"/>
      <c r="K24" s="13"/>
      <c r="L24" s="13"/>
      <c r="M24" s="13"/>
      <c r="N24" s="2"/>
      <c r="O24" s="2"/>
      <c r="P24" s="13"/>
    </row>
    <row r="25" spans="2:16" x14ac:dyDescent="0.2">
      <c r="B25" s="13"/>
      <c r="C25" s="13" t="s">
        <v>51</v>
      </c>
      <c r="D25" s="13"/>
      <c r="E25" s="13"/>
      <c r="F25" s="13"/>
      <c r="G25" s="13"/>
      <c r="H25" s="13"/>
      <c r="I25" s="13"/>
      <c r="J25" s="13"/>
      <c r="K25" s="13"/>
      <c r="L25" s="13"/>
      <c r="M25" s="13"/>
      <c r="N25" s="2"/>
      <c r="O25" s="2"/>
      <c r="P25" s="13"/>
    </row>
    <row r="26" spans="2:16" x14ac:dyDescent="0.2">
      <c r="B26" s="13"/>
      <c r="C26" s="13" t="s">
        <v>52</v>
      </c>
      <c r="D26" s="13"/>
      <c r="E26" s="13"/>
      <c r="F26" s="13"/>
      <c r="G26" s="13"/>
      <c r="H26" s="13"/>
      <c r="I26" s="13"/>
      <c r="J26" s="13"/>
      <c r="K26" s="13"/>
      <c r="L26" s="13"/>
      <c r="M26" s="13"/>
      <c r="N26" s="13"/>
      <c r="O26" s="13"/>
      <c r="P26" s="13"/>
    </row>
    <row r="27" spans="2:16" x14ac:dyDescent="0.2">
      <c r="B27" s="13"/>
      <c r="C27" s="13"/>
      <c r="D27" s="13"/>
      <c r="E27" s="13"/>
      <c r="F27" s="13"/>
      <c r="G27" s="13"/>
      <c r="H27" s="13"/>
      <c r="I27" s="13"/>
      <c r="J27" s="13"/>
      <c r="K27" s="13"/>
      <c r="L27" s="13"/>
      <c r="M27" s="13"/>
      <c r="N27" s="13"/>
      <c r="O27" s="13"/>
    </row>
    <row r="28" spans="2:16" x14ac:dyDescent="0.2">
      <c r="B28" s="8" t="s">
        <v>53</v>
      </c>
      <c r="C28" s="13"/>
      <c r="D28" s="13"/>
      <c r="E28" s="13"/>
      <c r="F28" s="13"/>
      <c r="G28" s="13"/>
      <c r="H28" s="13"/>
      <c r="I28" s="13"/>
      <c r="J28" s="13"/>
      <c r="K28" s="13"/>
      <c r="L28" s="13"/>
      <c r="M28" s="13"/>
      <c r="N28" s="13"/>
      <c r="O28" s="13"/>
    </row>
    <row r="29" spans="2:16" x14ac:dyDescent="0.2">
      <c r="B29" s="13"/>
      <c r="C29" s="13"/>
      <c r="D29" s="13"/>
      <c r="E29" s="13"/>
      <c r="F29" s="13"/>
      <c r="G29" s="13"/>
      <c r="H29" s="13"/>
      <c r="I29" s="13"/>
      <c r="J29" s="13"/>
      <c r="K29" s="13"/>
      <c r="L29" s="13"/>
      <c r="M29" s="13"/>
      <c r="N29" s="13"/>
      <c r="O29" s="13"/>
    </row>
    <row r="30" spans="2:16" x14ac:dyDescent="0.2">
      <c r="B30" s="13"/>
      <c r="C30" s="13"/>
      <c r="D30" s="13"/>
      <c r="E30" s="13"/>
      <c r="F30" s="13"/>
      <c r="G30" s="13"/>
      <c r="H30" s="13"/>
      <c r="I30" s="13"/>
      <c r="J30" s="13"/>
      <c r="K30" s="13"/>
      <c r="L30" s="13"/>
      <c r="M30" s="13"/>
      <c r="N30" s="13"/>
      <c r="O30" s="13"/>
    </row>
    <row r="31" spans="2:16" x14ac:dyDescent="0.2">
      <c r="B31" s="13"/>
      <c r="C31" s="13"/>
      <c r="D31" s="13"/>
      <c r="E31" s="13"/>
      <c r="F31" s="13"/>
      <c r="G31" s="13"/>
      <c r="H31" s="13"/>
      <c r="I31" s="13"/>
      <c r="J31" s="13"/>
      <c r="K31" s="13"/>
      <c r="L31" s="13"/>
      <c r="M31" s="13"/>
      <c r="N31" s="13"/>
      <c r="O31" s="13"/>
    </row>
    <row r="32" spans="2:16" x14ac:dyDescent="0.2">
      <c r="B32" s="13"/>
      <c r="C32" s="13"/>
      <c r="D32" s="13"/>
      <c r="E32" s="13"/>
      <c r="F32" s="13"/>
      <c r="G32" s="13"/>
      <c r="H32" s="13"/>
      <c r="I32" s="13"/>
      <c r="J32" s="13"/>
      <c r="K32" s="13"/>
      <c r="L32" s="13"/>
      <c r="M32" s="13"/>
      <c r="N32" s="13"/>
      <c r="O32" s="13"/>
    </row>
    <row r="33" spans="2:15" x14ac:dyDescent="0.2">
      <c r="B33" s="13"/>
      <c r="C33" s="13"/>
      <c r="D33" s="13"/>
      <c r="E33" s="13"/>
      <c r="F33" s="13"/>
      <c r="G33" s="13"/>
      <c r="H33" s="13"/>
      <c r="I33" s="13"/>
      <c r="J33" s="13"/>
      <c r="K33" s="13"/>
      <c r="L33" s="13"/>
      <c r="M33" s="13"/>
      <c r="N33" s="13"/>
      <c r="O33" s="13"/>
    </row>
    <row r="34" spans="2:15" x14ac:dyDescent="0.2">
      <c r="B34" s="13"/>
      <c r="C34" s="13"/>
      <c r="D34" s="13"/>
      <c r="E34" s="13"/>
      <c r="F34" s="13"/>
      <c r="G34" s="13"/>
      <c r="H34" s="13"/>
      <c r="I34" s="13"/>
      <c r="J34" s="13"/>
      <c r="K34" s="13"/>
      <c r="L34" s="13"/>
      <c r="M34" s="13"/>
      <c r="N34" s="13"/>
      <c r="O34" s="13"/>
    </row>
    <row r="35" spans="2:15" x14ac:dyDescent="0.2">
      <c r="B35" s="13"/>
      <c r="C35" s="13"/>
      <c r="D35" s="13"/>
      <c r="E35" s="13"/>
      <c r="F35" s="13"/>
      <c r="G35" s="13"/>
      <c r="H35" s="13"/>
      <c r="I35" s="13"/>
      <c r="J35" s="13"/>
      <c r="K35" s="13"/>
      <c r="L35" s="13"/>
      <c r="M35" s="13"/>
      <c r="N35" s="13"/>
      <c r="O35" s="13"/>
    </row>
    <row r="36" spans="2:15" x14ac:dyDescent="0.2">
      <c r="B36" s="13"/>
      <c r="C36" s="13"/>
      <c r="D36" s="13"/>
      <c r="E36" s="13"/>
      <c r="F36" s="13"/>
      <c r="G36" s="13"/>
      <c r="H36" s="13"/>
      <c r="I36" s="13"/>
      <c r="J36" s="13"/>
      <c r="K36" s="13"/>
      <c r="L36" s="13"/>
      <c r="M36" s="13"/>
      <c r="N36" s="13"/>
      <c r="O36" s="13"/>
    </row>
    <row r="37" spans="2:15" x14ac:dyDescent="0.2">
      <c r="B37" s="13"/>
      <c r="C37" s="13"/>
      <c r="D37" s="13"/>
      <c r="E37" s="13"/>
      <c r="F37" s="13"/>
      <c r="G37" s="13"/>
      <c r="H37" s="13"/>
      <c r="I37" s="13"/>
      <c r="J37" s="13"/>
      <c r="K37" s="13"/>
      <c r="L37" s="13"/>
      <c r="M37" s="13"/>
      <c r="N37" s="13"/>
      <c r="O37" s="13"/>
    </row>
    <row r="38" spans="2:15" x14ac:dyDescent="0.2">
      <c r="B38" s="13"/>
      <c r="C38" s="13"/>
      <c r="D38" s="13"/>
      <c r="E38" s="13"/>
      <c r="F38" s="13"/>
      <c r="G38" s="13"/>
      <c r="H38" s="13"/>
      <c r="I38" s="13"/>
      <c r="J38" s="13"/>
      <c r="K38" s="13"/>
      <c r="L38" s="13"/>
      <c r="M38" s="13"/>
      <c r="N38" s="13"/>
      <c r="O38" s="13"/>
    </row>
    <row r="39" spans="2:15" x14ac:dyDescent="0.2">
      <c r="B39" s="13"/>
      <c r="C39" s="13"/>
      <c r="D39" s="13"/>
      <c r="E39" s="13"/>
      <c r="F39" s="13"/>
      <c r="G39" s="13"/>
      <c r="H39" s="13"/>
      <c r="I39" s="13"/>
      <c r="J39" s="13"/>
      <c r="K39" s="13"/>
      <c r="L39" s="13"/>
      <c r="M39" s="13"/>
      <c r="N39" s="13"/>
      <c r="O39" s="13"/>
    </row>
    <row r="40" spans="2:15" x14ac:dyDescent="0.2">
      <c r="B40" s="13"/>
      <c r="C40" s="13"/>
      <c r="D40" s="13"/>
      <c r="E40" s="13"/>
      <c r="F40" s="13"/>
      <c r="G40" s="13"/>
      <c r="H40" s="13"/>
      <c r="I40" s="13"/>
      <c r="J40" s="13"/>
      <c r="K40" s="13"/>
      <c r="L40" s="13"/>
      <c r="M40" s="13"/>
      <c r="N40" s="13"/>
      <c r="O40" s="13"/>
    </row>
    <row r="41" spans="2:15" x14ac:dyDescent="0.2">
      <c r="B41" s="13"/>
      <c r="C41" s="13"/>
      <c r="D41" s="13"/>
      <c r="E41" s="13"/>
      <c r="F41" s="13"/>
      <c r="G41" s="13"/>
      <c r="H41" s="13"/>
      <c r="I41" s="13"/>
      <c r="J41" s="13"/>
      <c r="K41" s="13"/>
      <c r="L41" s="13"/>
      <c r="M41" s="13"/>
      <c r="N41" s="13"/>
      <c r="O41" s="13"/>
    </row>
    <row r="42" spans="2:15" x14ac:dyDescent="0.2">
      <c r="B42" s="13"/>
      <c r="C42" s="13"/>
      <c r="D42" s="13"/>
      <c r="E42" s="13"/>
      <c r="F42" s="13"/>
      <c r="G42" s="13"/>
      <c r="H42" s="13"/>
      <c r="I42" s="13"/>
      <c r="J42" s="13"/>
      <c r="K42" s="13"/>
      <c r="L42" s="13"/>
      <c r="M42" s="13"/>
      <c r="N42" s="13"/>
      <c r="O42" s="13"/>
    </row>
    <row r="43" spans="2:15" x14ac:dyDescent="0.2">
      <c r="B43" s="13"/>
      <c r="C43" s="13"/>
      <c r="D43" s="13"/>
      <c r="E43" s="13"/>
      <c r="F43" s="13"/>
      <c r="G43" s="13"/>
      <c r="H43" s="13"/>
      <c r="I43" s="13"/>
      <c r="J43" s="13"/>
      <c r="K43" s="13"/>
      <c r="L43" s="13"/>
      <c r="M43" s="13"/>
      <c r="N43" s="13"/>
      <c r="O43" s="13"/>
    </row>
    <row r="44" spans="2:15" x14ac:dyDescent="0.2">
      <c r="B44" s="13"/>
      <c r="C44" s="13"/>
      <c r="D44" s="13"/>
      <c r="E44" s="13"/>
      <c r="F44" s="13"/>
      <c r="G44" s="13"/>
      <c r="H44" s="13"/>
      <c r="I44" s="13"/>
      <c r="J44" s="13"/>
      <c r="K44" s="13"/>
      <c r="L44" s="13"/>
      <c r="M44" s="13"/>
      <c r="N44" s="13"/>
      <c r="O44" s="13"/>
    </row>
    <row r="45" spans="2:15" x14ac:dyDescent="0.2">
      <c r="B45" s="13"/>
      <c r="C45" s="13"/>
      <c r="D45" s="13"/>
      <c r="E45" s="13"/>
      <c r="F45" s="13"/>
      <c r="G45" s="13"/>
      <c r="H45" s="13"/>
      <c r="I45" s="13"/>
      <c r="J45" s="13"/>
      <c r="K45" s="13"/>
      <c r="L45" s="13"/>
      <c r="M45" s="13"/>
      <c r="N45" s="13"/>
      <c r="O45" s="13"/>
    </row>
    <row r="46" spans="2:15" x14ac:dyDescent="0.2">
      <c r="B46" s="13"/>
      <c r="C46" s="13"/>
      <c r="D46" s="13"/>
      <c r="E46" s="13"/>
      <c r="F46" s="13"/>
      <c r="G46" s="13"/>
      <c r="H46" s="13"/>
      <c r="I46" s="13"/>
      <c r="J46" s="13"/>
      <c r="K46" s="13"/>
      <c r="L46" s="13"/>
      <c r="M46" s="13"/>
      <c r="N46" s="13"/>
      <c r="O46" s="13"/>
    </row>
    <row r="47" spans="2:15" x14ac:dyDescent="0.2">
      <c r="B47" s="13"/>
      <c r="C47" s="13"/>
      <c r="D47" s="13"/>
      <c r="E47" s="13"/>
      <c r="F47" s="13"/>
      <c r="G47" s="13"/>
      <c r="H47" s="13"/>
      <c r="I47" s="13"/>
      <c r="J47" s="13"/>
      <c r="K47" s="13"/>
      <c r="L47" s="13"/>
      <c r="M47" s="13"/>
      <c r="N47" s="13"/>
      <c r="O47" s="13"/>
    </row>
    <row r="48" spans="2:15" x14ac:dyDescent="0.2">
      <c r="B48" s="13"/>
      <c r="C48" s="13"/>
      <c r="D48" s="13"/>
      <c r="E48" s="13"/>
      <c r="F48" s="13"/>
      <c r="G48" s="13"/>
      <c r="H48" s="13"/>
      <c r="I48" s="13"/>
      <c r="J48" s="13"/>
      <c r="K48" s="13"/>
      <c r="L48" s="13"/>
      <c r="M48" s="13"/>
      <c r="N48" s="13"/>
      <c r="O48" s="13"/>
    </row>
    <row r="49" spans="2:15" x14ac:dyDescent="0.2">
      <c r="B49" s="13"/>
      <c r="C49" s="13"/>
      <c r="D49" s="13"/>
      <c r="E49" s="13"/>
      <c r="F49" s="13"/>
      <c r="G49" s="13"/>
      <c r="H49" s="13"/>
      <c r="I49" s="13"/>
      <c r="J49" s="13"/>
      <c r="K49" s="13"/>
      <c r="L49" s="13"/>
      <c r="M49" s="13"/>
      <c r="N49" s="13"/>
      <c r="O49" s="13"/>
    </row>
    <row r="50" spans="2:15" x14ac:dyDescent="0.2">
      <c r="B50" s="13"/>
      <c r="C50" s="13"/>
      <c r="D50" s="13"/>
      <c r="E50" s="13"/>
      <c r="F50" s="13"/>
      <c r="G50" s="13"/>
      <c r="H50" s="13"/>
      <c r="I50" s="13"/>
      <c r="J50" s="13"/>
      <c r="K50" s="13"/>
      <c r="L50" s="13"/>
      <c r="M50" s="13"/>
      <c r="N50" s="13"/>
      <c r="O50" s="13"/>
    </row>
    <row r="51" spans="2:15" x14ac:dyDescent="0.2">
      <c r="B51" s="13"/>
      <c r="C51" s="13"/>
      <c r="D51" s="13"/>
      <c r="E51" s="13"/>
      <c r="F51" s="13"/>
      <c r="G51" s="13"/>
      <c r="H51" s="13"/>
      <c r="I51" s="13"/>
      <c r="J51" s="13"/>
      <c r="K51" s="13"/>
      <c r="L51" s="13"/>
      <c r="M51" s="13"/>
      <c r="N51" s="13"/>
      <c r="O51" s="13"/>
    </row>
    <row r="52" spans="2:15" x14ac:dyDescent="0.2">
      <c r="B52" s="13"/>
      <c r="C52" s="13"/>
      <c r="D52" s="13"/>
      <c r="E52" s="13"/>
      <c r="F52" s="13"/>
      <c r="G52" s="13"/>
      <c r="H52" s="13"/>
      <c r="I52" s="13"/>
      <c r="J52" s="13"/>
      <c r="K52" s="13"/>
      <c r="L52" s="13"/>
      <c r="M52" s="13"/>
      <c r="N52" s="13"/>
      <c r="O52" s="13"/>
    </row>
    <row r="53" spans="2:15" x14ac:dyDescent="0.2">
      <c r="B53" s="13"/>
      <c r="C53" s="13"/>
      <c r="D53" s="13"/>
      <c r="E53" s="13"/>
      <c r="F53" s="13"/>
      <c r="G53" s="13"/>
      <c r="H53" s="13"/>
      <c r="I53" s="13"/>
      <c r="J53" s="13"/>
      <c r="K53" s="13"/>
      <c r="L53" s="13"/>
      <c r="M53" s="13"/>
      <c r="N53" s="13"/>
      <c r="O53" s="13"/>
    </row>
    <row r="54" spans="2:15" x14ac:dyDescent="0.2">
      <c r="B54" s="13"/>
      <c r="C54" s="13"/>
      <c r="D54" s="13"/>
      <c r="E54" s="13"/>
      <c r="F54" s="13"/>
      <c r="G54" s="13"/>
      <c r="H54" s="13"/>
      <c r="I54" s="13"/>
      <c r="J54" s="13"/>
      <c r="K54" s="13"/>
      <c r="L54" s="13"/>
      <c r="M54" s="13"/>
      <c r="N54" s="13"/>
      <c r="O54" s="13"/>
    </row>
    <row r="55" spans="2:15" x14ac:dyDescent="0.2">
      <c r="B55" s="13"/>
      <c r="C55" s="13"/>
      <c r="D55" s="13"/>
      <c r="E55" s="13"/>
      <c r="F55" s="13"/>
      <c r="G55" s="13"/>
      <c r="H55" s="13"/>
      <c r="I55" s="13"/>
      <c r="J55" s="13"/>
      <c r="K55" s="13"/>
      <c r="L55" s="13"/>
      <c r="M55" s="13"/>
      <c r="N55" s="13"/>
      <c r="O55" s="13"/>
    </row>
    <row r="56" spans="2:15" x14ac:dyDescent="0.2">
      <c r="B56" s="13"/>
      <c r="C56" s="13"/>
      <c r="D56" s="13"/>
      <c r="E56" s="13"/>
      <c r="F56" s="13"/>
      <c r="G56" s="13"/>
      <c r="H56" s="13"/>
      <c r="I56" s="13"/>
      <c r="J56" s="13"/>
      <c r="K56" s="13"/>
      <c r="L56" s="13"/>
      <c r="M56" s="13"/>
      <c r="N56" s="13"/>
      <c r="O56" s="13"/>
    </row>
    <row r="57" spans="2:15" x14ac:dyDescent="0.2">
      <c r="B57" s="13"/>
      <c r="C57" s="13"/>
      <c r="D57" s="13"/>
      <c r="E57" s="13"/>
      <c r="F57" s="13"/>
      <c r="G57" s="13"/>
      <c r="H57" s="13"/>
      <c r="I57" s="13"/>
      <c r="J57" s="13"/>
      <c r="K57" s="13"/>
      <c r="L57" s="13"/>
      <c r="M57" s="13"/>
      <c r="N57" s="13"/>
      <c r="O57" s="13"/>
    </row>
    <row r="58" spans="2:15" x14ac:dyDescent="0.2">
      <c r="B58" s="13"/>
      <c r="C58" s="13"/>
      <c r="D58" s="13"/>
      <c r="E58" s="13"/>
      <c r="F58" s="13"/>
      <c r="G58" s="13"/>
      <c r="H58" s="13"/>
      <c r="I58" s="13"/>
      <c r="J58" s="13"/>
      <c r="K58" s="13"/>
      <c r="L58" s="13"/>
      <c r="M58" s="13"/>
      <c r="N58" s="13"/>
      <c r="O58" s="13"/>
    </row>
    <row r="59" spans="2:15" x14ac:dyDescent="0.2">
      <c r="B59" s="13"/>
      <c r="C59" s="13"/>
      <c r="D59" s="13"/>
      <c r="E59" s="13"/>
      <c r="F59" s="13"/>
      <c r="G59" s="13"/>
      <c r="H59" s="13"/>
      <c r="I59" s="13"/>
      <c r="J59" s="13"/>
      <c r="K59" s="13"/>
      <c r="L59" s="13"/>
      <c r="M59" s="13"/>
      <c r="N59" s="13"/>
      <c r="O59" s="13"/>
    </row>
    <row r="60" spans="2:15" x14ac:dyDescent="0.2">
      <c r="B60" s="13"/>
      <c r="C60" s="13"/>
      <c r="D60" s="13"/>
      <c r="E60" s="13"/>
      <c r="F60" s="13"/>
      <c r="G60" s="13"/>
      <c r="H60" s="13"/>
      <c r="I60" s="13"/>
      <c r="J60" s="13"/>
      <c r="K60" s="13"/>
      <c r="L60" s="13"/>
      <c r="M60" s="13"/>
      <c r="N60" s="13"/>
      <c r="O60" s="13"/>
    </row>
    <row r="61" spans="2:15" x14ac:dyDescent="0.2">
      <c r="B61" s="13"/>
      <c r="C61" s="13"/>
      <c r="D61" s="13"/>
      <c r="E61" s="13"/>
      <c r="F61" s="13"/>
      <c r="G61" s="13"/>
      <c r="H61" s="13"/>
      <c r="I61" s="13"/>
      <c r="J61" s="13"/>
      <c r="K61" s="13"/>
      <c r="L61" s="13"/>
      <c r="M61" s="13"/>
      <c r="N61" s="13"/>
      <c r="O61" s="13"/>
    </row>
    <row r="62" spans="2:15" x14ac:dyDescent="0.2">
      <c r="B62" s="13"/>
      <c r="C62" s="13"/>
      <c r="D62" s="13"/>
      <c r="E62" s="13"/>
      <c r="F62" s="13"/>
      <c r="G62" s="13"/>
      <c r="H62" s="13"/>
      <c r="I62" s="13"/>
      <c r="J62" s="13"/>
      <c r="K62" s="13"/>
      <c r="L62" s="13"/>
      <c r="M62" s="13"/>
      <c r="N62" s="13"/>
      <c r="O62" s="13"/>
    </row>
    <row r="63" spans="2:15" x14ac:dyDescent="0.2">
      <c r="B63" s="13"/>
      <c r="C63" s="13"/>
      <c r="D63" s="13"/>
      <c r="E63" s="13"/>
      <c r="F63" s="13"/>
      <c r="G63" s="13"/>
      <c r="H63" s="13"/>
      <c r="I63" s="13"/>
      <c r="J63" s="13"/>
      <c r="K63" s="13"/>
      <c r="L63" s="13"/>
      <c r="M63" s="13"/>
      <c r="N63" s="13"/>
      <c r="O63" s="13"/>
    </row>
    <row r="64" spans="2:15" x14ac:dyDescent="0.2">
      <c r="B64" s="13"/>
      <c r="C64" s="13"/>
      <c r="D64" s="13"/>
      <c r="E64" s="13"/>
      <c r="F64" s="13"/>
      <c r="G64" s="13"/>
      <c r="H64" s="13"/>
      <c r="I64" s="13"/>
      <c r="J64" s="13"/>
      <c r="K64" s="13"/>
      <c r="L64" s="13"/>
      <c r="M64" s="13"/>
      <c r="N64" s="13"/>
      <c r="O64" s="13"/>
    </row>
    <row r="65" spans="2:15" x14ac:dyDescent="0.2">
      <c r="B65" s="13"/>
      <c r="C65" s="13"/>
      <c r="D65" s="13"/>
      <c r="E65" s="13"/>
      <c r="F65" s="13"/>
      <c r="G65" s="13"/>
      <c r="H65" s="13"/>
      <c r="I65" s="13"/>
      <c r="J65" s="13"/>
      <c r="K65" s="13"/>
      <c r="L65" s="13"/>
      <c r="M65" s="13"/>
      <c r="N65" s="13"/>
      <c r="O65" s="13"/>
    </row>
    <row r="66" spans="2:15" x14ac:dyDescent="0.2">
      <c r="B66" s="13"/>
      <c r="C66" s="13"/>
      <c r="D66" s="13"/>
      <c r="E66" s="13"/>
      <c r="F66" s="13"/>
      <c r="G66" s="13"/>
      <c r="H66" s="13"/>
      <c r="I66" s="13"/>
      <c r="J66" s="13"/>
      <c r="K66" s="13"/>
      <c r="L66" s="13"/>
      <c r="M66" s="13"/>
      <c r="N66" s="13"/>
      <c r="O66" s="13"/>
    </row>
    <row r="67" spans="2:15" x14ac:dyDescent="0.2">
      <c r="B67" s="13"/>
      <c r="C67" s="13"/>
      <c r="D67" s="13"/>
      <c r="E67" s="13"/>
      <c r="F67" s="13"/>
      <c r="G67" s="13"/>
      <c r="H67" s="13"/>
      <c r="I67" s="13"/>
      <c r="J67" s="13"/>
      <c r="K67" s="13"/>
      <c r="L67" s="13"/>
      <c r="M67" s="13"/>
      <c r="N67" s="13"/>
      <c r="O67" s="13"/>
    </row>
    <row r="68" spans="2:15" x14ac:dyDescent="0.2">
      <c r="B68" s="13"/>
      <c r="C68" s="13"/>
      <c r="D68" s="13"/>
      <c r="E68" s="13"/>
      <c r="F68" s="13"/>
      <c r="G68" s="13"/>
      <c r="H68" s="13"/>
      <c r="I68" s="13"/>
      <c r="J68" s="13"/>
      <c r="K68" s="13"/>
      <c r="L68" s="13"/>
      <c r="M68" s="13"/>
      <c r="N68" s="13"/>
      <c r="O68" s="13"/>
    </row>
    <row r="69" spans="2:15" x14ac:dyDescent="0.2">
      <c r="B69" s="13"/>
      <c r="C69" s="13"/>
      <c r="D69" s="13"/>
      <c r="E69" s="13"/>
      <c r="F69" s="13"/>
      <c r="G69" s="13"/>
      <c r="H69" s="13"/>
      <c r="I69" s="13"/>
      <c r="J69" s="13"/>
      <c r="K69" s="13"/>
      <c r="L69" s="13"/>
      <c r="M69" s="13"/>
      <c r="N69" s="13"/>
      <c r="O69" s="13"/>
    </row>
    <row r="70" spans="2:15" x14ac:dyDescent="0.2">
      <c r="B70" s="13"/>
      <c r="C70" s="13"/>
      <c r="D70" s="13"/>
      <c r="E70" s="13"/>
      <c r="F70" s="13"/>
      <c r="G70" s="13"/>
      <c r="H70" s="13"/>
      <c r="I70" s="13"/>
      <c r="J70" s="13"/>
      <c r="K70" s="13"/>
      <c r="L70" s="13"/>
      <c r="M70" s="13"/>
      <c r="N70" s="13"/>
      <c r="O70" s="13"/>
    </row>
    <row r="71" spans="2:15" x14ac:dyDescent="0.2">
      <c r="B71" s="13"/>
      <c r="C71" s="13"/>
      <c r="D71" s="13"/>
      <c r="E71" s="13"/>
      <c r="F71" s="13"/>
      <c r="G71" s="13"/>
      <c r="H71" s="13"/>
      <c r="I71" s="13"/>
      <c r="J71" s="13"/>
      <c r="K71" s="13"/>
      <c r="L71" s="13"/>
      <c r="M71" s="13"/>
      <c r="N71" s="13"/>
      <c r="O71" s="13"/>
    </row>
    <row r="72" spans="2:15" x14ac:dyDescent="0.2">
      <c r="B72" s="13"/>
      <c r="C72" s="13"/>
      <c r="D72" s="13"/>
      <c r="E72" s="13"/>
      <c r="F72" s="13"/>
      <c r="G72" s="13"/>
      <c r="H72" s="13"/>
      <c r="I72" s="13"/>
      <c r="J72" s="13"/>
      <c r="K72" s="13"/>
      <c r="L72" s="13"/>
      <c r="M72" s="13"/>
      <c r="N72" s="13"/>
      <c r="O72" s="13"/>
    </row>
    <row r="73" spans="2:15" x14ac:dyDescent="0.2">
      <c r="B73" s="13"/>
      <c r="C73" s="13"/>
      <c r="D73" s="13"/>
      <c r="E73" s="13"/>
      <c r="F73" s="13"/>
      <c r="G73" s="13"/>
      <c r="H73" s="13"/>
      <c r="I73" s="13"/>
      <c r="J73" s="13"/>
      <c r="K73" s="13"/>
      <c r="L73" s="13"/>
      <c r="M73" s="13"/>
      <c r="N73" s="13"/>
      <c r="O73" s="13"/>
    </row>
    <row r="74" spans="2:15" x14ac:dyDescent="0.2">
      <c r="B74" s="13"/>
      <c r="C74" s="13"/>
      <c r="D74" s="13"/>
      <c r="E74" s="13"/>
      <c r="F74" s="13"/>
      <c r="G74" s="13"/>
      <c r="H74" s="13"/>
      <c r="I74" s="13"/>
      <c r="J74" s="13"/>
      <c r="K74" s="13"/>
      <c r="L74" s="13"/>
      <c r="M74" s="13"/>
      <c r="N74" s="13"/>
      <c r="O74" s="13"/>
    </row>
    <row r="75" spans="2:15" x14ac:dyDescent="0.2">
      <c r="B75" s="13"/>
      <c r="C75" s="13"/>
      <c r="D75" s="13"/>
      <c r="E75" s="13"/>
      <c r="F75" s="13"/>
      <c r="G75" s="13"/>
      <c r="H75" s="13"/>
      <c r="I75" s="13"/>
      <c r="J75" s="13"/>
      <c r="K75" s="13"/>
      <c r="L75" s="13"/>
      <c r="M75" s="13"/>
      <c r="N75" s="13"/>
      <c r="O75" s="13"/>
    </row>
    <row r="76" spans="2:15" x14ac:dyDescent="0.2">
      <c r="B76" s="13"/>
      <c r="C76" s="13"/>
      <c r="D76" s="13"/>
      <c r="E76" s="13"/>
      <c r="F76" s="13"/>
      <c r="G76" s="13"/>
      <c r="H76" s="13"/>
      <c r="I76" s="13"/>
      <c r="J76" s="13"/>
      <c r="K76" s="13"/>
      <c r="L76" s="13"/>
      <c r="M76" s="13"/>
      <c r="N76" s="13"/>
      <c r="O76" s="13"/>
    </row>
    <row r="77" spans="2:15" x14ac:dyDescent="0.2">
      <c r="B77" s="13"/>
      <c r="C77" s="13"/>
      <c r="D77" s="13"/>
      <c r="E77" s="13"/>
      <c r="F77" s="13"/>
      <c r="G77" s="13"/>
      <c r="H77" s="13"/>
      <c r="I77" s="13"/>
      <c r="J77" s="13"/>
      <c r="K77" s="13"/>
      <c r="L77" s="13"/>
      <c r="M77" s="13"/>
      <c r="N77" s="13"/>
      <c r="O77" s="13"/>
    </row>
    <row r="78" spans="2:15" x14ac:dyDescent="0.2">
      <c r="B78" s="13"/>
      <c r="C78" s="13"/>
      <c r="D78" s="13"/>
      <c r="E78" s="13"/>
      <c r="F78" s="13"/>
      <c r="G78" s="13"/>
      <c r="H78" s="13"/>
      <c r="I78" s="13"/>
      <c r="J78" s="13"/>
      <c r="K78" s="13"/>
      <c r="L78" s="13"/>
      <c r="M78" s="13"/>
      <c r="N78" s="13"/>
      <c r="O78" s="13"/>
    </row>
    <row r="79" spans="2:15" x14ac:dyDescent="0.2">
      <c r="B79" s="13"/>
      <c r="C79" s="13"/>
      <c r="D79" s="13"/>
      <c r="E79" s="13"/>
      <c r="F79" s="13"/>
      <c r="G79" s="13"/>
      <c r="H79" s="13"/>
      <c r="I79" s="13"/>
      <c r="J79" s="13"/>
      <c r="K79" s="13"/>
      <c r="L79" s="13"/>
      <c r="M79" s="13"/>
      <c r="N79" s="13"/>
      <c r="O79" s="13"/>
    </row>
    <row r="80" spans="2:15" x14ac:dyDescent="0.2">
      <c r="B80" s="13"/>
      <c r="C80" s="13"/>
      <c r="D80" s="13"/>
      <c r="E80" s="13"/>
      <c r="F80" s="13"/>
      <c r="G80" s="13"/>
      <c r="H80" s="13"/>
      <c r="I80" s="13"/>
      <c r="J80" s="13"/>
      <c r="K80" s="13"/>
      <c r="L80" s="13"/>
      <c r="M80" s="13"/>
      <c r="N80" s="13"/>
      <c r="O80" s="13"/>
    </row>
    <row r="81" spans="2:15" x14ac:dyDescent="0.2">
      <c r="B81" s="13"/>
      <c r="C81" s="13"/>
      <c r="D81" s="13"/>
      <c r="E81" s="13"/>
      <c r="F81" s="13"/>
      <c r="G81" s="13"/>
      <c r="H81" s="13"/>
      <c r="I81" s="13"/>
      <c r="J81" s="13"/>
      <c r="K81" s="13"/>
      <c r="L81" s="13"/>
      <c r="M81" s="13"/>
      <c r="N81" s="13"/>
      <c r="O81" s="13"/>
    </row>
    <row r="82" spans="2:15" x14ac:dyDescent="0.2">
      <c r="B82" s="13"/>
      <c r="C82" s="13"/>
      <c r="D82" s="13"/>
      <c r="E82" s="13"/>
      <c r="F82" s="13"/>
      <c r="G82" s="13"/>
      <c r="H82" s="13"/>
      <c r="I82" s="13"/>
      <c r="J82" s="13"/>
      <c r="K82" s="13"/>
      <c r="L82" s="13"/>
      <c r="M82" s="13"/>
      <c r="N82" s="13"/>
      <c r="O82" s="13"/>
    </row>
    <row r="83" spans="2:15" x14ac:dyDescent="0.2">
      <c r="B83" s="13"/>
      <c r="C83" s="13"/>
      <c r="D83" s="13"/>
      <c r="E83" s="13"/>
      <c r="F83" s="13"/>
      <c r="G83" s="13"/>
      <c r="H83" s="13"/>
      <c r="I83" s="13"/>
      <c r="J83" s="13"/>
      <c r="K83" s="13"/>
      <c r="L83" s="13"/>
      <c r="M83" s="13"/>
      <c r="N83" s="13"/>
      <c r="O83" s="13"/>
    </row>
    <row r="84" spans="2:15" x14ac:dyDescent="0.2">
      <c r="B84" s="13"/>
      <c r="C84" s="13"/>
      <c r="D84" s="13"/>
      <c r="E84" s="13"/>
      <c r="F84" s="13"/>
      <c r="G84" s="13"/>
      <c r="H84" s="13"/>
      <c r="I84" s="13"/>
      <c r="J84" s="13"/>
      <c r="K84" s="13"/>
      <c r="L84" s="13"/>
      <c r="M84" s="13"/>
      <c r="N84" s="13"/>
      <c r="O84" s="13"/>
    </row>
    <row r="85" spans="2:15" x14ac:dyDescent="0.2">
      <c r="B85" s="13"/>
      <c r="C85" s="13"/>
      <c r="D85" s="13"/>
      <c r="E85" s="13"/>
      <c r="F85" s="13"/>
      <c r="G85" s="13"/>
      <c r="H85" s="13"/>
      <c r="I85" s="13"/>
      <c r="J85" s="13"/>
      <c r="K85" s="13"/>
      <c r="L85" s="13"/>
      <c r="M85" s="13"/>
      <c r="N85" s="13"/>
      <c r="O85" s="13"/>
    </row>
    <row r="86" spans="2:15" x14ac:dyDescent="0.2">
      <c r="B86" s="13"/>
      <c r="C86" s="13"/>
      <c r="D86" s="13"/>
      <c r="E86" s="13"/>
      <c r="F86" s="13"/>
      <c r="G86" s="13"/>
      <c r="H86" s="13"/>
      <c r="I86" s="13"/>
      <c r="J86" s="13"/>
      <c r="K86" s="13"/>
      <c r="L86" s="13"/>
      <c r="M86" s="13"/>
      <c r="N86" s="13"/>
      <c r="O86" s="13"/>
    </row>
    <row r="87" spans="2:15" x14ac:dyDescent="0.2">
      <c r="B87" s="13"/>
      <c r="C87" s="13"/>
      <c r="D87" s="13"/>
      <c r="E87" s="13"/>
      <c r="F87" s="13"/>
      <c r="G87" s="13"/>
      <c r="H87" s="13"/>
      <c r="I87" s="13"/>
      <c r="J87" s="13"/>
      <c r="K87" s="13"/>
      <c r="L87" s="13"/>
      <c r="M87" s="13"/>
      <c r="N87" s="13"/>
      <c r="O87" s="13"/>
    </row>
    <row r="88" spans="2:15" x14ac:dyDescent="0.2">
      <c r="B88" s="13"/>
      <c r="C88" s="13"/>
      <c r="D88" s="13"/>
      <c r="E88" s="13"/>
      <c r="F88" s="13"/>
      <c r="G88" s="13"/>
      <c r="H88" s="13"/>
      <c r="I88" s="13"/>
      <c r="J88" s="13"/>
      <c r="K88" s="13"/>
      <c r="L88" s="13"/>
      <c r="M88" s="13"/>
      <c r="N88" s="13"/>
      <c r="O88" s="13"/>
    </row>
    <row r="89" spans="2:15" x14ac:dyDescent="0.2">
      <c r="B89" s="13"/>
      <c r="C89" s="13"/>
      <c r="D89" s="13"/>
      <c r="E89" s="13"/>
      <c r="F89" s="13"/>
      <c r="G89" s="13"/>
      <c r="H89" s="13"/>
      <c r="I89" s="13"/>
      <c r="J89" s="13"/>
      <c r="K89" s="13"/>
      <c r="L89" s="13"/>
      <c r="M89" s="13"/>
      <c r="N89" s="13"/>
      <c r="O89" s="13"/>
    </row>
    <row r="90" spans="2:15" x14ac:dyDescent="0.2">
      <c r="B90" s="13"/>
      <c r="C90" s="13"/>
      <c r="D90" s="13"/>
      <c r="E90" s="13"/>
      <c r="F90" s="13"/>
      <c r="G90" s="13"/>
      <c r="H90" s="13"/>
      <c r="I90" s="13"/>
      <c r="J90" s="13"/>
      <c r="K90" s="13"/>
      <c r="L90" s="13"/>
      <c r="M90" s="13"/>
      <c r="N90" s="13"/>
      <c r="O90" s="13"/>
    </row>
    <row r="91" spans="2:15" x14ac:dyDescent="0.2">
      <c r="B91" s="13"/>
      <c r="C91" s="13"/>
      <c r="D91" s="13"/>
      <c r="E91" s="13"/>
      <c r="F91" s="13"/>
      <c r="G91" s="13"/>
      <c r="H91" s="13"/>
      <c r="I91" s="13"/>
      <c r="J91" s="13"/>
      <c r="K91" s="13"/>
      <c r="L91" s="13"/>
      <c r="M91" s="13"/>
      <c r="N91" s="13"/>
      <c r="O91" s="13"/>
    </row>
    <row r="92" spans="2:15" x14ac:dyDescent="0.2">
      <c r="B92" s="13"/>
      <c r="C92" s="13"/>
      <c r="D92" s="13"/>
      <c r="E92" s="13"/>
      <c r="F92" s="13"/>
      <c r="G92" s="13"/>
      <c r="H92" s="13"/>
      <c r="I92" s="13"/>
      <c r="J92" s="13"/>
      <c r="K92" s="13"/>
      <c r="L92" s="13"/>
      <c r="M92" s="13"/>
      <c r="N92" s="13"/>
      <c r="O92" s="13"/>
    </row>
    <row r="93" spans="2:15" x14ac:dyDescent="0.2">
      <c r="B93" s="13"/>
      <c r="C93" s="13"/>
      <c r="D93" s="13"/>
      <c r="E93" s="13"/>
      <c r="F93" s="13"/>
      <c r="G93" s="13"/>
      <c r="H93" s="13"/>
      <c r="I93" s="13"/>
      <c r="J93" s="13"/>
      <c r="K93" s="13"/>
      <c r="L93" s="13"/>
      <c r="M93" s="13"/>
      <c r="N93" s="13"/>
      <c r="O93" s="13"/>
    </row>
    <row r="94" spans="2:15" x14ac:dyDescent="0.2">
      <c r="B94" s="13"/>
      <c r="C94" s="13"/>
      <c r="D94" s="13"/>
      <c r="E94" s="13"/>
      <c r="F94" s="13"/>
      <c r="G94" s="13"/>
      <c r="H94" s="13"/>
      <c r="I94" s="13"/>
      <c r="J94" s="13"/>
      <c r="K94" s="13"/>
      <c r="L94" s="13"/>
      <c r="M94" s="13"/>
      <c r="N94" s="13"/>
      <c r="O94" s="13"/>
    </row>
    <row r="95" spans="2:15" x14ac:dyDescent="0.2">
      <c r="B95" s="13"/>
      <c r="C95" s="13"/>
      <c r="D95" s="13"/>
      <c r="E95" s="13"/>
      <c r="F95" s="13"/>
      <c r="G95" s="13"/>
      <c r="H95" s="13"/>
      <c r="I95" s="13"/>
      <c r="J95" s="13"/>
      <c r="K95" s="13"/>
      <c r="L95" s="13"/>
      <c r="M95" s="13"/>
      <c r="N95" s="13"/>
      <c r="O95" s="13"/>
    </row>
    <row r="96" spans="2:15" x14ac:dyDescent="0.2">
      <c r="B96" s="13"/>
      <c r="C96" s="13"/>
      <c r="D96" s="13"/>
      <c r="E96" s="13"/>
      <c r="F96" s="13"/>
      <c r="G96" s="13"/>
      <c r="H96" s="13"/>
      <c r="I96" s="13"/>
      <c r="J96" s="13"/>
      <c r="K96" s="13"/>
      <c r="L96" s="13"/>
      <c r="M96" s="13"/>
      <c r="N96" s="13"/>
      <c r="O96" s="13"/>
    </row>
    <row r="97" spans="2:15" x14ac:dyDescent="0.2">
      <c r="B97" s="13"/>
      <c r="C97" s="13"/>
      <c r="D97" s="13"/>
      <c r="E97" s="13"/>
      <c r="F97" s="13"/>
      <c r="G97" s="13"/>
      <c r="H97" s="13"/>
      <c r="I97" s="13"/>
      <c r="J97" s="13"/>
      <c r="K97" s="13"/>
      <c r="L97" s="13"/>
      <c r="M97" s="13"/>
      <c r="N97" s="13"/>
      <c r="O97" s="13"/>
    </row>
    <row r="98" spans="2:15" x14ac:dyDescent="0.2">
      <c r="B98" s="13"/>
      <c r="C98" s="13"/>
      <c r="D98" s="13"/>
      <c r="E98" s="13"/>
      <c r="F98" s="13"/>
      <c r="G98" s="13"/>
      <c r="H98" s="13"/>
      <c r="I98" s="13"/>
      <c r="J98" s="13"/>
      <c r="K98" s="13"/>
      <c r="L98" s="13"/>
      <c r="M98" s="13"/>
      <c r="N98" s="13"/>
      <c r="O98" s="13"/>
    </row>
    <row r="99" spans="2:15" x14ac:dyDescent="0.2">
      <c r="B99" s="13"/>
      <c r="C99" s="13"/>
      <c r="D99" s="13"/>
      <c r="E99" s="13"/>
      <c r="F99" s="13"/>
      <c r="G99" s="13"/>
      <c r="H99" s="13"/>
      <c r="I99" s="13"/>
      <c r="J99" s="13"/>
      <c r="K99" s="13"/>
      <c r="L99" s="13"/>
      <c r="M99" s="13"/>
      <c r="N99" s="13"/>
      <c r="O99" s="13"/>
    </row>
    <row r="100" spans="2:15" x14ac:dyDescent="0.2">
      <c r="B100" s="13"/>
      <c r="C100" s="13"/>
      <c r="D100" s="13"/>
      <c r="E100" s="13"/>
      <c r="F100" s="13"/>
      <c r="G100" s="13"/>
      <c r="H100" s="13"/>
      <c r="I100" s="13"/>
      <c r="J100" s="13"/>
      <c r="K100" s="13"/>
      <c r="L100" s="13"/>
      <c r="M100" s="13"/>
      <c r="N100" s="13"/>
      <c r="O100" s="13"/>
    </row>
    <row r="101" spans="2:15" x14ac:dyDescent="0.2">
      <c r="B101" s="13"/>
      <c r="C101" s="13"/>
      <c r="D101" s="13"/>
      <c r="E101" s="13"/>
      <c r="F101" s="13"/>
      <c r="G101" s="13"/>
      <c r="H101" s="13"/>
      <c r="I101" s="13"/>
      <c r="J101" s="13"/>
      <c r="K101" s="13"/>
      <c r="L101" s="13"/>
      <c r="M101" s="13"/>
      <c r="N101" s="13"/>
      <c r="O101" s="13"/>
    </row>
    <row r="102" spans="2:15" x14ac:dyDescent="0.2">
      <c r="B102" s="13"/>
      <c r="C102" s="13"/>
      <c r="D102" s="13"/>
      <c r="E102" s="13"/>
      <c r="F102" s="13"/>
      <c r="G102" s="13"/>
      <c r="H102" s="13"/>
      <c r="I102" s="13"/>
      <c r="J102" s="13"/>
      <c r="K102" s="13"/>
      <c r="L102" s="13"/>
      <c r="M102" s="13"/>
      <c r="N102" s="13"/>
      <c r="O102" s="13"/>
    </row>
    <row r="103" spans="2:15" x14ac:dyDescent="0.2">
      <c r="B103" s="13"/>
      <c r="C103" s="13"/>
      <c r="D103" s="13"/>
      <c r="E103" s="13"/>
      <c r="F103" s="13"/>
      <c r="G103" s="13"/>
      <c r="H103" s="13"/>
      <c r="I103" s="13"/>
      <c r="J103" s="13"/>
      <c r="K103" s="13"/>
      <c r="L103" s="13"/>
      <c r="M103" s="13"/>
      <c r="N103" s="13"/>
      <c r="O103" s="13"/>
    </row>
    <row r="104" spans="2:15" x14ac:dyDescent="0.2">
      <c r="B104" s="13"/>
      <c r="C104" s="13"/>
      <c r="D104" s="13"/>
      <c r="E104" s="13"/>
      <c r="F104" s="13"/>
      <c r="G104" s="13"/>
      <c r="H104" s="13"/>
      <c r="I104" s="13"/>
      <c r="J104" s="13"/>
      <c r="K104" s="13"/>
      <c r="L104" s="13"/>
      <c r="M104" s="13"/>
      <c r="N104" s="13"/>
      <c r="O104" s="13"/>
    </row>
    <row r="105" spans="2:15" x14ac:dyDescent="0.2">
      <c r="B105" s="13"/>
      <c r="C105" s="13"/>
      <c r="D105" s="13"/>
      <c r="E105" s="13"/>
      <c r="F105" s="13"/>
      <c r="G105" s="13"/>
      <c r="H105" s="13"/>
      <c r="I105" s="13"/>
      <c r="J105" s="13"/>
      <c r="K105" s="13"/>
      <c r="L105" s="13"/>
      <c r="M105" s="13"/>
      <c r="N105" s="13"/>
      <c r="O105" s="13"/>
    </row>
    <row r="106" spans="2:15" x14ac:dyDescent="0.2">
      <c r="B106" s="13"/>
      <c r="C106" s="13"/>
      <c r="D106" s="13"/>
      <c r="E106" s="13"/>
      <c r="F106" s="13"/>
      <c r="G106" s="13"/>
      <c r="H106" s="13"/>
      <c r="I106" s="13"/>
      <c r="J106" s="13"/>
      <c r="K106" s="13"/>
      <c r="L106" s="13"/>
      <c r="M106" s="13"/>
      <c r="N106" s="13"/>
      <c r="O106" s="13"/>
    </row>
    <row r="107" spans="2:15" x14ac:dyDescent="0.2">
      <c r="B107" s="13"/>
      <c r="C107" s="13"/>
      <c r="D107" s="13"/>
      <c r="E107" s="13"/>
      <c r="F107" s="13"/>
      <c r="G107" s="13"/>
      <c r="H107" s="13"/>
      <c r="I107" s="13"/>
      <c r="J107" s="13"/>
      <c r="K107" s="13"/>
      <c r="L107" s="13"/>
      <c r="M107" s="13"/>
      <c r="N107" s="13"/>
      <c r="O107" s="13"/>
    </row>
    <row r="108" spans="2:15" x14ac:dyDescent="0.2">
      <c r="B108" s="13"/>
      <c r="C108" s="13"/>
      <c r="D108" s="13"/>
      <c r="E108" s="13"/>
      <c r="F108" s="13"/>
      <c r="G108" s="13"/>
      <c r="H108" s="13"/>
      <c r="I108" s="13"/>
      <c r="J108" s="13"/>
      <c r="K108" s="13"/>
      <c r="L108" s="13"/>
      <c r="M108" s="13"/>
      <c r="N108" s="13"/>
      <c r="O108" s="13"/>
    </row>
    <row r="109" spans="2:15" x14ac:dyDescent="0.2">
      <c r="B109" s="13"/>
      <c r="C109" s="13"/>
      <c r="D109" s="13"/>
      <c r="E109" s="13"/>
      <c r="F109" s="13"/>
      <c r="G109" s="13"/>
      <c r="H109" s="13"/>
      <c r="I109" s="13"/>
      <c r="J109" s="13"/>
      <c r="K109" s="13"/>
      <c r="L109" s="13"/>
      <c r="M109" s="13"/>
      <c r="N109" s="13"/>
      <c r="O109" s="13"/>
    </row>
    <row r="110" spans="2:15" x14ac:dyDescent="0.2">
      <c r="B110" s="13"/>
      <c r="C110" s="13"/>
      <c r="D110" s="13"/>
      <c r="E110" s="13"/>
      <c r="F110" s="13"/>
      <c r="G110" s="13"/>
      <c r="H110" s="13"/>
      <c r="I110" s="13"/>
      <c r="J110" s="13"/>
      <c r="K110" s="13"/>
      <c r="L110" s="13"/>
      <c r="M110" s="13"/>
      <c r="N110" s="13"/>
      <c r="O110" s="13"/>
    </row>
    <row r="111" spans="2:15" x14ac:dyDescent="0.2">
      <c r="B111" s="13"/>
      <c r="C111" s="13"/>
      <c r="D111" s="13"/>
      <c r="E111" s="13"/>
      <c r="F111" s="13"/>
      <c r="G111" s="13"/>
      <c r="H111" s="13"/>
      <c r="I111" s="13"/>
      <c r="J111" s="13"/>
      <c r="K111" s="13"/>
      <c r="L111" s="13"/>
      <c r="M111" s="13"/>
      <c r="N111" s="13"/>
      <c r="O111" s="13"/>
    </row>
    <row r="112" spans="2:15" x14ac:dyDescent="0.2">
      <c r="B112" s="13"/>
      <c r="C112" s="13"/>
      <c r="D112" s="13"/>
      <c r="E112" s="13"/>
      <c r="F112" s="13"/>
      <c r="G112" s="13"/>
      <c r="H112" s="13"/>
      <c r="I112" s="13"/>
      <c r="J112" s="13"/>
      <c r="K112" s="13"/>
      <c r="L112" s="13"/>
      <c r="M112" s="13"/>
      <c r="N112" s="13"/>
      <c r="O112" s="13"/>
    </row>
    <row r="113" spans="2:15" x14ac:dyDescent="0.2">
      <c r="B113" s="13"/>
      <c r="C113" s="13"/>
      <c r="D113" s="13"/>
      <c r="E113" s="13"/>
      <c r="F113" s="13"/>
      <c r="G113" s="13"/>
      <c r="H113" s="13"/>
      <c r="I113" s="13"/>
      <c r="J113" s="13"/>
      <c r="K113" s="13"/>
      <c r="L113" s="13"/>
      <c r="M113" s="13"/>
      <c r="N113" s="13"/>
      <c r="O113" s="13"/>
    </row>
    <row r="114" spans="2:15" x14ac:dyDescent="0.2">
      <c r="B114" s="13"/>
      <c r="C114" s="13"/>
      <c r="D114" s="13"/>
      <c r="E114" s="13"/>
      <c r="F114" s="13"/>
      <c r="G114" s="13"/>
      <c r="H114" s="13"/>
      <c r="I114" s="13"/>
      <c r="J114" s="13"/>
      <c r="K114" s="13"/>
      <c r="L114" s="13"/>
      <c r="M114" s="13"/>
      <c r="N114" s="13"/>
      <c r="O114" s="13"/>
    </row>
    <row r="115" spans="2:15" x14ac:dyDescent="0.2">
      <c r="B115" s="13"/>
      <c r="C115" s="13"/>
      <c r="D115" s="13"/>
      <c r="E115" s="13"/>
      <c r="F115" s="13"/>
      <c r="G115" s="13"/>
      <c r="H115" s="13"/>
      <c r="I115" s="13"/>
      <c r="J115" s="13"/>
      <c r="K115" s="13"/>
      <c r="L115" s="13"/>
      <c r="M115" s="13"/>
      <c r="N115" s="13"/>
      <c r="O115" s="13"/>
    </row>
    <row r="116" spans="2:15" x14ac:dyDescent="0.2">
      <c r="B116" s="13"/>
      <c r="C116" s="13"/>
      <c r="D116" s="13"/>
      <c r="E116" s="13"/>
      <c r="F116" s="13"/>
      <c r="G116" s="13"/>
      <c r="H116" s="13"/>
      <c r="I116" s="13"/>
      <c r="J116" s="13"/>
      <c r="K116" s="13"/>
      <c r="L116" s="13"/>
      <c r="M116" s="13"/>
      <c r="N116" s="13"/>
      <c r="O116" s="13"/>
    </row>
    <row r="117" spans="2:15" x14ac:dyDescent="0.2">
      <c r="B117" s="13"/>
      <c r="C117" s="13"/>
      <c r="D117" s="13"/>
      <c r="E117" s="13"/>
      <c r="F117" s="13"/>
      <c r="G117" s="13"/>
      <c r="H117" s="13"/>
      <c r="I117" s="13"/>
      <c r="J117" s="13"/>
      <c r="K117" s="13"/>
      <c r="L117" s="13"/>
      <c r="M117" s="13"/>
      <c r="N117" s="13"/>
      <c r="O117" s="13"/>
    </row>
    <row r="118" spans="2:15" x14ac:dyDescent="0.2">
      <c r="B118" s="13"/>
      <c r="C118" s="13"/>
      <c r="D118" s="13"/>
      <c r="E118" s="13"/>
      <c r="F118" s="13"/>
      <c r="G118" s="13"/>
      <c r="H118" s="13"/>
      <c r="I118" s="13"/>
      <c r="J118" s="13"/>
      <c r="K118" s="13"/>
      <c r="L118" s="13"/>
      <c r="M118" s="13"/>
      <c r="N118" s="13"/>
      <c r="O118" s="13"/>
    </row>
    <row r="119" spans="2:15" x14ac:dyDescent="0.2">
      <c r="B119" s="13"/>
      <c r="C119" s="13"/>
      <c r="D119" s="13"/>
      <c r="E119" s="13"/>
      <c r="F119" s="13"/>
      <c r="G119" s="13"/>
      <c r="H119" s="13"/>
      <c r="I119" s="13"/>
      <c r="J119" s="13"/>
      <c r="K119" s="13"/>
      <c r="L119" s="13"/>
      <c r="M119" s="13"/>
      <c r="N119" s="13"/>
      <c r="O119" s="13"/>
    </row>
    <row r="120" spans="2:15" x14ac:dyDescent="0.2">
      <c r="B120" s="13"/>
      <c r="C120" s="13"/>
      <c r="D120" s="13"/>
      <c r="E120" s="13"/>
      <c r="F120" s="13"/>
      <c r="G120" s="13"/>
      <c r="H120" s="13"/>
      <c r="I120" s="13"/>
      <c r="J120" s="13"/>
      <c r="K120" s="13"/>
      <c r="L120" s="13"/>
      <c r="M120" s="13"/>
      <c r="N120" s="13"/>
      <c r="O120" s="13"/>
    </row>
    <row r="121" spans="2:15" x14ac:dyDescent="0.2">
      <c r="B121" s="13"/>
      <c r="C121" s="13"/>
      <c r="D121" s="13"/>
      <c r="E121" s="13"/>
      <c r="F121" s="13"/>
      <c r="G121" s="13"/>
      <c r="H121" s="13"/>
      <c r="I121" s="13"/>
      <c r="J121" s="13"/>
      <c r="K121" s="13"/>
      <c r="L121" s="13"/>
      <c r="M121" s="13"/>
      <c r="N121" s="13"/>
      <c r="O121" s="13"/>
    </row>
    <row r="122" spans="2:15" x14ac:dyDescent="0.2">
      <c r="B122" s="13"/>
      <c r="C122" s="13"/>
      <c r="D122" s="13"/>
      <c r="E122" s="13"/>
      <c r="F122" s="13"/>
      <c r="G122" s="13"/>
      <c r="H122" s="13"/>
      <c r="I122" s="13"/>
      <c r="J122" s="13"/>
      <c r="K122" s="13"/>
      <c r="L122" s="13"/>
      <c r="M122" s="13"/>
      <c r="N122" s="13"/>
      <c r="O122" s="13"/>
    </row>
    <row r="123" spans="2:15" x14ac:dyDescent="0.2">
      <c r="B123" s="13"/>
      <c r="C123" s="13"/>
      <c r="D123" s="13"/>
      <c r="E123" s="13"/>
      <c r="F123" s="13"/>
      <c r="G123" s="13"/>
      <c r="H123" s="13"/>
      <c r="I123" s="13"/>
      <c r="J123" s="13"/>
      <c r="K123" s="13"/>
      <c r="L123" s="13"/>
      <c r="M123" s="13"/>
      <c r="N123" s="13"/>
      <c r="O123" s="13"/>
    </row>
    <row r="124" spans="2:15" x14ac:dyDescent="0.2">
      <c r="B124" s="13"/>
      <c r="C124" s="13"/>
      <c r="D124" s="13"/>
      <c r="E124" s="13"/>
      <c r="F124" s="13"/>
      <c r="G124" s="13"/>
      <c r="H124" s="13"/>
      <c r="I124" s="13"/>
      <c r="J124" s="13"/>
      <c r="K124" s="13"/>
      <c r="L124" s="13"/>
      <c r="M124" s="13"/>
      <c r="N124" s="13"/>
      <c r="O124" s="13"/>
    </row>
    <row r="125" spans="2:15" x14ac:dyDescent="0.2">
      <c r="B125" s="13"/>
      <c r="C125" s="13"/>
      <c r="D125" s="13"/>
      <c r="E125" s="13"/>
      <c r="F125" s="13"/>
      <c r="G125" s="13"/>
      <c r="H125" s="13"/>
      <c r="I125" s="13"/>
      <c r="J125" s="13"/>
      <c r="K125" s="13"/>
      <c r="L125" s="13"/>
      <c r="M125" s="13"/>
      <c r="N125" s="13"/>
      <c r="O125" s="13"/>
    </row>
    <row r="126" spans="2:15" x14ac:dyDescent="0.2">
      <c r="B126" s="13"/>
      <c r="C126" s="13"/>
      <c r="D126" s="13"/>
      <c r="E126" s="13"/>
      <c r="F126" s="13"/>
      <c r="G126" s="13"/>
      <c r="H126" s="13"/>
      <c r="I126" s="13"/>
      <c r="J126" s="13"/>
      <c r="K126" s="13"/>
      <c r="L126" s="13"/>
      <c r="M126" s="13"/>
      <c r="N126" s="13"/>
      <c r="O126" s="13"/>
    </row>
    <row r="127" spans="2:15" x14ac:dyDescent="0.2">
      <c r="B127" s="13"/>
      <c r="C127" s="13"/>
      <c r="D127" s="13"/>
      <c r="E127" s="13"/>
      <c r="F127" s="13"/>
      <c r="G127" s="13"/>
      <c r="H127" s="13"/>
      <c r="I127" s="13"/>
      <c r="J127" s="13"/>
      <c r="K127" s="13"/>
      <c r="L127" s="13"/>
      <c r="M127" s="13"/>
      <c r="N127" s="13"/>
      <c r="O127" s="13"/>
    </row>
    <row r="128" spans="2:15" x14ac:dyDescent="0.2">
      <c r="B128" s="13"/>
      <c r="C128" s="13"/>
      <c r="D128" s="13"/>
      <c r="E128" s="13"/>
      <c r="F128" s="13"/>
      <c r="G128" s="13"/>
      <c r="H128" s="13"/>
      <c r="I128" s="13"/>
      <c r="J128" s="13"/>
      <c r="K128" s="13"/>
      <c r="L128" s="13"/>
      <c r="M128" s="13"/>
      <c r="N128" s="13"/>
      <c r="O128" s="13"/>
    </row>
    <row r="129" spans="2:15" x14ac:dyDescent="0.2">
      <c r="B129" s="13"/>
      <c r="C129" s="13"/>
      <c r="D129" s="13"/>
      <c r="E129" s="13"/>
      <c r="F129" s="13"/>
      <c r="G129" s="13"/>
      <c r="H129" s="13"/>
      <c r="I129" s="13"/>
      <c r="J129" s="13"/>
      <c r="K129" s="13"/>
      <c r="L129" s="13"/>
      <c r="M129" s="13"/>
      <c r="N129" s="13"/>
      <c r="O129" s="13"/>
    </row>
    <row r="130" spans="2:15" x14ac:dyDescent="0.2">
      <c r="B130" s="13"/>
      <c r="C130" s="13"/>
      <c r="D130" s="13"/>
      <c r="E130" s="13"/>
      <c r="F130" s="13"/>
      <c r="G130" s="13"/>
      <c r="H130" s="13"/>
      <c r="I130" s="13"/>
      <c r="J130" s="13"/>
      <c r="K130" s="13"/>
      <c r="L130" s="13"/>
      <c r="M130" s="13"/>
      <c r="N130" s="13"/>
      <c r="O130" s="13"/>
    </row>
    <row r="131" spans="2:15" x14ac:dyDescent="0.2">
      <c r="B131" s="13"/>
      <c r="C131" s="13"/>
      <c r="D131" s="13"/>
      <c r="E131" s="13"/>
      <c r="F131" s="13"/>
      <c r="G131" s="13"/>
      <c r="H131" s="13"/>
      <c r="I131" s="13"/>
      <c r="J131" s="13"/>
      <c r="K131" s="13"/>
      <c r="L131" s="13"/>
      <c r="M131" s="13"/>
      <c r="N131" s="13"/>
      <c r="O131" s="13"/>
    </row>
    <row r="132" spans="2:15" x14ac:dyDescent="0.2">
      <c r="B132" s="13"/>
      <c r="C132" s="13"/>
      <c r="D132" s="13"/>
      <c r="E132" s="13"/>
      <c r="F132" s="13"/>
      <c r="G132" s="13"/>
      <c r="H132" s="13"/>
      <c r="I132" s="13"/>
      <c r="J132" s="13"/>
      <c r="K132" s="13"/>
      <c r="L132" s="13"/>
      <c r="M132" s="13"/>
      <c r="N132" s="13"/>
      <c r="O132" s="13"/>
    </row>
    <row r="133" spans="2:15" x14ac:dyDescent="0.2">
      <c r="B133" s="13"/>
      <c r="C133" s="13"/>
      <c r="D133" s="13"/>
      <c r="E133" s="13"/>
      <c r="F133" s="13"/>
      <c r="G133" s="13"/>
      <c r="H133" s="13"/>
      <c r="I133" s="13"/>
      <c r="J133" s="13"/>
      <c r="K133" s="13"/>
      <c r="L133" s="13"/>
      <c r="M133" s="13"/>
      <c r="N133" s="13"/>
      <c r="O133" s="13"/>
    </row>
    <row r="134" spans="2:15" x14ac:dyDescent="0.2">
      <c r="B134" s="13"/>
      <c r="C134" s="13"/>
      <c r="D134" s="13"/>
      <c r="E134" s="13"/>
      <c r="F134" s="13"/>
      <c r="G134" s="13"/>
      <c r="H134" s="13"/>
      <c r="I134" s="13"/>
      <c r="J134" s="13"/>
      <c r="K134" s="13"/>
      <c r="L134" s="13"/>
      <c r="M134" s="13"/>
      <c r="N134" s="13"/>
      <c r="O134" s="13"/>
    </row>
    <row r="135" spans="2:15" x14ac:dyDescent="0.2">
      <c r="B135" s="13"/>
      <c r="C135" s="13"/>
      <c r="D135" s="13"/>
      <c r="E135" s="13"/>
      <c r="F135" s="13"/>
      <c r="G135" s="13"/>
      <c r="H135" s="13"/>
      <c r="I135" s="13"/>
      <c r="J135" s="13"/>
      <c r="K135" s="13"/>
      <c r="L135" s="13"/>
      <c r="M135" s="13"/>
      <c r="N135" s="13"/>
      <c r="O135" s="13"/>
    </row>
    <row r="136" spans="2:15" x14ac:dyDescent="0.2">
      <c r="B136" s="13"/>
      <c r="C136" s="13"/>
      <c r="D136" s="13"/>
      <c r="E136" s="13"/>
      <c r="F136" s="13"/>
      <c r="G136" s="13"/>
      <c r="H136" s="13"/>
      <c r="I136" s="13"/>
      <c r="J136" s="13"/>
      <c r="K136" s="13"/>
      <c r="L136" s="13"/>
      <c r="M136" s="13"/>
      <c r="N136" s="13"/>
      <c r="O136" s="13"/>
    </row>
    <row r="137" spans="2:15" x14ac:dyDescent="0.2">
      <c r="B137" s="13"/>
      <c r="C137" s="13"/>
      <c r="D137" s="13"/>
      <c r="E137" s="13"/>
      <c r="F137" s="13"/>
      <c r="G137" s="13"/>
      <c r="H137" s="13"/>
      <c r="I137" s="13"/>
      <c r="J137" s="13"/>
      <c r="K137" s="13"/>
      <c r="L137" s="13"/>
      <c r="M137" s="13"/>
      <c r="N137" s="13"/>
      <c r="O137" s="13"/>
    </row>
    <row r="138" spans="2:15" x14ac:dyDescent="0.2">
      <c r="B138" s="13"/>
      <c r="C138" s="13"/>
      <c r="D138" s="13"/>
      <c r="E138" s="13"/>
      <c r="F138" s="13"/>
      <c r="G138" s="13"/>
      <c r="H138" s="13"/>
      <c r="I138" s="13"/>
      <c r="J138" s="13"/>
      <c r="K138" s="13"/>
      <c r="L138" s="13"/>
      <c r="M138" s="13"/>
      <c r="N138" s="13"/>
      <c r="O138" s="13"/>
    </row>
    <row r="139" spans="2:15" x14ac:dyDescent="0.2">
      <c r="B139" s="13"/>
      <c r="C139" s="13"/>
      <c r="D139" s="13"/>
      <c r="E139" s="13"/>
      <c r="F139" s="13"/>
      <c r="G139" s="13"/>
      <c r="H139" s="13"/>
      <c r="I139" s="13"/>
      <c r="J139" s="13"/>
      <c r="K139" s="13"/>
      <c r="L139" s="13"/>
      <c r="M139" s="13"/>
      <c r="N139" s="13"/>
      <c r="O139" s="13"/>
    </row>
    <row r="140" spans="2:15" x14ac:dyDescent="0.2">
      <c r="B140" s="13"/>
      <c r="C140" s="13"/>
      <c r="D140" s="13"/>
      <c r="E140" s="13"/>
      <c r="F140" s="13"/>
      <c r="G140" s="13"/>
      <c r="H140" s="13"/>
      <c r="I140" s="13"/>
      <c r="J140" s="13"/>
      <c r="K140" s="13"/>
      <c r="L140" s="13"/>
      <c r="M140" s="13"/>
      <c r="N140" s="13"/>
      <c r="O140" s="13"/>
    </row>
    <row r="141" spans="2:15" x14ac:dyDescent="0.2">
      <c r="B141" s="13"/>
      <c r="C141" s="13"/>
      <c r="D141" s="13"/>
      <c r="E141" s="13"/>
      <c r="F141" s="13"/>
      <c r="G141" s="13"/>
      <c r="H141" s="13"/>
      <c r="I141" s="13"/>
      <c r="J141" s="13"/>
      <c r="K141" s="13"/>
      <c r="L141" s="13"/>
      <c r="M141" s="13"/>
      <c r="N141" s="13"/>
      <c r="O141" s="13"/>
    </row>
    <row r="142" spans="2:15" x14ac:dyDescent="0.2">
      <c r="B142" s="13"/>
      <c r="C142" s="13"/>
      <c r="D142" s="13"/>
      <c r="E142" s="13"/>
      <c r="F142" s="13"/>
      <c r="G142" s="13"/>
      <c r="H142" s="13"/>
      <c r="I142" s="13"/>
      <c r="J142" s="13"/>
      <c r="K142" s="13"/>
      <c r="L142" s="13"/>
      <c r="M142" s="13"/>
      <c r="N142" s="13"/>
      <c r="O142" s="13"/>
    </row>
    <row r="143" spans="2:15" x14ac:dyDescent="0.2">
      <c r="B143" s="13"/>
      <c r="C143" s="13"/>
      <c r="D143" s="13"/>
      <c r="E143" s="13"/>
      <c r="F143" s="13"/>
      <c r="G143" s="13"/>
      <c r="H143" s="13"/>
      <c r="I143" s="13"/>
      <c r="J143" s="13"/>
      <c r="K143" s="13"/>
      <c r="L143" s="13"/>
      <c r="M143" s="13"/>
      <c r="N143" s="13"/>
      <c r="O143" s="13"/>
    </row>
    <row r="144" spans="2:15" x14ac:dyDescent="0.2">
      <c r="B144" s="13"/>
      <c r="C144" s="13"/>
      <c r="D144" s="13"/>
      <c r="E144" s="13"/>
      <c r="F144" s="13"/>
      <c r="G144" s="13"/>
      <c r="H144" s="13"/>
      <c r="I144" s="13"/>
      <c r="J144" s="13"/>
      <c r="K144" s="13"/>
      <c r="L144" s="13"/>
      <c r="M144" s="13"/>
      <c r="N144" s="13"/>
      <c r="O144" s="13"/>
    </row>
    <row r="145" spans="2:15" x14ac:dyDescent="0.2">
      <c r="B145" s="13"/>
      <c r="C145" s="13"/>
      <c r="D145" s="13"/>
      <c r="E145" s="13"/>
      <c r="F145" s="13"/>
      <c r="G145" s="13"/>
      <c r="H145" s="13"/>
      <c r="I145" s="13"/>
      <c r="J145" s="13"/>
      <c r="K145" s="13"/>
      <c r="L145" s="13"/>
      <c r="M145" s="13"/>
      <c r="N145" s="13"/>
      <c r="O145" s="13"/>
    </row>
    <row r="146" spans="2:15" x14ac:dyDescent="0.2">
      <c r="B146" s="13"/>
      <c r="C146" s="13"/>
      <c r="D146" s="13"/>
      <c r="E146" s="13"/>
      <c r="F146" s="13"/>
      <c r="G146" s="13"/>
      <c r="H146" s="13"/>
      <c r="I146" s="13"/>
      <c r="J146" s="13"/>
      <c r="K146" s="13"/>
      <c r="L146" s="13"/>
      <c r="M146" s="13"/>
      <c r="N146" s="13"/>
      <c r="O146" s="13"/>
    </row>
    <row r="147" spans="2:15" x14ac:dyDescent="0.2">
      <c r="B147" s="13"/>
      <c r="C147" s="13"/>
      <c r="D147" s="13"/>
      <c r="E147" s="13"/>
      <c r="F147" s="13"/>
      <c r="G147" s="13"/>
      <c r="H147" s="13"/>
      <c r="I147" s="13"/>
      <c r="J147" s="13"/>
      <c r="K147" s="13"/>
      <c r="L147" s="13"/>
      <c r="M147" s="13"/>
      <c r="N147" s="13"/>
      <c r="O147" s="13"/>
    </row>
    <row r="148" spans="2:15" x14ac:dyDescent="0.2">
      <c r="B148" s="13"/>
      <c r="C148" s="13"/>
      <c r="D148" s="13"/>
      <c r="E148" s="13"/>
      <c r="F148" s="13"/>
      <c r="G148" s="13"/>
      <c r="H148" s="13"/>
      <c r="I148" s="13"/>
      <c r="J148" s="13"/>
      <c r="K148" s="13"/>
      <c r="L148" s="13"/>
      <c r="M148" s="13"/>
      <c r="N148" s="13"/>
      <c r="O148" s="13"/>
    </row>
    <row r="149" spans="2:15" x14ac:dyDescent="0.2">
      <c r="B149" s="13"/>
      <c r="C149" s="13"/>
      <c r="D149" s="13"/>
      <c r="E149" s="13"/>
      <c r="F149" s="13"/>
      <c r="G149" s="13"/>
      <c r="H149" s="13"/>
      <c r="I149" s="13"/>
      <c r="J149" s="13"/>
      <c r="K149" s="13"/>
      <c r="L149" s="13"/>
      <c r="M149" s="13"/>
      <c r="N149" s="13"/>
      <c r="O149" s="13"/>
    </row>
    <row r="150" spans="2:15" x14ac:dyDescent="0.2">
      <c r="B150" s="13"/>
      <c r="C150" s="13"/>
      <c r="D150" s="13"/>
      <c r="E150" s="13"/>
      <c r="F150" s="13"/>
      <c r="G150" s="13"/>
      <c r="H150" s="13"/>
      <c r="I150" s="13"/>
      <c r="J150" s="13"/>
      <c r="K150" s="13"/>
      <c r="L150" s="13"/>
      <c r="M150" s="13"/>
      <c r="N150" s="13"/>
      <c r="O150" s="13"/>
    </row>
    <row r="151" spans="2:15" x14ac:dyDescent="0.2">
      <c r="B151" s="13"/>
      <c r="C151" s="13"/>
      <c r="D151" s="13"/>
      <c r="E151" s="13"/>
      <c r="F151" s="13"/>
      <c r="G151" s="13"/>
      <c r="H151" s="13"/>
      <c r="I151" s="13"/>
      <c r="J151" s="13"/>
      <c r="K151" s="13"/>
      <c r="L151" s="13"/>
      <c r="M151" s="13"/>
      <c r="N151" s="13"/>
      <c r="O151" s="13"/>
    </row>
    <row r="152" spans="2:15" x14ac:dyDescent="0.2">
      <c r="B152" s="13"/>
      <c r="C152" s="13"/>
      <c r="D152" s="13"/>
      <c r="E152" s="13"/>
      <c r="F152" s="13"/>
      <c r="G152" s="13"/>
      <c r="H152" s="13"/>
      <c r="I152" s="13"/>
      <c r="J152" s="13"/>
      <c r="K152" s="13"/>
      <c r="L152" s="13"/>
      <c r="M152" s="13"/>
      <c r="N152" s="13"/>
      <c r="O152" s="13"/>
    </row>
    <row r="153" spans="2:15" x14ac:dyDescent="0.2">
      <c r="B153" s="13"/>
      <c r="C153" s="13"/>
      <c r="D153" s="13"/>
      <c r="E153" s="13"/>
      <c r="F153" s="13"/>
      <c r="G153" s="13"/>
      <c r="H153" s="13"/>
      <c r="I153" s="13"/>
      <c r="J153" s="13"/>
      <c r="K153" s="13"/>
      <c r="L153" s="13"/>
      <c r="M153" s="13"/>
      <c r="N153" s="13"/>
      <c r="O153" s="13"/>
    </row>
    <row r="154" spans="2:15" x14ac:dyDescent="0.2">
      <c r="B154" s="13"/>
      <c r="C154" s="13"/>
      <c r="D154" s="13"/>
      <c r="E154" s="13"/>
      <c r="F154" s="13"/>
      <c r="G154" s="13"/>
      <c r="H154" s="13"/>
      <c r="I154" s="13"/>
      <c r="J154" s="13"/>
      <c r="K154" s="13"/>
      <c r="L154" s="13"/>
      <c r="M154" s="13"/>
      <c r="N154" s="13"/>
      <c r="O154" s="13"/>
    </row>
    <row r="155" spans="2:15" x14ac:dyDescent="0.2">
      <c r="B155" s="13"/>
      <c r="C155" s="13"/>
      <c r="D155" s="13"/>
      <c r="E155" s="13"/>
      <c r="F155" s="13"/>
      <c r="G155" s="13"/>
      <c r="H155" s="13"/>
      <c r="I155" s="13"/>
      <c r="J155" s="13"/>
      <c r="K155" s="13"/>
      <c r="L155" s="13"/>
      <c r="M155" s="13"/>
      <c r="N155" s="13"/>
      <c r="O155" s="13"/>
    </row>
    <row r="156" spans="2:15" x14ac:dyDescent="0.2">
      <c r="B156" s="13"/>
      <c r="C156" s="13"/>
      <c r="D156" s="13"/>
      <c r="E156" s="13"/>
      <c r="F156" s="13"/>
      <c r="G156" s="13"/>
      <c r="H156" s="13"/>
      <c r="I156" s="13"/>
      <c r="J156" s="13"/>
      <c r="K156" s="13"/>
      <c r="L156" s="13"/>
      <c r="M156" s="13"/>
      <c r="N156" s="13"/>
      <c r="O156" s="13"/>
    </row>
    <row r="157" spans="2:15" x14ac:dyDescent="0.2">
      <c r="B157" s="13"/>
      <c r="C157" s="13"/>
      <c r="D157" s="13"/>
      <c r="E157" s="13"/>
      <c r="F157" s="13"/>
      <c r="G157" s="13"/>
      <c r="H157" s="13"/>
      <c r="I157" s="13"/>
      <c r="J157" s="13"/>
      <c r="K157" s="13"/>
      <c r="L157" s="13"/>
      <c r="M157" s="13"/>
      <c r="N157" s="13"/>
      <c r="O157" s="13"/>
    </row>
    <row r="158" spans="2:15" x14ac:dyDescent="0.2">
      <c r="B158" s="13"/>
      <c r="C158" s="13"/>
      <c r="D158" s="13"/>
      <c r="E158" s="13"/>
      <c r="F158" s="13"/>
      <c r="G158" s="13"/>
      <c r="H158" s="13"/>
      <c r="I158" s="13"/>
      <c r="J158" s="13"/>
      <c r="K158" s="13"/>
      <c r="L158" s="13"/>
      <c r="M158" s="13"/>
      <c r="N158" s="13"/>
      <c r="O158" s="13"/>
    </row>
    <row r="159" spans="2:15" x14ac:dyDescent="0.2">
      <c r="B159" s="13"/>
      <c r="C159" s="13"/>
      <c r="D159" s="13"/>
      <c r="E159" s="13"/>
      <c r="F159" s="13"/>
      <c r="G159" s="13"/>
      <c r="H159" s="13"/>
      <c r="I159" s="13"/>
      <c r="J159" s="13"/>
      <c r="K159" s="13"/>
      <c r="L159" s="13"/>
      <c r="M159" s="13"/>
      <c r="N159" s="13"/>
      <c r="O159" s="13"/>
    </row>
    <row r="160" spans="2:15" x14ac:dyDescent="0.2">
      <c r="B160" s="13"/>
      <c r="C160" s="13"/>
      <c r="D160" s="13"/>
      <c r="E160" s="13"/>
      <c r="F160" s="13"/>
      <c r="G160" s="13"/>
      <c r="H160" s="13"/>
      <c r="I160" s="13"/>
      <c r="J160" s="13"/>
      <c r="K160" s="13"/>
      <c r="L160" s="13"/>
      <c r="M160" s="13"/>
      <c r="N160" s="13"/>
      <c r="O160" s="13"/>
    </row>
    <row r="161" spans="2:15" x14ac:dyDescent="0.2">
      <c r="B161" s="13"/>
      <c r="C161" s="13"/>
      <c r="D161" s="13"/>
      <c r="E161" s="13"/>
      <c r="F161" s="13"/>
      <c r="G161" s="13"/>
      <c r="H161" s="13"/>
      <c r="I161" s="13"/>
      <c r="J161" s="13"/>
      <c r="K161" s="13"/>
      <c r="L161" s="13"/>
      <c r="M161" s="13"/>
      <c r="N161" s="13"/>
      <c r="O161" s="13"/>
    </row>
    <row r="162" spans="2:15" x14ac:dyDescent="0.2">
      <c r="B162" s="13"/>
      <c r="C162" s="13"/>
      <c r="D162" s="13"/>
      <c r="E162" s="13"/>
      <c r="F162" s="13"/>
      <c r="G162" s="13"/>
      <c r="H162" s="13"/>
      <c r="I162" s="13"/>
      <c r="J162" s="13"/>
      <c r="K162" s="13"/>
      <c r="L162" s="13"/>
      <c r="M162" s="13"/>
      <c r="N162" s="13"/>
      <c r="O162" s="13"/>
    </row>
    <row r="163" spans="2:15" x14ac:dyDescent="0.2">
      <c r="B163" s="13"/>
      <c r="C163" s="13"/>
      <c r="D163" s="13"/>
      <c r="E163" s="13"/>
      <c r="F163" s="13"/>
      <c r="G163" s="13"/>
      <c r="H163" s="13"/>
      <c r="I163" s="13"/>
      <c r="J163" s="13"/>
      <c r="K163" s="13"/>
      <c r="L163" s="13"/>
      <c r="M163" s="13"/>
      <c r="N163" s="13"/>
      <c r="O163" s="13"/>
    </row>
    <row r="164" spans="2:15" x14ac:dyDescent="0.2">
      <c r="B164" s="13"/>
      <c r="C164" s="13"/>
      <c r="D164" s="13"/>
      <c r="E164" s="13"/>
      <c r="F164" s="13"/>
      <c r="G164" s="13"/>
      <c r="H164" s="13"/>
      <c r="I164" s="13"/>
      <c r="J164" s="13"/>
      <c r="K164" s="13"/>
      <c r="L164" s="13"/>
      <c r="M164" s="13"/>
      <c r="N164" s="13"/>
      <c r="O164" s="13"/>
    </row>
    <row r="165" spans="2:15" x14ac:dyDescent="0.2">
      <c r="B165" s="13"/>
      <c r="C165" s="13"/>
      <c r="D165" s="13"/>
      <c r="E165" s="13"/>
      <c r="F165" s="13"/>
      <c r="G165" s="13"/>
      <c r="H165" s="13"/>
      <c r="I165" s="13"/>
      <c r="J165" s="13"/>
      <c r="K165" s="13"/>
      <c r="L165" s="13"/>
      <c r="M165" s="13"/>
      <c r="N165" s="13"/>
      <c r="O165" s="13"/>
    </row>
    <row r="166" spans="2:15" x14ac:dyDescent="0.2">
      <c r="B166" s="13"/>
      <c r="C166" s="13"/>
      <c r="D166" s="13"/>
      <c r="E166" s="13"/>
      <c r="F166" s="13"/>
      <c r="G166" s="13"/>
      <c r="H166" s="13"/>
      <c r="I166" s="13"/>
      <c r="J166" s="13"/>
      <c r="K166" s="13"/>
      <c r="L166" s="13"/>
      <c r="M166" s="13"/>
      <c r="N166" s="13"/>
      <c r="O166" s="13"/>
    </row>
    <row r="167" spans="2:15" x14ac:dyDescent="0.2">
      <c r="B167" s="13"/>
      <c r="C167" s="13"/>
      <c r="D167" s="13"/>
      <c r="E167" s="13"/>
      <c r="F167" s="13"/>
      <c r="G167" s="13"/>
      <c r="H167" s="13"/>
      <c r="I167" s="13"/>
      <c r="J167" s="13"/>
      <c r="K167" s="13"/>
      <c r="L167" s="13"/>
      <c r="M167" s="13"/>
      <c r="N167" s="13"/>
      <c r="O167" s="13"/>
    </row>
    <row r="168" spans="2:15" x14ac:dyDescent="0.2">
      <c r="B168" s="13"/>
      <c r="C168" s="13"/>
      <c r="D168" s="13"/>
      <c r="E168" s="13"/>
      <c r="F168" s="13"/>
      <c r="G168" s="13"/>
      <c r="H168" s="13"/>
      <c r="I168" s="13"/>
      <c r="J168" s="13"/>
      <c r="K168" s="13"/>
      <c r="L168" s="13"/>
      <c r="M168" s="13"/>
      <c r="N168" s="13"/>
      <c r="O168" s="13"/>
    </row>
    <row r="169" spans="2:15" x14ac:dyDescent="0.2">
      <c r="B169" s="13"/>
      <c r="C169" s="13"/>
      <c r="D169" s="13"/>
      <c r="E169" s="13"/>
      <c r="F169" s="13"/>
      <c r="G169" s="13"/>
      <c r="H169" s="13"/>
      <c r="I169" s="13"/>
      <c r="J169" s="13"/>
      <c r="K169" s="13"/>
      <c r="L169" s="13"/>
      <c r="M169" s="13"/>
      <c r="N169" s="13"/>
      <c r="O169" s="13"/>
    </row>
    <row r="170" spans="2:15" x14ac:dyDescent="0.2">
      <c r="B170" s="13"/>
      <c r="C170" s="13"/>
      <c r="D170" s="13"/>
      <c r="E170" s="13"/>
      <c r="F170" s="13"/>
      <c r="G170" s="13"/>
      <c r="H170" s="13"/>
      <c r="I170" s="13"/>
      <c r="J170" s="13"/>
      <c r="K170" s="13"/>
      <c r="L170" s="13"/>
      <c r="M170" s="13"/>
      <c r="N170" s="13"/>
      <c r="O170" s="13"/>
    </row>
    <row r="171" spans="2:15" x14ac:dyDescent="0.2">
      <c r="B171" s="13"/>
      <c r="C171" s="13"/>
      <c r="D171" s="13"/>
      <c r="E171" s="13"/>
      <c r="F171" s="13"/>
      <c r="G171" s="13"/>
      <c r="H171" s="13"/>
      <c r="I171" s="13"/>
      <c r="J171" s="13"/>
      <c r="K171" s="13"/>
      <c r="L171" s="13"/>
      <c r="M171" s="13"/>
      <c r="N171" s="13"/>
      <c r="O171" s="13"/>
    </row>
    <row r="172" spans="2:15" x14ac:dyDescent="0.2">
      <c r="B172" s="13"/>
      <c r="C172" s="13"/>
      <c r="D172" s="13"/>
      <c r="E172" s="13"/>
      <c r="F172" s="13"/>
      <c r="G172" s="13"/>
      <c r="H172" s="13"/>
      <c r="I172" s="13"/>
      <c r="J172" s="13"/>
      <c r="K172" s="13"/>
      <c r="L172" s="13"/>
      <c r="M172" s="13"/>
      <c r="N172" s="13"/>
      <c r="O172" s="13"/>
    </row>
    <row r="173" spans="2:15" x14ac:dyDescent="0.2">
      <c r="B173" s="13"/>
      <c r="C173" s="13"/>
      <c r="D173" s="13"/>
      <c r="E173" s="13"/>
      <c r="F173" s="13"/>
      <c r="G173" s="13"/>
      <c r="H173" s="13"/>
      <c r="I173" s="13"/>
      <c r="J173" s="13"/>
      <c r="K173" s="13"/>
      <c r="L173" s="13"/>
      <c r="M173" s="13"/>
      <c r="N173" s="13"/>
      <c r="O173" s="13"/>
    </row>
    <row r="174" spans="2:15" x14ac:dyDescent="0.2">
      <c r="B174" s="13"/>
      <c r="C174" s="13"/>
      <c r="D174" s="13"/>
      <c r="E174" s="13"/>
      <c r="F174" s="13"/>
      <c r="G174" s="13"/>
      <c r="H174" s="13"/>
      <c r="I174" s="13"/>
      <c r="J174" s="13"/>
      <c r="K174" s="13"/>
      <c r="L174" s="13"/>
      <c r="M174" s="13"/>
      <c r="N174" s="13"/>
      <c r="O174" s="13"/>
    </row>
    <row r="175" spans="2:15" x14ac:dyDescent="0.2">
      <c r="B175" s="13"/>
      <c r="C175" s="13"/>
      <c r="D175" s="13"/>
      <c r="E175" s="13"/>
      <c r="F175" s="13"/>
      <c r="G175" s="13"/>
      <c r="H175" s="13"/>
      <c r="I175" s="13"/>
      <c r="J175" s="13"/>
      <c r="K175" s="13"/>
      <c r="L175" s="13"/>
      <c r="M175" s="13"/>
      <c r="N175" s="13"/>
      <c r="O175" s="13"/>
    </row>
    <row r="176" spans="2:15" x14ac:dyDescent="0.2">
      <c r="B176" s="13"/>
      <c r="C176" s="13"/>
      <c r="D176" s="13"/>
      <c r="E176" s="13"/>
      <c r="F176" s="13"/>
      <c r="G176" s="13"/>
      <c r="H176" s="13"/>
      <c r="I176" s="13"/>
      <c r="J176" s="13"/>
      <c r="K176" s="13"/>
      <c r="L176" s="13"/>
      <c r="M176" s="13"/>
      <c r="N176" s="13"/>
      <c r="O176" s="13"/>
    </row>
    <row r="177" spans="2:15" x14ac:dyDescent="0.2">
      <c r="B177" s="13"/>
      <c r="C177" s="13"/>
      <c r="D177" s="13"/>
      <c r="E177" s="13"/>
      <c r="F177" s="13"/>
      <c r="G177" s="13"/>
      <c r="H177" s="13"/>
      <c r="I177" s="13"/>
      <c r="J177" s="13"/>
      <c r="K177" s="13"/>
      <c r="L177" s="13"/>
      <c r="M177" s="13"/>
      <c r="N177" s="13"/>
      <c r="O177" s="13"/>
    </row>
    <row r="178" spans="2:15" x14ac:dyDescent="0.2">
      <c r="B178" s="13"/>
      <c r="C178" s="13"/>
      <c r="D178" s="13"/>
      <c r="E178" s="13"/>
      <c r="F178" s="13"/>
      <c r="G178" s="13"/>
      <c r="H178" s="13"/>
      <c r="I178" s="13"/>
      <c r="J178" s="13"/>
      <c r="K178" s="13"/>
      <c r="L178" s="13"/>
      <c r="M178" s="13"/>
      <c r="N178" s="13"/>
      <c r="O178" s="13"/>
    </row>
    <row r="179" spans="2:15" x14ac:dyDescent="0.2">
      <c r="B179" s="13"/>
      <c r="C179" s="13"/>
      <c r="D179" s="13"/>
      <c r="E179" s="13"/>
      <c r="F179" s="13"/>
      <c r="G179" s="13"/>
      <c r="H179" s="13"/>
      <c r="I179" s="13"/>
      <c r="J179" s="13"/>
      <c r="K179" s="13"/>
      <c r="L179" s="13"/>
      <c r="M179" s="13"/>
      <c r="N179" s="13"/>
      <c r="O179" s="13"/>
    </row>
    <row r="180" spans="2:15" x14ac:dyDescent="0.2">
      <c r="B180" s="13"/>
      <c r="C180" s="13"/>
      <c r="D180" s="13"/>
      <c r="E180" s="13"/>
      <c r="F180" s="13"/>
      <c r="G180" s="13"/>
      <c r="H180" s="13"/>
      <c r="I180" s="13"/>
      <c r="J180" s="13"/>
      <c r="K180" s="13"/>
      <c r="L180" s="13"/>
      <c r="M180" s="13"/>
      <c r="N180" s="13"/>
      <c r="O180" s="13"/>
    </row>
    <row r="181" spans="2:15" x14ac:dyDescent="0.2">
      <c r="B181" s="13"/>
      <c r="C181" s="13"/>
      <c r="D181" s="13"/>
      <c r="E181" s="13"/>
      <c r="F181" s="13"/>
      <c r="G181" s="13"/>
      <c r="H181" s="13"/>
      <c r="I181" s="13"/>
      <c r="J181" s="13"/>
      <c r="K181" s="13"/>
      <c r="L181" s="13"/>
      <c r="M181" s="13"/>
      <c r="N181" s="13"/>
      <c r="O181" s="13"/>
    </row>
    <row r="182" spans="2:15" x14ac:dyDescent="0.2">
      <c r="B182" s="13"/>
      <c r="C182" s="13"/>
      <c r="D182" s="13"/>
      <c r="E182" s="13"/>
      <c r="F182" s="13"/>
      <c r="G182" s="13"/>
      <c r="H182" s="13"/>
      <c r="I182" s="13"/>
      <c r="J182" s="13"/>
      <c r="K182" s="13"/>
      <c r="L182" s="13"/>
      <c r="M182" s="13"/>
      <c r="N182" s="13"/>
      <c r="O182" s="13"/>
    </row>
    <row r="183" spans="2:15" x14ac:dyDescent="0.2">
      <c r="B183" s="13"/>
      <c r="C183" s="13"/>
      <c r="D183" s="13"/>
      <c r="E183" s="13"/>
      <c r="F183" s="13"/>
      <c r="G183" s="13"/>
      <c r="H183" s="13"/>
      <c r="I183" s="13"/>
      <c r="J183" s="13"/>
      <c r="K183" s="13"/>
      <c r="L183" s="13"/>
      <c r="M183" s="13"/>
      <c r="N183" s="13"/>
      <c r="O183" s="13"/>
    </row>
    <row r="184" spans="2:15" x14ac:dyDescent="0.2">
      <c r="B184" s="13"/>
      <c r="C184" s="13"/>
      <c r="D184" s="13"/>
      <c r="E184" s="13"/>
      <c r="F184" s="13"/>
      <c r="G184" s="13"/>
      <c r="H184" s="13"/>
      <c r="I184" s="13"/>
      <c r="J184" s="13"/>
      <c r="K184" s="13"/>
      <c r="L184" s="13"/>
      <c r="M184" s="13"/>
      <c r="N184" s="13"/>
      <c r="O184" s="13"/>
    </row>
    <row r="185" spans="2:15" x14ac:dyDescent="0.2">
      <c r="B185" s="13"/>
      <c r="C185" s="13"/>
      <c r="D185" s="13"/>
      <c r="E185" s="13"/>
      <c r="F185" s="13"/>
      <c r="G185" s="13"/>
      <c r="H185" s="13"/>
      <c r="I185" s="13"/>
      <c r="J185" s="13"/>
      <c r="K185" s="13"/>
      <c r="L185" s="13"/>
      <c r="M185" s="13"/>
      <c r="N185" s="13"/>
      <c r="O185" s="13"/>
    </row>
    <row r="186" spans="2:15" x14ac:dyDescent="0.2">
      <c r="B186" s="13"/>
      <c r="C186" s="13"/>
      <c r="D186" s="13"/>
      <c r="E186" s="13"/>
      <c r="F186" s="13"/>
      <c r="G186" s="13"/>
      <c r="H186" s="13"/>
      <c r="I186" s="13"/>
      <c r="J186" s="13"/>
      <c r="K186" s="13"/>
      <c r="L186" s="13"/>
      <c r="M186" s="13"/>
      <c r="N186" s="13"/>
      <c r="O186" s="13"/>
    </row>
    <row r="187" spans="2:15" x14ac:dyDescent="0.2">
      <c r="B187" s="13"/>
      <c r="C187" s="13"/>
      <c r="D187" s="13"/>
      <c r="E187" s="13"/>
      <c r="F187" s="13"/>
      <c r="G187" s="13"/>
      <c r="H187" s="13"/>
      <c r="I187" s="13"/>
      <c r="J187" s="13"/>
      <c r="K187" s="13"/>
      <c r="L187" s="13"/>
      <c r="M187" s="13"/>
      <c r="N187" s="13"/>
      <c r="O187" s="13"/>
    </row>
    <row r="188" spans="2:15" x14ac:dyDescent="0.2">
      <c r="B188" s="13"/>
      <c r="C188" s="13"/>
      <c r="D188" s="13"/>
      <c r="E188" s="13"/>
      <c r="F188" s="13"/>
      <c r="G188" s="13"/>
      <c r="H188" s="13"/>
      <c r="I188" s="13"/>
      <c r="J188" s="13"/>
      <c r="K188" s="13"/>
      <c r="L188" s="13"/>
      <c r="M188" s="13"/>
      <c r="N188" s="13"/>
      <c r="O188" s="13"/>
    </row>
    <row r="189" spans="2:15" x14ac:dyDescent="0.2">
      <c r="B189" s="13"/>
      <c r="C189" s="13"/>
      <c r="D189" s="13"/>
      <c r="E189" s="13"/>
      <c r="F189" s="13"/>
      <c r="G189" s="13"/>
      <c r="H189" s="13"/>
      <c r="I189" s="13"/>
      <c r="J189" s="13"/>
      <c r="K189" s="13"/>
      <c r="L189" s="13"/>
      <c r="M189" s="13"/>
      <c r="N189" s="13"/>
      <c r="O189" s="13"/>
    </row>
    <row r="190" spans="2:15" x14ac:dyDescent="0.2">
      <c r="B190" s="13"/>
      <c r="C190" s="13"/>
      <c r="D190" s="13"/>
      <c r="E190" s="13"/>
      <c r="F190" s="13"/>
      <c r="G190" s="13"/>
      <c r="H190" s="13"/>
      <c r="I190" s="13"/>
      <c r="J190" s="13"/>
      <c r="K190" s="13"/>
      <c r="L190" s="13"/>
      <c r="M190" s="13"/>
      <c r="N190" s="13"/>
      <c r="O190" s="13"/>
    </row>
    <row r="191" spans="2:15" x14ac:dyDescent="0.2">
      <c r="B191" s="13"/>
      <c r="C191" s="13"/>
      <c r="D191" s="13"/>
      <c r="E191" s="13"/>
      <c r="F191" s="13"/>
      <c r="G191" s="13"/>
      <c r="H191" s="13"/>
      <c r="I191" s="13"/>
      <c r="J191" s="13"/>
      <c r="K191" s="13"/>
      <c r="L191" s="13"/>
      <c r="M191" s="13"/>
      <c r="N191" s="13"/>
      <c r="O191" s="13"/>
    </row>
    <row r="192" spans="2:15" x14ac:dyDescent="0.2">
      <c r="B192" s="13"/>
      <c r="C192" s="13"/>
      <c r="D192" s="13"/>
      <c r="E192" s="13"/>
      <c r="F192" s="13"/>
      <c r="G192" s="13"/>
      <c r="H192" s="13"/>
      <c r="I192" s="13"/>
      <c r="J192" s="13"/>
      <c r="K192" s="13"/>
      <c r="L192" s="13"/>
      <c r="M192" s="13"/>
      <c r="N192" s="13"/>
      <c r="O192" s="13"/>
    </row>
    <row r="193" spans="2:15" x14ac:dyDescent="0.2">
      <c r="B193" s="13"/>
      <c r="C193" s="13"/>
      <c r="D193" s="13"/>
      <c r="E193" s="13"/>
      <c r="F193" s="13"/>
      <c r="G193" s="13"/>
      <c r="H193" s="13"/>
      <c r="I193" s="13"/>
      <c r="J193" s="13"/>
      <c r="K193" s="13"/>
      <c r="L193" s="13"/>
      <c r="M193" s="13"/>
      <c r="N193" s="13"/>
      <c r="O193" s="13"/>
    </row>
    <row r="194" spans="2:15" x14ac:dyDescent="0.2">
      <c r="B194" s="13"/>
      <c r="C194" s="13"/>
      <c r="D194" s="13"/>
      <c r="E194" s="13"/>
      <c r="F194" s="13"/>
      <c r="G194" s="13"/>
      <c r="H194" s="13"/>
      <c r="I194" s="13"/>
      <c r="J194" s="13"/>
      <c r="K194" s="13"/>
      <c r="L194" s="13"/>
      <c r="M194" s="13"/>
      <c r="N194" s="13"/>
      <c r="O194" s="13"/>
    </row>
    <row r="195" spans="2:15" x14ac:dyDescent="0.2">
      <c r="B195" s="13"/>
      <c r="C195" s="13"/>
      <c r="D195" s="13"/>
      <c r="E195" s="13"/>
      <c r="F195" s="13"/>
      <c r="G195" s="13"/>
      <c r="H195" s="13"/>
      <c r="I195" s="13"/>
      <c r="J195" s="13"/>
      <c r="K195" s="13"/>
      <c r="L195" s="13"/>
      <c r="M195" s="13"/>
      <c r="N195" s="13"/>
      <c r="O195" s="13"/>
    </row>
    <row r="196" spans="2:15" x14ac:dyDescent="0.2">
      <c r="B196" s="13"/>
      <c r="C196" s="13"/>
      <c r="D196" s="13"/>
      <c r="E196" s="13"/>
      <c r="F196" s="13"/>
      <c r="G196" s="13"/>
      <c r="H196" s="13"/>
      <c r="I196" s="13"/>
      <c r="J196" s="13"/>
      <c r="K196" s="13"/>
      <c r="L196" s="13"/>
      <c r="M196" s="13"/>
      <c r="N196" s="13"/>
      <c r="O196" s="13"/>
    </row>
    <row r="197" spans="2:15" x14ac:dyDescent="0.2">
      <c r="B197" s="13"/>
      <c r="C197" s="13"/>
      <c r="D197" s="13"/>
      <c r="E197" s="13"/>
      <c r="F197" s="13"/>
      <c r="G197" s="13"/>
      <c r="H197" s="13"/>
      <c r="I197" s="13"/>
      <c r="J197" s="13"/>
      <c r="K197" s="13"/>
      <c r="L197" s="13"/>
      <c r="M197" s="13"/>
      <c r="N197" s="13"/>
      <c r="O197" s="13"/>
    </row>
    <row r="198" spans="2:15" x14ac:dyDescent="0.2">
      <c r="B198" s="13"/>
      <c r="C198" s="13"/>
      <c r="D198" s="13"/>
      <c r="E198" s="13"/>
      <c r="F198" s="13"/>
      <c r="G198" s="13"/>
      <c r="H198" s="13"/>
      <c r="I198" s="13"/>
      <c r="J198" s="13"/>
      <c r="K198" s="13"/>
      <c r="L198" s="13"/>
      <c r="M198" s="13"/>
      <c r="N198" s="13"/>
      <c r="O198" s="13"/>
    </row>
    <row r="199" spans="2:15" x14ac:dyDescent="0.2">
      <c r="B199" s="13"/>
      <c r="C199" s="13"/>
      <c r="D199" s="13"/>
      <c r="E199" s="13"/>
      <c r="F199" s="13"/>
      <c r="G199" s="13"/>
      <c r="H199" s="13"/>
      <c r="I199" s="13"/>
      <c r="J199" s="13"/>
      <c r="K199" s="13"/>
      <c r="L199" s="13"/>
      <c r="M199" s="13"/>
      <c r="N199" s="13"/>
      <c r="O199" s="13"/>
    </row>
    <row r="200" spans="2:15" x14ac:dyDescent="0.2">
      <c r="B200" s="13"/>
      <c r="C200" s="13"/>
      <c r="D200" s="13"/>
      <c r="E200" s="13"/>
      <c r="F200" s="13"/>
      <c r="G200" s="13"/>
      <c r="H200" s="13"/>
      <c r="I200" s="13"/>
      <c r="J200" s="13"/>
      <c r="K200" s="13"/>
      <c r="L200" s="13"/>
      <c r="M200" s="13"/>
      <c r="N200" s="13"/>
      <c r="O200" s="13"/>
    </row>
    <row r="201" spans="2:15" x14ac:dyDescent="0.2">
      <c r="B201" s="13"/>
      <c r="C201" s="13"/>
      <c r="D201" s="13"/>
      <c r="E201" s="13"/>
      <c r="F201" s="13"/>
      <c r="G201" s="13"/>
      <c r="H201" s="13"/>
      <c r="I201" s="13"/>
      <c r="J201" s="13"/>
      <c r="K201" s="13"/>
      <c r="L201" s="13"/>
      <c r="M201" s="13"/>
      <c r="N201" s="13"/>
      <c r="O201" s="13"/>
    </row>
    <row r="202" spans="2:15" x14ac:dyDescent="0.2">
      <c r="B202" s="13"/>
      <c r="C202" s="13"/>
      <c r="D202" s="13"/>
      <c r="E202" s="13"/>
      <c r="F202" s="13"/>
      <c r="G202" s="13"/>
      <c r="H202" s="13"/>
      <c r="I202" s="13"/>
      <c r="J202" s="13"/>
      <c r="K202" s="13"/>
      <c r="L202" s="13"/>
      <c r="M202" s="13"/>
      <c r="N202" s="13"/>
      <c r="O202" s="13"/>
    </row>
    <row r="203" spans="2:15" x14ac:dyDescent="0.2">
      <c r="B203" s="13"/>
      <c r="C203" s="13"/>
      <c r="D203" s="13"/>
      <c r="E203" s="13"/>
      <c r="F203" s="13"/>
      <c r="G203" s="13"/>
      <c r="H203" s="13"/>
      <c r="I203" s="13"/>
      <c r="J203" s="13"/>
      <c r="K203" s="13"/>
      <c r="L203" s="13"/>
      <c r="M203" s="13"/>
      <c r="N203" s="13"/>
      <c r="O203" s="13"/>
    </row>
    <row r="204" spans="2:15" x14ac:dyDescent="0.2">
      <c r="B204" s="13"/>
      <c r="C204" s="13"/>
      <c r="D204" s="13"/>
      <c r="E204" s="13"/>
      <c r="F204" s="13"/>
      <c r="G204" s="13"/>
      <c r="H204" s="13"/>
      <c r="I204" s="13"/>
      <c r="J204" s="13"/>
      <c r="K204" s="13"/>
      <c r="L204" s="13"/>
      <c r="M204" s="13"/>
      <c r="N204" s="13"/>
      <c r="O204" s="13"/>
    </row>
    <row r="205" spans="2:15" x14ac:dyDescent="0.2">
      <c r="B205" s="13"/>
      <c r="C205" s="13"/>
      <c r="D205" s="13"/>
      <c r="E205" s="13"/>
      <c r="F205" s="13"/>
      <c r="G205" s="13"/>
      <c r="H205" s="13"/>
      <c r="I205" s="13"/>
      <c r="J205" s="13"/>
      <c r="K205" s="13"/>
      <c r="L205" s="13"/>
      <c r="M205" s="13"/>
      <c r="N205" s="13"/>
      <c r="O205" s="13"/>
    </row>
    <row r="206" spans="2:15" x14ac:dyDescent="0.2">
      <c r="B206" s="13"/>
      <c r="C206" s="13"/>
      <c r="D206" s="13"/>
      <c r="E206" s="13"/>
      <c r="F206" s="13"/>
      <c r="G206" s="13"/>
      <c r="H206" s="13"/>
      <c r="I206" s="13"/>
      <c r="J206" s="13"/>
      <c r="K206" s="13"/>
      <c r="L206" s="13"/>
      <c r="M206" s="13"/>
      <c r="N206" s="13"/>
      <c r="O206" s="13"/>
    </row>
    <row r="207" spans="2:15" x14ac:dyDescent="0.2">
      <c r="B207" s="13"/>
      <c r="C207" s="13"/>
      <c r="D207" s="13"/>
      <c r="E207" s="13"/>
      <c r="F207" s="13"/>
      <c r="G207" s="13"/>
      <c r="H207" s="13"/>
      <c r="I207" s="13"/>
      <c r="J207" s="13"/>
      <c r="K207" s="13"/>
      <c r="L207" s="13"/>
      <c r="M207" s="13"/>
      <c r="N207" s="13"/>
      <c r="O207" s="13"/>
    </row>
    <row r="208" spans="2:15" x14ac:dyDescent="0.2">
      <c r="B208" s="13"/>
      <c r="C208" s="13"/>
      <c r="D208" s="13"/>
      <c r="E208" s="13"/>
      <c r="F208" s="13"/>
      <c r="G208" s="13"/>
      <c r="H208" s="13"/>
      <c r="I208" s="13"/>
      <c r="J208" s="13"/>
      <c r="K208" s="13"/>
      <c r="L208" s="13"/>
      <c r="M208" s="13"/>
      <c r="N208" s="13"/>
      <c r="O208" s="13"/>
    </row>
    <row r="209" spans="2:15" x14ac:dyDescent="0.2">
      <c r="B209" s="13"/>
      <c r="C209" s="13"/>
      <c r="D209" s="13"/>
      <c r="E209" s="13"/>
      <c r="F209" s="13"/>
      <c r="G209" s="13"/>
      <c r="H209" s="13"/>
      <c r="I209" s="13"/>
      <c r="J209" s="13"/>
      <c r="K209" s="13"/>
      <c r="L209" s="13"/>
      <c r="M209" s="13"/>
      <c r="N209" s="13"/>
      <c r="O209" s="13"/>
    </row>
    <row r="210" spans="2:15" x14ac:dyDescent="0.2">
      <c r="B210" s="13"/>
      <c r="C210" s="13"/>
      <c r="D210" s="13"/>
      <c r="E210" s="13"/>
      <c r="F210" s="13"/>
      <c r="G210" s="13"/>
      <c r="H210" s="13"/>
      <c r="I210" s="13"/>
      <c r="J210" s="13"/>
      <c r="K210" s="13"/>
      <c r="L210" s="13"/>
      <c r="M210" s="13"/>
      <c r="N210" s="13"/>
      <c r="O210" s="13"/>
    </row>
    <row r="211" spans="2:15" x14ac:dyDescent="0.2">
      <c r="B211" s="13"/>
      <c r="C211" s="13"/>
      <c r="D211" s="13"/>
      <c r="E211" s="13"/>
      <c r="F211" s="13"/>
      <c r="G211" s="13"/>
      <c r="H211" s="13"/>
      <c r="I211" s="13"/>
      <c r="J211" s="13"/>
      <c r="K211" s="13"/>
      <c r="L211" s="13"/>
      <c r="M211" s="13"/>
      <c r="N211" s="13"/>
      <c r="O211" s="13"/>
    </row>
    <row r="212" spans="2:15" x14ac:dyDescent="0.2">
      <c r="B212" s="13"/>
      <c r="C212" s="13"/>
      <c r="D212" s="13"/>
      <c r="E212" s="13"/>
      <c r="F212" s="13"/>
      <c r="G212" s="13"/>
      <c r="H212" s="13"/>
      <c r="I212" s="13"/>
      <c r="J212" s="13"/>
      <c r="K212" s="13"/>
      <c r="L212" s="13"/>
      <c r="M212" s="13"/>
      <c r="N212" s="13"/>
      <c r="O212" s="13"/>
    </row>
    <row r="213" spans="2:15" x14ac:dyDescent="0.2">
      <c r="B213" s="13"/>
      <c r="C213" s="13"/>
      <c r="D213" s="13"/>
      <c r="E213" s="13"/>
      <c r="F213" s="13"/>
      <c r="G213" s="13"/>
      <c r="H213" s="13"/>
      <c r="I213" s="13"/>
      <c r="J213" s="13"/>
      <c r="K213" s="13"/>
      <c r="L213" s="13"/>
      <c r="M213" s="13"/>
      <c r="N213" s="13"/>
      <c r="O213" s="13"/>
    </row>
    <row r="214" spans="2:15" x14ac:dyDescent="0.2">
      <c r="B214" s="13"/>
      <c r="C214" s="13"/>
      <c r="D214" s="13"/>
      <c r="E214" s="13"/>
      <c r="F214" s="13"/>
      <c r="G214" s="13"/>
      <c r="H214" s="13"/>
      <c r="I214" s="13"/>
      <c r="J214" s="13"/>
      <c r="K214" s="13"/>
      <c r="L214" s="13"/>
      <c r="M214" s="13"/>
      <c r="N214" s="13"/>
      <c r="O214" s="13"/>
    </row>
    <row r="215" spans="2:15" x14ac:dyDescent="0.2">
      <c r="B215" s="13"/>
      <c r="C215" s="13"/>
      <c r="D215" s="13"/>
      <c r="E215" s="13"/>
      <c r="F215" s="13"/>
      <c r="G215" s="13"/>
      <c r="H215" s="13"/>
      <c r="I215" s="13"/>
      <c r="J215" s="13"/>
      <c r="K215" s="13"/>
      <c r="L215" s="13"/>
      <c r="M215" s="13"/>
      <c r="N215" s="13"/>
      <c r="O215" s="13"/>
    </row>
    <row r="216" spans="2:15" x14ac:dyDescent="0.2">
      <c r="B216" s="13"/>
      <c r="C216" s="13"/>
      <c r="D216" s="13"/>
      <c r="E216" s="13"/>
      <c r="F216" s="13"/>
      <c r="G216" s="13"/>
      <c r="H216" s="13"/>
      <c r="I216" s="13"/>
      <c r="J216" s="13"/>
      <c r="K216" s="13"/>
      <c r="L216" s="13"/>
      <c r="M216" s="13"/>
      <c r="N216" s="13"/>
      <c r="O216" s="13"/>
    </row>
    <row r="217" spans="2:15" x14ac:dyDescent="0.2">
      <c r="B217" s="13"/>
      <c r="C217" s="13"/>
      <c r="D217" s="13"/>
      <c r="E217" s="13"/>
      <c r="F217" s="13"/>
      <c r="G217" s="13"/>
      <c r="H217" s="13"/>
      <c r="I217" s="13"/>
      <c r="J217" s="13"/>
      <c r="K217" s="13"/>
      <c r="L217" s="13"/>
      <c r="M217" s="13"/>
      <c r="N217" s="13"/>
      <c r="O217" s="13"/>
    </row>
    <row r="218" spans="2:15" x14ac:dyDescent="0.2">
      <c r="B218" s="13"/>
      <c r="C218" s="13"/>
      <c r="D218" s="13"/>
      <c r="E218" s="13"/>
      <c r="F218" s="13"/>
      <c r="G218" s="13"/>
      <c r="H218" s="13"/>
      <c r="I218" s="13"/>
      <c r="J218" s="13"/>
      <c r="K218" s="13"/>
      <c r="L218" s="13"/>
      <c r="M218" s="13"/>
      <c r="N218" s="13"/>
      <c r="O218" s="13"/>
    </row>
    <row r="219" spans="2:15" x14ac:dyDescent="0.2">
      <c r="B219" s="13"/>
      <c r="C219" s="13"/>
      <c r="D219" s="13"/>
      <c r="E219" s="13"/>
      <c r="F219" s="13"/>
      <c r="G219" s="13"/>
      <c r="H219" s="13"/>
      <c r="I219" s="13"/>
      <c r="J219" s="13"/>
      <c r="K219" s="13"/>
      <c r="L219" s="13"/>
      <c r="M219" s="13"/>
      <c r="N219" s="13"/>
      <c r="O219" s="13"/>
    </row>
    <row r="220" spans="2:15" x14ac:dyDescent="0.2">
      <c r="B220" s="13"/>
      <c r="C220" s="13"/>
      <c r="D220" s="13"/>
      <c r="E220" s="13"/>
      <c r="F220" s="13"/>
      <c r="G220" s="13"/>
      <c r="H220" s="13"/>
      <c r="I220" s="13"/>
      <c r="J220" s="13"/>
      <c r="K220" s="13"/>
      <c r="L220" s="13"/>
      <c r="M220" s="13"/>
      <c r="N220" s="13"/>
      <c r="O220" s="13"/>
    </row>
    <row r="221" spans="2:15" x14ac:dyDescent="0.2">
      <c r="B221" s="13"/>
      <c r="C221" s="13"/>
      <c r="D221" s="13"/>
      <c r="E221" s="13"/>
      <c r="F221" s="13"/>
      <c r="G221" s="13"/>
      <c r="H221" s="13"/>
      <c r="I221" s="13"/>
      <c r="J221" s="13"/>
      <c r="K221" s="13"/>
      <c r="L221" s="13"/>
      <c r="M221" s="13"/>
      <c r="N221" s="13"/>
      <c r="O221" s="13"/>
    </row>
    <row r="222" spans="2:15" x14ac:dyDescent="0.2">
      <c r="B222" s="13"/>
      <c r="C222" s="13"/>
      <c r="D222" s="13"/>
      <c r="E222" s="13"/>
      <c r="F222" s="13"/>
      <c r="G222" s="13"/>
      <c r="H222" s="13"/>
      <c r="I222" s="13"/>
      <c r="J222" s="13"/>
      <c r="K222" s="13"/>
      <c r="L222" s="13"/>
      <c r="M222" s="13"/>
      <c r="N222" s="13"/>
      <c r="O222" s="13"/>
    </row>
    <row r="223" spans="2:15" x14ac:dyDescent="0.2">
      <c r="B223" s="13"/>
      <c r="C223" s="13"/>
      <c r="D223" s="13"/>
      <c r="E223" s="13"/>
      <c r="F223" s="13"/>
      <c r="G223" s="13"/>
      <c r="H223" s="13"/>
      <c r="I223" s="13"/>
      <c r="J223" s="13"/>
      <c r="K223" s="13"/>
      <c r="L223" s="13"/>
      <c r="M223" s="13"/>
      <c r="N223" s="13"/>
      <c r="O223" s="13"/>
    </row>
    <row r="224" spans="2:15" x14ac:dyDescent="0.2">
      <c r="B224" s="13"/>
      <c r="C224" s="13"/>
      <c r="D224" s="13"/>
      <c r="E224" s="13"/>
      <c r="F224" s="13"/>
      <c r="G224" s="13"/>
      <c r="H224" s="13"/>
      <c r="I224" s="13"/>
      <c r="J224" s="13"/>
      <c r="K224" s="13"/>
      <c r="L224" s="13"/>
      <c r="M224" s="13"/>
      <c r="N224" s="13"/>
      <c r="O224" s="13"/>
    </row>
    <row r="225" spans="2:15" x14ac:dyDescent="0.2">
      <c r="B225" s="13"/>
      <c r="C225" s="13"/>
      <c r="D225" s="13"/>
      <c r="E225" s="13"/>
      <c r="F225" s="13"/>
      <c r="G225" s="13"/>
      <c r="H225" s="13"/>
      <c r="I225" s="13"/>
      <c r="J225" s="13"/>
      <c r="K225" s="13"/>
      <c r="L225" s="13"/>
      <c r="M225" s="13"/>
      <c r="N225" s="13"/>
      <c r="O225" s="13"/>
    </row>
    <row r="226" spans="2:15" x14ac:dyDescent="0.2">
      <c r="B226" s="13"/>
      <c r="C226" s="13"/>
      <c r="D226" s="13"/>
      <c r="E226" s="13"/>
      <c r="F226" s="13"/>
      <c r="G226" s="13"/>
      <c r="H226" s="13"/>
      <c r="I226" s="13"/>
      <c r="J226" s="13"/>
      <c r="K226" s="13"/>
      <c r="L226" s="13"/>
      <c r="M226" s="13"/>
      <c r="N226" s="13"/>
      <c r="O226" s="13"/>
    </row>
    <row r="227" spans="2:15" x14ac:dyDescent="0.2">
      <c r="B227" s="13"/>
      <c r="C227" s="13"/>
      <c r="D227" s="13"/>
      <c r="E227" s="13"/>
      <c r="F227" s="13"/>
      <c r="G227" s="13"/>
      <c r="H227" s="13"/>
      <c r="I227" s="13"/>
      <c r="J227" s="13"/>
      <c r="K227" s="13"/>
      <c r="L227" s="13"/>
      <c r="M227" s="13"/>
      <c r="N227" s="13"/>
      <c r="O227" s="13"/>
    </row>
    <row r="228" spans="2:15" x14ac:dyDescent="0.2">
      <c r="B228" s="13"/>
      <c r="C228" s="13"/>
      <c r="D228" s="13"/>
      <c r="E228" s="13"/>
      <c r="F228" s="13"/>
      <c r="G228" s="13"/>
      <c r="H228" s="13"/>
      <c r="I228" s="13"/>
      <c r="J228" s="13"/>
      <c r="K228" s="13"/>
      <c r="L228" s="13"/>
      <c r="M228" s="13"/>
      <c r="N228" s="13"/>
      <c r="O228" s="13"/>
    </row>
    <row r="229" spans="2:15" x14ac:dyDescent="0.2">
      <c r="B229" s="13"/>
      <c r="C229" s="13"/>
      <c r="D229" s="13"/>
      <c r="E229" s="13"/>
      <c r="F229" s="13"/>
      <c r="G229" s="13"/>
      <c r="H229" s="13"/>
      <c r="I229" s="13"/>
      <c r="J229" s="13"/>
      <c r="K229" s="13"/>
      <c r="L229" s="13"/>
      <c r="M229" s="13"/>
      <c r="N229" s="13"/>
      <c r="O229" s="13"/>
    </row>
    <row r="230" spans="2:15" x14ac:dyDescent="0.2">
      <c r="B230" s="13"/>
      <c r="C230" s="13"/>
      <c r="D230" s="13"/>
      <c r="E230" s="13"/>
      <c r="F230" s="13"/>
      <c r="G230" s="13"/>
      <c r="H230" s="13"/>
      <c r="I230" s="13"/>
      <c r="J230" s="13"/>
      <c r="K230" s="13"/>
      <c r="L230" s="13"/>
      <c r="M230" s="13"/>
      <c r="N230" s="13"/>
      <c r="O230" s="13"/>
    </row>
    <row r="231" spans="2:15" x14ac:dyDescent="0.2">
      <c r="B231" s="13"/>
      <c r="C231" s="13"/>
      <c r="D231" s="13"/>
      <c r="E231" s="13"/>
      <c r="F231" s="13"/>
      <c r="G231" s="13"/>
      <c r="H231" s="13"/>
      <c r="I231" s="13"/>
      <c r="J231" s="13"/>
      <c r="K231" s="13"/>
      <c r="L231" s="13"/>
      <c r="M231" s="13"/>
      <c r="N231" s="13"/>
      <c r="O231" s="13"/>
    </row>
    <row r="232" spans="2:15" x14ac:dyDescent="0.2">
      <c r="B232" s="13"/>
      <c r="C232" s="13"/>
      <c r="D232" s="13"/>
      <c r="E232" s="13"/>
      <c r="F232" s="13"/>
      <c r="G232" s="13"/>
      <c r="H232" s="13"/>
      <c r="I232" s="13"/>
      <c r="J232" s="13"/>
      <c r="K232" s="13"/>
      <c r="L232" s="13"/>
      <c r="M232" s="13"/>
      <c r="N232" s="13"/>
      <c r="O232" s="13"/>
    </row>
    <row r="233" spans="2:15" x14ac:dyDescent="0.2">
      <c r="B233" s="13"/>
      <c r="C233" s="13"/>
      <c r="D233" s="13"/>
      <c r="E233" s="13"/>
      <c r="F233" s="13"/>
      <c r="G233" s="13"/>
      <c r="H233" s="13"/>
      <c r="I233" s="13"/>
      <c r="J233" s="13"/>
      <c r="K233" s="13"/>
      <c r="L233" s="13"/>
      <c r="M233" s="13"/>
      <c r="N233" s="13"/>
      <c r="O233" s="13"/>
    </row>
    <row r="234" spans="2:15" x14ac:dyDescent="0.2">
      <c r="B234" s="13"/>
      <c r="C234" s="13"/>
      <c r="D234" s="13"/>
      <c r="E234" s="13"/>
      <c r="F234" s="13"/>
      <c r="G234" s="13"/>
      <c r="H234" s="13"/>
      <c r="I234" s="13"/>
      <c r="J234" s="13"/>
      <c r="K234" s="13"/>
      <c r="L234" s="13"/>
      <c r="M234" s="13"/>
      <c r="N234" s="13"/>
      <c r="O234" s="13"/>
    </row>
    <row r="235" spans="2:15" x14ac:dyDescent="0.2">
      <c r="B235" s="13"/>
      <c r="C235" s="13"/>
      <c r="D235" s="13"/>
      <c r="E235" s="13"/>
      <c r="F235" s="13"/>
      <c r="G235" s="13"/>
      <c r="H235" s="13"/>
      <c r="I235" s="13"/>
      <c r="J235" s="13"/>
      <c r="K235" s="13"/>
      <c r="L235" s="13"/>
      <c r="M235" s="13"/>
      <c r="N235" s="13"/>
      <c r="O235" s="13"/>
    </row>
    <row r="236" spans="2:15" x14ac:dyDescent="0.2">
      <c r="B236" s="13"/>
      <c r="C236" s="13"/>
      <c r="D236" s="13"/>
      <c r="E236" s="13"/>
      <c r="F236" s="13"/>
      <c r="G236" s="13"/>
      <c r="H236" s="13"/>
      <c r="I236" s="13"/>
      <c r="J236" s="13"/>
      <c r="K236" s="13"/>
      <c r="L236" s="13"/>
      <c r="M236" s="13"/>
      <c r="N236" s="13"/>
      <c r="O236" s="13"/>
    </row>
    <row r="237" spans="2:15" x14ac:dyDescent="0.2">
      <c r="B237" s="13"/>
      <c r="C237" s="13"/>
      <c r="D237" s="13"/>
      <c r="E237" s="13"/>
      <c r="F237" s="13"/>
      <c r="G237" s="13"/>
      <c r="H237" s="13"/>
      <c r="I237" s="13"/>
      <c r="J237" s="13"/>
      <c r="K237" s="13"/>
      <c r="L237" s="13"/>
      <c r="M237" s="13"/>
      <c r="N237" s="13"/>
      <c r="O237" s="13"/>
    </row>
    <row r="238" spans="2:15" x14ac:dyDescent="0.2">
      <c r="B238" s="13"/>
      <c r="C238" s="13"/>
      <c r="D238" s="13"/>
      <c r="E238" s="13"/>
      <c r="F238" s="13"/>
      <c r="G238" s="13"/>
      <c r="H238" s="13"/>
      <c r="I238" s="13"/>
      <c r="J238" s="13"/>
      <c r="K238" s="13"/>
      <c r="L238" s="13"/>
      <c r="M238" s="13"/>
      <c r="N238" s="13"/>
      <c r="O238" s="13"/>
    </row>
    <row r="239" spans="2:15" x14ac:dyDescent="0.2">
      <c r="B239" s="13"/>
      <c r="C239" s="13"/>
      <c r="D239" s="13"/>
      <c r="E239" s="13"/>
      <c r="F239" s="13"/>
      <c r="G239" s="13"/>
      <c r="H239" s="13"/>
      <c r="I239" s="13"/>
      <c r="J239" s="13"/>
      <c r="K239" s="13"/>
      <c r="L239" s="13"/>
      <c r="M239" s="13"/>
      <c r="N239" s="13"/>
      <c r="O239" s="13"/>
    </row>
    <row r="240" spans="2:15" x14ac:dyDescent="0.2">
      <c r="B240" s="13"/>
      <c r="C240" s="13"/>
      <c r="D240" s="13"/>
      <c r="E240" s="13"/>
      <c r="F240" s="13"/>
      <c r="G240" s="13"/>
      <c r="H240" s="13"/>
      <c r="I240" s="13"/>
      <c r="J240" s="13"/>
      <c r="K240" s="13"/>
      <c r="L240" s="13"/>
      <c r="M240" s="13"/>
      <c r="N240" s="13"/>
      <c r="O240" s="13"/>
    </row>
    <row r="241" spans="2:15" x14ac:dyDescent="0.2">
      <c r="B241" s="13"/>
      <c r="C241" s="13"/>
      <c r="D241" s="13"/>
      <c r="E241" s="13"/>
      <c r="F241" s="13"/>
      <c r="G241" s="13"/>
      <c r="H241" s="13"/>
      <c r="I241" s="13"/>
      <c r="J241" s="13"/>
      <c r="K241" s="13"/>
      <c r="L241" s="13"/>
      <c r="M241" s="13"/>
      <c r="N241" s="13"/>
      <c r="O241" s="13"/>
    </row>
    <row r="242" spans="2:15" x14ac:dyDescent="0.2">
      <c r="B242" s="13"/>
      <c r="C242" s="13"/>
      <c r="D242" s="13"/>
      <c r="E242" s="13"/>
      <c r="F242" s="13"/>
      <c r="G242" s="13"/>
      <c r="H242" s="13"/>
      <c r="I242" s="13"/>
      <c r="J242" s="13"/>
      <c r="K242" s="13"/>
      <c r="L242" s="13"/>
      <c r="M242" s="13"/>
      <c r="N242" s="13"/>
      <c r="O242" s="13"/>
    </row>
    <row r="243" spans="2:15" x14ac:dyDescent="0.2">
      <c r="B243" s="13"/>
      <c r="C243" s="13"/>
      <c r="D243" s="13"/>
      <c r="E243" s="13"/>
      <c r="F243" s="13"/>
      <c r="G243" s="13"/>
      <c r="H243" s="13"/>
      <c r="I243" s="13"/>
      <c r="J243" s="13"/>
      <c r="K243" s="13"/>
      <c r="L243" s="13"/>
      <c r="M243" s="13"/>
      <c r="N243" s="13"/>
      <c r="O243" s="13"/>
    </row>
    <row r="244" spans="2:15" x14ac:dyDescent="0.2">
      <c r="B244" s="13"/>
      <c r="C244" s="13"/>
      <c r="D244" s="13"/>
      <c r="E244" s="13"/>
      <c r="F244" s="13"/>
      <c r="G244" s="13"/>
      <c r="H244" s="13"/>
      <c r="I244" s="13"/>
      <c r="J244" s="13"/>
      <c r="K244" s="13"/>
      <c r="L244" s="13"/>
      <c r="M244" s="13"/>
      <c r="N244" s="13"/>
      <c r="O244" s="13"/>
    </row>
    <row r="245" spans="2:15" x14ac:dyDescent="0.2">
      <c r="B245" s="13"/>
      <c r="C245" s="13"/>
      <c r="D245" s="13"/>
      <c r="E245" s="13"/>
      <c r="F245" s="13"/>
      <c r="G245" s="13"/>
      <c r="H245" s="13"/>
      <c r="I245" s="13"/>
      <c r="J245" s="13"/>
      <c r="K245" s="13"/>
      <c r="L245" s="13"/>
      <c r="M245" s="13"/>
      <c r="N245" s="13"/>
      <c r="O245" s="13"/>
    </row>
    <row r="246" spans="2:15" x14ac:dyDescent="0.2">
      <c r="B246" s="13"/>
      <c r="C246" s="13"/>
      <c r="D246" s="13"/>
      <c r="E246" s="13"/>
      <c r="F246" s="13"/>
      <c r="G246" s="13"/>
      <c r="H246" s="13"/>
      <c r="I246" s="13"/>
      <c r="J246" s="13"/>
      <c r="K246" s="13"/>
      <c r="L246" s="13"/>
      <c r="M246" s="13"/>
      <c r="N246" s="13"/>
      <c r="O246" s="13"/>
    </row>
    <row r="247" spans="2:15" x14ac:dyDescent="0.2">
      <c r="B247" s="13"/>
      <c r="C247" s="13"/>
      <c r="D247" s="13"/>
      <c r="E247" s="13"/>
      <c r="F247" s="13"/>
      <c r="G247" s="13"/>
      <c r="H247" s="13"/>
      <c r="I247" s="13"/>
      <c r="J247" s="13"/>
      <c r="K247" s="13"/>
      <c r="L247" s="13"/>
      <c r="M247" s="13"/>
      <c r="N247" s="13"/>
      <c r="O247" s="13"/>
    </row>
    <row r="248" spans="2:15" x14ac:dyDescent="0.2">
      <c r="B248" s="13"/>
      <c r="C248" s="13"/>
      <c r="D248" s="13"/>
      <c r="E248" s="13"/>
      <c r="F248" s="13"/>
      <c r="G248" s="13"/>
      <c r="H248" s="13"/>
      <c r="I248" s="13"/>
      <c r="J248" s="13"/>
      <c r="K248" s="13"/>
      <c r="L248" s="13"/>
      <c r="M248" s="13"/>
      <c r="N248" s="13"/>
      <c r="O248" s="13"/>
    </row>
    <row r="249" spans="2:15" x14ac:dyDescent="0.2">
      <c r="B249" s="13"/>
      <c r="C249" s="13"/>
      <c r="D249" s="13"/>
      <c r="E249" s="13"/>
      <c r="F249" s="13"/>
      <c r="G249" s="13"/>
      <c r="H249" s="13"/>
      <c r="I249" s="13"/>
      <c r="J249" s="13"/>
      <c r="K249" s="13"/>
      <c r="L249" s="13"/>
      <c r="M249" s="13"/>
      <c r="N249" s="13"/>
      <c r="O249" s="13"/>
    </row>
    <row r="250" spans="2:15" x14ac:dyDescent="0.2">
      <c r="B250" s="13"/>
      <c r="C250" s="13"/>
      <c r="D250" s="13"/>
      <c r="E250" s="13"/>
      <c r="F250" s="13"/>
      <c r="G250" s="13"/>
      <c r="H250" s="13"/>
      <c r="I250" s="13"/>
      <c r="J250" s="13"/>
      <c r="K250" s="13"/>
      <c r="L250" s="13"/>
      <c r="M250" s="13"/>
      <c r="N250" s="13"/>
      <c r="O250" s="13"/>
    </row>
    <row r="251" spans="2:15" x14ac:dyDescent="0.2">
      <c r="B251" s="13"/>
      <c r="C251" s="13"/>
      <c r="D251" s="13"/>
      <c r="E251" s="13"/>
      <c r="F251" s="13"/>
      <c r="G251" s="13"/>
      <c r="H251" s="13"/>
      <c r="I251" s="13"/>
      <c r="J251" s="13"/>
      <c r="K251" s="13"/>
      <c r="L251" s="13"/>
      <c r="M251" s="13"/>
      <c r="N251" s="13"/>
      <c r="O251" s="13"/>
    </row>
    <row r="252" spans="2:15" x14ac:dyDescent="0.2">
      <c r="B252" s="13"/>
      <c r="C252" s="13"/>
      <c r="D252" s="13"/>
      <c r="E252" s="13"/>
      <c r="F252" s="13"/>
      <c r="G252" s="13"/>
      <c r="H252" s="13"/>
      <c r="I252" s="13"/>
      <c r="J252" s="13"/>
      <c r="K252" s="13"/>
      <c r="L252" s="13"/>
      <c r="M252" s="13"/>
      <c r="N252" s="13"/>
      <c r="O252" s="13"/>
    </row>
    <row r="253" spans="2:15" x14ac:dyDescent="0.2">
      <c r="B253" s="13"/>
      <c r="C253" s="13"/>
      <c r="D253" s="13"/>
      <c r="E253" s="13"/>
      <c r="F253" s="13"/>
      <c r="G253" s="13"/>
      <c r="H253" s="13"/>
      <c r="I253" s="13"/>
      <c r="J253" s="13"/>
      <c r="K253" s="13"/>
      <c r="L253" s="13"/>
      <c r="M253" s="13"/>
      <c r="N253" s="13"/>
      <c r="O253" s="13"/>
    </row>
    <row r="254" spans="2:15" x14ac:dyDescent="0.2">
      <c r="B254" s="13"/>
      <c r="C254" s="13"/>
      <c r="D254" s="13"/>
      <c r="E254" s="13"/>
      <c r="F254" s="13"/>
      <c r="G254" s="13"/>
      <c r="H254" s="13"/>
      <c r="I254" s="13"/>
      <c r="J254" s="13"/>
      <c r="K254" s="13"/>
      <c r="L254" s="13"/>
      <c r="M254" s="13"/>
      <c r="N254" s="13"/>
      <c r="O254" s="13"/>
    </row>
    <row r="255" spans="2:15" x14ac:dyDescent="0.2">
      <c r="B255" s="13"/>
      <c r="C255" s="13"/>
      <c r="D255" s="13"/>
      <c r="E255" s="13"/>
      <c r="F255" s="13"/>
      <c r="G255" s="13"/>
      <c r="H255" s="13"/>
      <c r="I255" s="13"/>
      <c r="J255" s="13"/>
      <c r="K255" s="13"/>
      <c r="L255" s="13"/>
      <c r="M255" s="13"/>
      <c r="N255" s="13"/>
      <c r="O255" s="13"/>
    </row>
    <row r="256" spans="2:15" x14ac:dyDescent="0.2">
      <c r="B256" s="13"/>
      <c r="C256" s="13"/>
      <c r="D256" s="13"/>
      <c r="E256" s="13"/>
      <c r="F256" s="13"/>
      <c r="G256" s="13"/>
      <c r="H256" s="13"/>
      <c r="I256" s="13"/>
      <c r="J256" s="13"/>
      <c r="K256" s="13"/>
      <c r="L256" s="13"/>
      <c r="M256" s="13"/>
      <c r="N256" s="13"/>
      <c r="O256" s="13"/>
    </row>
    <row r="257" spans="2:15" x14ac:dyDescent="0.2">
      <c r="B257" s="13"/>
      <c r="C257" s="13"/>
      <c r="D257" s="13"/>
      <c r="E257" s="13"/>
      <c r="F257" s="13"/>
      <c r="G257" s="13"/>
      <c r="H257" s="13"/>
      <c r="I257" s="13"/>
      <c r="J257" s="13"/>
      <c r="K257" s="13"/>
      <c r="L257" s="13"/>
      <c r="M257" s="13"/>
      <c r="N257" s="13"/>
      <c r="O257" s="13"/>
    </row>
    <row r="258" spans="2:15" x14ac:dyDescent="0.2">
      <c r="B258" s="13"/>
      <c r="C258" s="13"/>
      <c r="D258" s="13"/>
      <c r="E258" s="13"/>
      <c r="F258" s="13"/>
      <c r="G258" s="13"/>
      <c r="H258" s="13"/>
      <c r="I258" s="13"/>
      <c r="J258" s="13"/>
      <c r="K258" s="13"/>
      <c r="L258" s="13"/>
      <c r="M258" s="13"/>
      <c r="N258" s="13"/>
      <c r="O258" s="13"/>
    </row>
    <row r="259" spans="2:15" x14ac:dyDescent="0.2">
      <c r="B259" s="13"/>
      <c r="C259" s="13"/>
      <c r="D259" s="13"/>
      <c r="E259" s="13"/>
      <c r="F259" s="13"/>
      <c r="G259" s="13"/>
      <c r="H259" s="13"/>
      <c r="I259" s="13"/>
      <c r="J259" s="13"/>
      <c r="K259" s="13"/>
      <c r="L259" s="13"/>
      <c r="M259" s="13"/>
      <c r="N259" s="13"/>
      <c r="O259" s="13"/>
    </row>
    <row r="260" spans="2:15" x14ac:dyDescent="0.2">
      <c r="B260" s="13"/>
      <c r="C260" s="13"/>
      <c r="D260" s="13"/>
      <c r="E260" s="13"/>
      <c r="F260" s="13"/>
      <c r="G260" s="13"/>
      <c r="H260" s="13"/>
      <c r="I260" s="13"/>
      <c r="J260" s="13"/>
      <c r="K260" s="13"/>
      <c r="L260" s="13"/>
      <c r="M260" s="13"/>
      <c r="N260" s="13"/>
      <c r="O260" s="13"/>
    </row>
    <row r="261" spans="2:15" x14ac:dyDescent="0.2">
      <c r="B261" s="13"/>
      <c r="C261" s="13"/>
      <c r="D261" s="13"/>
      <c r="E261" s="13"/>
      <c r="F261" s="13"/>
      <c r="G261" s="13"/>
      <c r="H261" s="13"/>
      <c r="I261" s="13"/>
      <c r="J261" s="13"/>
      <c r="K261" s="13"/>
      <c r="L261" s="13"/>
      <c r="M261" s="13"/>
      <c r="N261" s="13"/>
      <c r="O261" s="13"/>
    </row>
    <row r="262" spans="2:15" x14ac:dyDescent="0.2">
      <c r="B262" s="13"/>
      <c r="C262" s="13"/>
      <c r="D262" s="13"/>
      <c r="E262" s="13"/>
      <c r="F262" s="13"/>
      <c r="G262" s="13"/>
      <c r="H262" s="13"/>
      <c r="I262" s="13"/>
      <c r="J262" s="13"/>
      <c r="K262" s="13"/>
      <c r="L262" s="13"/>
      <c r="M262" s="13"/>
      <c r="N262" s="13"/>
      <c r="O262" s="13"/>
    </row>
    <row r="263" spans="2:15" x14ac:dyDescent="0.2">
      <c r="B263" s="13"/>
      <c r="C263" s="13"/>
      <c r="D263" s="13"/>
      <c r="E263" s="13"/>
      <c r="F263" s="13"/>
      <c r="G263" s="13"/>
      <c r="H263" s="13"/>
      <c r="I263" s="13"/>
      <c r="J263" s="13"/>
      <c r="K263" s="13"/>
      <c r="L263" s="13"/>
      <c r="M263" s="13"/>
      <c r="N263" s="13"/>
      <c r="O263" s="13"/>
    </row>
    <row r="264" spans="2:15" x14ac:dyDescent="0.2">
      <c r="B264" s="13"/>
      <c r="C264" s="13"/>
      <c r="D264" s="13"/>
      <c r="E264" s="13"/>
      <c r="F264" s="13"/>
      <c r="G264" s="13"/>
      <c r="H264" s="13"/>
      <c r="I264" s="13"/>
      <c r="J264" s="13"/>
      <c r="K264" s="13"/>
      <c r="L264" s="13"/>
      <c r="M264" s="13"/>
      <c r="N264" s="13"/>
      <c r="O264" s="13"/>
    </row>
    <row r="265" spans="2:15" x14ac:dyDescent="0.2">
      <c r="B265" s="13"/>
      <c r="C265" s="13"/>
      <c r="D265" s="13"/>
      <c r="E265" s="13"/>
      <c r="F265" s="13"/>
      <c r="G265" s="13"/>
      <c r="H265" s="13"/>
      <c r="I265" s="13"/>
      <c r="J265" s="13"/>
      <c r="K265" s="13"/>
      <c r="L265" s="13"/>
      <c r="M265" s="13"/>
      <c r="N265" s="13"/>
      <c r="O265" s="13"/>
    </row>
    <row r="266" spans="2:15" x14ac:dyDescent="0.2">
      <c r="B266" s="13"/>
      <c r="C266" s="13"/>
      <c r="D266" s="13"/>
      <c r="E266" s="13"/>
      <c r="F266" s="13"/>
      <c r="G266" s="13"/>
      <c r="H266" s="13"/>
      <c r="I266" s="13"/>
      <c r="J266" s="13"/>
      <c r="K266" s="13"/>
      <c r="L266" s="13"/>
      <c r="M266" s="13"/>
      <c r="N266" s="13"/>
      <c r="O266" s="13"/>
    </row>
    <row r="267" spans="2:15" x14ac:dyDescent="0.2">
      <c r="B267" s="13"/>
      <c r="C267" s="13"/>
      <c r="D267" s="13"/>
      <c r="E267" s="13"/>
      <c r="F267" s="13"/>
      <c r="G267" s="13"/>
      <c r="H267" s="13"/>
      <c r="I267" s="13"/>
      <c r="J267" s="13"/>
      <c r="K267" s="13"/>
      <c r="L267" s="13"/>
      <c r="M267" s="13"/>
      <c r="N267" s="13"/>
      <c r="O267" s="13"/>
    </row>
    <row r="268" spans="2:15" x14ac:dyDescent="0.2">
      <c r="B268" s="13"/>
      <c r="C268" s="13"/>
      <c r="D268" s="13"/>
      <c r="E268" s="13"/>
      <c r="F268" s="13"/>
      <c r="G268" s="13"/>
      <c r="H268" s="13"/>
      <c r="I268" s="13"/>
      <c r="J268" s="13"/>
      <c r="K268" s="13"/>
      <c r="L268" s="13"/>
      <c r="M268" s="13"/>
      <c r="N268" s="13"/>
      <c r="O268" s="13"/>
    </row>
    <row r="269" spans="2:15" x14ac:dyDescent="0.2">
      <c r="B269" s="13"/>
      <c r="C269" s="13"/>
      <c r="D269" s="13"/>
      <c r="E269" s="13"/>
      <c r="F269" s="13"/>
      <c r="G269" s="13"/>
      <c r="H269" s="13"/>
      <c r="I269" s="13"/>
      <c r="J269" s="13"/>
      <c r="K269" s="13"/>
      <c r="L269" s="13"/>
      <c r="M269" s="13"/>
      <c r="N269" s="13"/>
      <c r="O269" s="13"/>
    </row>
    <row r="270" spans="2:15" x14ac:dyDescent="0.2">
      <c r="B270" s="13"/>
      <c r="C270" s="13"/>
      <c r="D270" s="13"/>
      <c r="E270" s="13"/>
      <c r="F270" s="13"/>
      <c r="G270" s="13"/>
      <c r="H270" s="13"/>
      <c r="I270" s="13"/>
      <c r="J270" s="13"/>
      <c r="K270" s="13"/>
      <c r="L270" s="13"/>
      <c r="M270" s="13"/>
      <c r="N270" s="13"/>
      <c r="O270" s="13"/>
    </row>
    <row r="271" spans="2:15" x14ac:dyDescent="0.2">
      <c r="B271" s="13"/>
      <c r="C271" s="13"/>
      <c r="D271" s="13"/>
      <c r="E271" s="13"/>
      <c r="F271" s="13"/>
      <c r="G271" s="13"/>
      <c r="H271" s="13"/>
      <c r="I271" s="13"/>
      <c r="J271" s="13"/>
      <c r="K271" s="13"/>
      <c r="L271" s="13"/>
      <c r="M271" s="13"/>
      <c r="N271" s="13"/>
      <c r="O271" s="13"/>
    </row>
    <row r="272" spans="2:15" x14ac:dyDescent="0.2">
      <c r="B272" s="13"/>
      <c r="C272" s="13"/>
      <c r="D272" s="13"/>
      <c r="E272" s="13"/>
      <c r="F272" s="13"/>
      <c r="G272" s="13"/>
      <c r="H272" s="13"/>
      <c r="I272" s="13"/>
      <c r="J272" s="13"/>
      <c r="K272" s="13"/>
      <c r="L272" s="13"/>
      <c r="M272" s="13"/>
      <c r="N272" s="13"/>
      <c r="O272" s="13"/>
    </row>
    <row r="273" spans="2:15" x14ac:dyDescent="0.2">
      <c r="B273" s="13"/>
      <c r="C273" s="13"/>
      <c r="D273" s="13"/>
      <c r="E273" s="13"/>
      <c r="F273" s="13"/>
      <c r="G273" s="13"/>
      <c r="H273" s="13"/>
      <c r="I273" s="13"/>
      <c r="J273" s="13"/>
      <c r="K273" s="13"/>
      <c r="L273" s="13"/>
      <c r="M273" s="13"/>
      <c r="N273" s="13"/>
      <c r="O273" s="13"/>
    </row>
    <row r="274" spans="2:15" x14ac:dyDescent="0.2">
      <c r="B274" s="13"/>
      <c r="C274" s="13"/>
      <c r="D274" s="13"/>
      <c r="E274" s="13"/>
      <c r="F274" s="13"/>
      <c r="G274" s="13"/>
      <c r="H274" s="13"/>
      <c r="I274" s="13"/>
      <c r="J274" s="13"/>
      <c r="K274" s="13"/>
      <c r="L274" s="13"/>
      <c r="M274" s="13"/>
      <c r="N274" s="13"/>
      <c r="O274" s="13"/>
    </row>
    <row r="275" spans="2:15" x14ac:dyDescent="0.2">
      <c r="B275" s="13"/>
      <c r="C275" s="13"/>
      <c r="D275" s="13"/>
      <c r="E275" s="13"/>
      <c r="F275" s="13"/>
      <c r="G275" s="13"/>
      <c r="H275" s="13"/>
      <c r="I275" s="13"/>
      <c r="J275" s="13"/>
      <c r="K275" s="13"/>
      <c r="L275" s="13"/>
      <c r="M275" s="13"/>
      <c r="N275" s="13"/>
      <c r="O275" s="13"/>
    </row>
    <row r="276" spans="2:15" x14ac:dyDescent="0.2">
      <c r="B276" s="13"/>
      <c r="C276" s="13"/>
      <c r="D276" s="13"/>
      <c r="E276" s="13"/>
      <c r="F276" s="13"/>
      <c r="G276" s="13"/>
      <c r="H276" s="13"/>
      <c r="I276" s="13"/>
      <c r="J276" s="13"/>
      <c r="K276" s="13"/>
      <c r="L276" s="13"/>
      <c r="M276" s="13"/>
      <c r="N276" s="13"/>
      <c r="O276" s="13"/>
    </row>
    <row r="277" spans="2:15" x14ac:dyDescent="0.2">
      <c r="B277" s="13"/>
      <c r="C277" s="13"/>
      <c r="D277" s="13"/>
      <c r="E277" s="13"/>
      <c r="F277" s="13"/>
      <c r="G277" s="13"/>
      <c r="H277" s="13"/>
      <c r="I277" s="13"/>
      <c r="J277" s="13"/>
      <c r="K277" s="13"/>
      <c r="L277" s="13"/>
      <c r="M277" s="13"/>
      <c r="N277" s="13"/>
      <c r="O277" s="13"/>
    </row>
    <row r="278" spans="2:15" x14ac:dyDescent="0.2">
      <c r="B278" s="13"/>
      <c r="C278" s="13"/>
      <c r="D278" s="13"/>
      <c r="E278" s="13"/>
      <c r="F278" s="13"/>
      <c r="G278" s="13"/>
      <c r="H278" s="13"/>
      <c r="I278" s="13"/>
      <c r="J278" s="13"/>
      <c r="K278" s="13"/>
      <c r="L278" s="13"/>
      <c r="M278" s="13"/>
      <c r="N278" s="13"/>
      <c r="O278" s="13"/>
    </row>
    <row r="279" spans="2:15" x14ac:dyDescent="0.2">
      <c r="B279" s="13"/>
      <c r="C279" s="13"/>
      <c r="D279" s="13"/>
      <c r="E279" s="13"/>
      <c r="F279" s="13"/>
      <c r="G279" s="13"/>
      <c r="H279" s="13"/>
      <c r="I279" s="13"/>
      <c r="J279" s="13"/>
      <c r="K279" s="13"/>
      <c r="L279" s="13"/>
      <c r="M279" s="13"/>
      <c r="N279" s="13"/>
      <c r="O279" s="13"/>
    </row>
    <row r="280" spans="2:15" x14ac:dyDescent="0.2">
      <c r="B280" s="13"/>
      <c r="C280" s="13"/>
      <c r="D280" s="13"/>
      <c r="E280" s="13"/>
      <c r="F280" s="13"/>
      <c r="G280" s="13"/>
      <c r="H280" s="13"/>
      <c r="I280" s="13"/>
      <c r="J280" s="13"/>
      <c r="K280" s="13"/>
      <c r="L280" s="13"/>
      <c r="M280" s="13"/>
      <c r="N280" s="13"/>
      <c r="O280" s="13"/>
    </row>
    <row r="281" spans="2:15" x14ac:dyDescent="0.2">
      <c r="B281" s="13"/>
      <c r="C281" s="13"/>
      <c r="D281" s="13"/>
      <c r="E281" s="13"/>
      <c r="F281" s="13"/>
      <c r="G281" s="13"/>
      <c r="H281" s="13"/>
      <c r="I281" s="13"/>
      <c r="J281" s="13"/>
      <c r="K281" s="13"/>
      <c r="L281" s="13"/>
      <c r="M281" s="13"/>
      <c r="N281" s="13"/>
      <c r="O281" s="13"/>
    </row>
    <row r="282" spans="2:15" x14ac:dyDescent="0.2">
      <c r="B282" s="13"/>
      <c r="C282" s="13"/>
      <c r="D282" s="13"/>
      <c r="E282" s="13"/>
      <c r="F282" s="13"/>
      <c r="G282" s="13"/>
      <c r="H282" s="13"/>
      <c r="I282" s="13"/>
      <c r="J282" s="13"/>
      <c r="K282" s="13"/>
      <c r="L282" s="13"/>
      <c r="M282" s="13"/>
      <c r="N282" s="13"/>
      <c r="O282" s="13"/>
    </row>
    <row r="283" spans="2:15" x14ac:dyDescent="0.2">
      <c r="B283" s="13"/>
      <c r="C283" s="13"/>
      <c r="D283" s="13"/>
      <c r="E283" s="13"/>
      <c r="F283" s="13"/>
      <c r="G283" s="13"/>
      <c r="H283" s="13"/>
      <c r="I283" s="13"/>
      <c r="J283" s="13"/>
      <c r="K283" s="13"/>
      <c r="L283" s="13"/>
      <c r="M283" s="13"/>
      <c r="N283" s="13"/>
      <c r="O283" s="13"/>
    </row>
    <row r="284" spans="2:15" x14ac:dyDescent="0.2">
      <c r="B284" s="13"/>
      <c r="C284" s="13"/>
      <c r="D284" s="13"/>
      <c r="E284" s="13"/>
      <c r="F284" s="13"/>
      <c r="G284" s="13"/>
      <c r="H284" s="13"/>
      <c r="I284" s="13"/>
      <c r="J284" s="13"/>
      <c r="K284" s="13"/>
      <c r="L284" s="13"/>
      <c r="M284" s="13"/>
      <c r="N284" s="13"/>
      <c r="O284" s="13"/>
    </row>
    <row r="285" spans="2:15" x14ac:dyDescent="0.2">
      <c r="B285" s="13"/>
      <c r="C285" s="13"/>
      <c r="D285" s="13"/>
      <c r="E285" s="13"/>
      <c r="F285" s="13"/>
      <c r="G285" s="13"/>
      <c r="H285" s="13"/>
      <c r="I285" s="13"/>
      <c r="J285" s="13"/>
      <c r="K285" s="13"/>
      <c r="L285" s="13"/>
      <c r="M285" s="13"/>
      <c r="N285" s="13"/>
      <c r="O285" s="13"/>
    </row>
    <row r="286" spans="2:15" x14ac:dyDescent="0.2">
      <c r="B286" s="13"/>
      <c r="C286" s="13"/>
      <c r="D286" s="13"/>
      <c r="E286" s="13"/>
      <c r="F286" s="13"/>
      <c r="G286" s="13"/>
      <c r="H286" s="13"/>
      <c r="I286" s="13"/>
      <c r="J286" s="13"/>
      <c r="K286" s="13"/>
      <c r="L286" s="13"/>
      <c r="M286" s="13"/>
      <c r="N286" s="13"/>
      <c r="O286" s="13"/>
    </row>
    <row r="287" spans="2:15" x14ac:dyDescent="0.2">
      <c r="B287" s="13"/>
      <c r="C287" s="13"/>
      <c r="D287" s="13"/>
      <c r="E287" s="13"/>
      <c r="F287" s="13"/>
      <c r="G287" s="13"/>
      <c r="H287" s="13"/>
      <c r="I287" s="13"/>
      <c r="J287" s="13"/>
      <c r="K287" s="13"/>
      <c r="L287" s="13"/>
      <c r="M287" s="13"/>
      <c r="N287" s="13"/>
      <c r="O287" s="13"/>
    </row>
    <row r="288" spans="2:15" x14ac:dyDescent="0.2">
      <c r="B288" s="13"/>
      <c r="C288" s="13"/>
      <c r="D288" s="13"/>
      <c r="E288" s="13"/>
      <c r="F288" s="13"/>
      <c r="G288" s="13"/>
      <c r="H288" s="13"/>
      <c r="I288" s="13"/>
      <c r="J288" s="13"/>
      <c r="K288" s="13"/>
      <c r="L288" s="13"/>
      <c r="M288" s="13"/>
      <c r="N288" s="13"/>
      <c r="O288" s="13"/>
    </row>
    <row r="289" spans="2:15" x14ac:dyDescent="0.2">
      <c r="B289" s="13"/>
      <c r="C289" s="13"/>
      <c r="D289" s="13"/>
      <c r="E289" s="13"/>
      <c r="F289" s="13"/>
      <c r="G289" s="13"/>
      <c r="H289" s="13"/>
      <c r="I289" s="13"/>
      <c r="J289" s="13"/>
      <c r="K289" s="13"/>
      <c r="L289" s="13"/>
      <c r="M289" s="13"/>
      <c r="N289" s="13"/>
      <c r="O289" s="13"/>
    </row>
    <row r="290" spans="2:15" x14ac:dyDescent="0.2">
      <c r="B290" s="13"/>
      <c r="C290" s="13"/>
      <c r="D290" s="13"/>
      <c r="E290" s="13"/>
      <c r="F290" s="13"/>
      <c r="G290" s="13"/>
      <c r="H290" s="13"/>
      <c r="I290" s="13"/>
      <c r="J290" s="13"/>
      <c r="K290" s="13"/>
      <c r="L290" s="13"/>
      <c r="M290" s="13"/>
      <c r="N290" s="13"/>
      <c r="O290" s="13"/>
    </row>
    <row r="291" spans="2:15" x14ac:dyDescent="0.2">
      <c r="B291" s="13"/>
      <c r="C291" s="13"/>
      <c r="D291" s="13"/>
      <c r="E291" s="13"/>
      <c r="F291" s="13"/>
      <c r="G291" s="13"/>
      <c r="H291" s="13"/>
      <c r="I291" s="13"/>
      <c r="J291" s="13"/>
      <c r="K291" s="13"/>
      <c r="L291" s="13"/>
      <c r="M291" s="13"/>
      <c r="N291" s="13"/>
      <c r="O291" s="13"/>
    </row>
    <row r="292" spans="2:15" x14ac:dyDescent="0.2">
      <c r="B292" s="13"/>
      <c r="C292" s="13"/>
      <c r="D292" s="13"/>
      <c r="E292" s="13"/>
      <c r="F292" s="13"/>
      <c r="G292" s="13"/>
      <c r="H292" s="13"/>
      <c r="I292" s="13"/>
      <c r="J292" s="13"/>
      <c r="K292" s="13"/>
      <c r="L292" s="13"/>
      <c r="M292" s="13"/>
      <c r="N292" s="13"/>
      <c r="O292" s="13"/>
    </row>
    <row r="293" spans="2:15" x14ac:dyDescent="0.2">
      <c r="B293" s="13"/>
      <c r="C293" s="13"/>
      <c r="D293" s="13"/>
      <c r="E293" s="13"/>
      <c r="F293" s="13"/>
      <c r="G293" s="13"/>
      <c r="H293" s="13"/>
      <c r="I293" s="13"/>
      <c r="J293" s="13"/>
      <c r="K293" s="13"/>
      <c r="L293" s="13"/>
      <c r="M293" s="13"/>
      <c r="N293" s="13"/>
      <c r="O293" s="13"/>
    </row>
    <row r="294" spans="2:15" x14ac:dyDescent="0.2">
      <c r="B294" s="13"/>
      <c r="C294" s="13"/>
      <c r="D294" s="13"/>
      <c r="E294" s="13"/>
      <c r="F294" s="13"/>
      <c r="G294" s="13"/>
      <c r="H294" s="13"/>
      <c r="I294" s="13"/>
      <c r="J294" s="13"/>
      <c r="K294" s="13"/>
      <c r="L294" s="13"/>
      <c r="M294" s="13"/>
      <c r="N294" s="13"/>
      <c r="O294" s="13"/>
    </row>
    <row r="295" spans="2:15" x14ac:dyDescent="0.2">
      <c r="B295" s="13"/>
      <c r="C295" s="13"/>
      <c r="D295" s="13"/>
      <c r="E295" s="13"/>
      <c r="F295" s="13"/>
      <c r="G295" s="13"/>
      <c r="H295" s="13"/>
      <c r="I295" s="13"/>
      <c r="J295" s="13"/>
      <c r="K295" s="13"/>
      <c r="L295" s="13"/>
      <c r="M295" s="13"/>
      <c r="N295" s="13"/>
      <c r="O295" s="13"/>
    </row>
    <row r="296" spans="2:15" x14ac:dyDescent="0.2">
      <c r="B296" s="13"/>
      <c r="C296" s="13"/>
      <c r="D296" s="13"/>
      <c r="E296" s="13"/>
      <c r="F296" s="13"/>
      <c r="G296" s="13"/>
      <c r="H296" s="13"/>
      <c r="I296" s="13"/>
      <c r="J296" s="13"/>
      <c r="K296" s="13"/>
      <c r="L296" s="13"/>
      <c r="M296" s="13"/>
      <c r="N296" s="13"/>
      <c r="O296" s="13"/>
    </row>
    <row r="297" spans="2:15" x14ac:dyDescent="0.2">
      <c r="B297" s="13"/>
      <c r="C297" s="13"/>
      <c r="D297" s="13"/>
      <c r="E297" s="13"/>
      <c r="F297" s="13"/>
      <c r="G297" s="13"/>
      <c r="H297" s="13"/>
      <c r="I297" s="13"/>
      <c r="J297" s="13"/>
      <c r="K297" s="13"/>
      <c r="L297" s="13"/>
      <c r="M297" s="13"/>
      <c r="N297" s="13"/>
      <c r="O297" s="13"/>
    </row>
    <row r="298" spans="2:15" x14ac:dyDescent="0.2">
      <c r="B298" s="13"/>
      <c r="C298" s="13"/>
      <c r="D298" s="13"/>
      <c r="E298" s="13"/>
      <c r="F298" s="13"/>
      <c r="G298" s="13"/>
      <c r="H298" s="13"/>
      <c r="I298" s="13"/>
      <c r="J298" s="13"/>
      <c r="K298" s="13"/>
      <c r="L298" s="13"/>
      <c r="M298" s="13"/>
      <c r="N298" s="13"/>
      <c r="O298" s="13"/>
    </row>
    <row r="299" spans="2:15" x14ac:dyDescent="0.2">
      <c r="B299" s="13"/>
      <c r="C299" s="13"/>
      <c r="D299" s="13"/>
      <c r="E299" s="13"/>
      <c r="F299" s="13"/>
      <c r="G299" s="13"/>
      <c r="H299" s="13"/>
      <c r="I299" s="13"/>
      <c r="J299" s="13"/>
      <c r="K299" s="13"/>
      <c r="L299" s="13"/>
      <c r="M299" s="13"/>
      <c r="N299" s="13"/>
      <c r="O299" s="13"/>
    </row>
    <row r="300" spans="2:15" x14ac:dyDescent="0.2">
      <c r="B300" s="13"/>
      <c r="C300" s="13"/>
      <c r="D300" s="13"/>
      <c r="E300" s="13"/>
      <c r="F300" s="13"/>
      <c r="G300" s="13"/>
      <c r="H300" s="13"/>
      <c r="I300" s="13"/>
      <c r="J300" s="13"/>
      <c r="K300" s="13"/>
      <c r="L300" s="13"/>
      <c r="M300" s="13"/>
      <c r="N300" s="13"/>
      <c r="O300" s="13"/>
    </row>
    <row r="301" spans="2:15" x14ac:dyDescent="0.2">
      <c r="B301" s="13"/>
      <c r="C301" s="13"/>
      <c r="D301" s="13"/>
      <c r="E301" s="13"/>
      <c r="F301" s="13"/>
      <c r="G301" s="13"/>
      <c r="H301" s="13"/>
      <c r="I301" s="13"/>
      <c r="J301" s="13"/>
      <c r="K301" s="13"/>
      <c r="L301" s="13"/>
      <c r="M301" s="13"/>
      <c r="N301" s="13"/>
      <c r="O301" s="13"/>
    </row>
    <row r="302" spans="2:15" x14ac:dyDescent="0.2">
      <c r="B302" s="13"/>
      <c r="C302" s="13"/>
      <c r="D302" s="13"/>
      <c r="E302" s="13"/>
      <c r="F302" s="13"/>
      <c r="G302" s="13"/>
      <c r="H302" s="13"/>
      <c r="I302" s="13"/>
      <c r="J302" s="13"/>
      <c r="K302" s="13"/>
      <c r="L302" s="13"/>
      <c r="M302" s="13"/>
      <c r="N302" s="13"/>
      <c r="O302" s="13"/>
    </row>
    <row r="303" spans="2:15" x14ac:dyDescent="0.2">
      <c r="B303" s="13"/>
      <c r="C303" s="13"/>
      <c r="D303" s="13"/>
      <c r="E303" s="13"/>
      <c r="F303" s="13"/>
      <c r="G303" s="13"/>
      <c r="H303" s="13"/>
      <c r="I303" s="13"/>
      <c r="J303" s="13"/>
      <c r="K303" s="13"/>
      <c r="L303" s="13"/>
      <c r="M303" s="13"/>
      <c r="N303" s="13"/>
      <c r="O303" s="13"/>
    </row>
    <row r="304" spans="2:15" x14ac:dyDescent="0.2">
      <c r="B304" s="13"/>
      <c r="C304" s="13"/>
      <c r="D304" s="13"/>
      <c r="E304" s="13"/>
      <c r="F304" s="13"/>
      <c r="G304" s="13"/>
      <c r="H304" s="13"/>
      <c r="I304" s="13"/>
      <c r="J304" s="13"/>
      <c r="K304" s="13"/>
      <c r="L304" s="13"/>
      <c r="M304" s="13"/>
      <c r="N304" s="13"/>
      <c r="O304" s="13"/>
    </row>
    <row r="305" spans="2:15" x14ac:dyDescent="0.2">
      <c r="B305" s="13"/>
      <c r="C305" s="13"/>
      <c r="D305" s="13"/>
      <c r="E305" s="13"/>
      <c r="F305" s="13"/>
      <c r="G305" s="13"/>
      <c r="H305" s="13"/>
      <c r="I305" s="13"/>
      <c r="J305" s="13"/>
      <c r="K305" s="13"/>
      <c r="L305" s="13"/>
      <c r="M305" s="13"/>
      <c r="N305" s="13"/>
      <c r="O305" s="13"/>
    </row>
    <row r="306" spans="2:15" x14ac:dyDescent="0.2">
      <c r="B306" s="13"/>
      <c r="C306" s="13"/>
      <c r="D306" s="13"/>
      <c r="E306" s="13"/>
      <c r="F306" s="13"/>
      <c r="G306" s="13"/>
      <c r="H306" s="13"/>
      <c r="I306" s="13"/>
      <c r="J306" s="13"/>
      <c r="K306" s="13"/>
      <c r="L306" s="13"/>
      <c r="M306" s="13"/>
      <c r="N306" s="13"/>
      <c r="O306" s="13"/>
    </row>
    <row r="307" spans="2:15" x14ac:dyDescent="0.2">
      <c r="B307" s="13"/>
      <c r="C307" s="13"/>
      <c r="D307" s="13"/>
      <c r="E307" s="13"/>
      <c r="F307" s="13"/>
      <c r="G307" s="13"/>
      <c r="H307" s="13"/>
      <c r="I307" s="13"/>
      <c r="J307" s="13"/>
      <c r="K307" s="13"/>
      <c r="L307" s="13"/>
      <c r="M307" s="13"/>
      <c r="N307" s="13"/>
      <c r="O307" s="13"/>
    </row>
    <row r="308" spans="2:15" x14ac:dyDescent="0.2">
      <c r="B308" s="13"/>
      <c r="C308" s="13"/>
      <c r="D308" s="13"/>
      <c r="E308" s="13"/>
      <c r="F308" s="13"/>
      <c r="G308" s="13"/>
      <c r="H308" s="13"/>
      <c r="I308" s="13"/>
      <c r="J308" s="13"/>
      <c r="K308" s="13"/>
      <c r="L308" s="13"/>
      <c r="M308" s="13"/>
      <c r="N308" s="13"/>
      <c r="O308" s="13"/>
    </row>
    <row r="309" spans="2:15" x14ac:dyDescent="0.2">
      <c r="B309" s="13"/>
      <c r="C309" s="13"/>
      <c r="D309" s="13"/>
      <c r="E309" s="13"/>
      <c r="F309" s="13"/>
      <c r="G309" s="13"/>
      <c r="H309" s="13"/>
      <c r="I309" s="13"/>
      <c r="J309" s="13"/>
      <c r="K309" s="13"/>
      <c r="L309" s="13"/>
      <c r="M309" s="13"/>
      <c r="N309" s="13"/>
      <c r="O309" s="13"/>
    </row>
    <row r="310" spans="2:15" x14ac:dyDescent="0.2">
      <c r="B310" s="13"/>
      <c r="C310" s="13"/>
      <c r="D310" s="13"/>
      <c r="E310" s="13"/>
      <c r="F310" s="13"/>
      <c r="G310" s="13"/>
      <c r="H310" s="13"/>
      <c r="I310" s="13"/>
      <c r="J310" s="13"/>
      <c r="K310" s="13"/>
      <c r="L310" s="13"/>
      <c r="M310" s="13"/>
      <c r="N310" s="13"/>
      <c r="O310" s="13"/>
    </row>
    <row r="311" spans="2:15" x14ac:dyDescent="0.2">
      <c r="B311" s="13"/>
      <c r="C311" s="13"/>
      <c r="D311" s="13"/>
      <c r="E311" s="13"/>
      <c r="F311" s="13"/>
      <c r="G311" s="13"/>
      <c r="H311" s="13"/>
      <c r="I311" s="13"/>
      <c r="J311" s="13"/>
      <c r="K311" s="13"/>
      <c r="L311" s="13"/>
      <c r="M311" s="13"/>
      <c r="N311" s="13"/>
      <c r="O311" s="13"/>
    </row>
    <row r="312" spans="2:15" x14ac:dyDescent="0.2">
      <c r="B312" s="13"/>
      <c r="C312" s="13"/>
      <c r="D312" s="13"/>
      <c r="E312" s="13"/>
      <c r="F312" s="13"/>
      <c r="G312" s="13"/>
      <c r="H312" s="13"/>
      <c r="I312" s="13"/>
      <c r="J312" s="13"/>
      <c r="K312" s="13"/>
      <c r="L312" s="13"/>
      <c r="M312" s="13"/>
      <c r="N312" s="13"/>
      <c r="O312" s="13"/>
    </row>
    <row r="313" spans="2:15" x14ac:dyDescent="0.2">
      <c r="B313" s="13"/>
      <c r="C313" s="13"/>
      <c r="D313" s="13"/>
      <c r="E313" s="13"/>
      <c r="F313" s="13"/>
      <c r="G313" s="13"/>
      <c r="H313" s="13"/>
      <c r="I313" s="13"/>
      <c r="J313" s="13"/>
      <c r="K313" s="13"/>
      <c r="L313" s="13"/>
      <c r="M313" s="13"/>
      <c r="N313" s="13"/>
      <c r="O313" s="13"/>
    </row>
    <row r="314" spans="2:15" x14ac:dyDescent="0.2">
      <c r="B314" s="13"/>
      <c r="C314" s="13"/>
      <c r="D314" s="13"/>
      <c r="E314" s="13"/>
      <c r="F314" s="13"/>
      <c r="G314" s="13"/>
      <c r="H314" s="13"/>
      <c r="I314" s="13"/>
      <c r="J314" s="13"/>
      <c r="K314" s="13"/>
      <c r="L314" s="13"/>
      <c r="M314" s="13"/>
      <c r="N314" s="13"/>
      <c r="O314" s="13"/>
    </row>
    <row r="315" spans="2:15" x14ac:dyDescent="0.2">
      <c r="B315" s="13"/>
      <c r="C315" s="13"/>
      <c r="D315" s="13"/>
      <c r="E315" s="13"/>
      <c r="F315" s="13"/>
      <c r="G315" s="13"/>
      <c r="H315" s="13"/>
      <c r="I315" s="13"/>
      <c r="J315" s="13"/>
      <c r="K315" s="13"/>
      <c r="L315" s="13"/>
      <c r="M315" s="13"/>
      <c r="N315" s="13"/>
      <c r="O315" s="13"/>
    </row>
    <row r="316" spans="2:15" x14ac:dyDescent="0.2">
      <c r="B316" s="13"/>
      <c r="C316" s="13"/>
      <c r="D316" s="13"/>
      <c r="E316" s="13"/>
      <c r="F316" s="13"/>
      <c r="G316" s="13"/>
      <c r="H316" s="13"/>
      <c r="I316" s="13"/>
      <c r="J316" s="13"/>
      <c r="K316" s="13"/>
      <c r="L316" s="13"/>
      <c r="M316" s="13"/>
      <c r="N316" s="13"/>
      <c r="O316" s="13"/>
    </row>
    <row r="317" spans="2:15" x14ac:dyDescent="0.2">
      <c r="B317" s="13"/>
      <c r="C317" s="13"/>
      <c r="D317" s="13"/>
      <c r="E317" s="13"/>
      <c r="F317" s="13"/>
      <c r="G317" s="13"/>
      <c r="H317" s="13"/>
      <c r="I317" s="13"/>
      <c r="J317" s="13"/>
      <c r="K317" s="13"/>
      <c r="L317" s="13"/>
      <c r="M317" s="13"/>
      <c r="N317" s="13"/>
      <c r="O317" s="13"/>
    </row>
    <row r="318" spans="2:15" x14ac:dyDescent="0.2">
      <c r="B318" s="13"/>
      <c r="C318" s="13"/>
      <c r="D318" s="13"/>
      <c r="E318" s="13"/>
      <c r="F318" s="13"/>
      <c r="G318" s="13"/>
      <c r="H318" s="13"/>
      <c r="I318" s="13"/>
      <c r="J318" s="13"/>
      <c r="K318" s="13"/>
      <c r="L318" s="13"/>
      <c r="M318" s="13"/>
      <c r="N318" s="13"/>
      <c r="O318" s="13"/>
    </row>
    <row r="319" spans="2:15" x14ac:dyDescent="0.2">
      <c r="B319" s="13"/>
      <c r="C319" s="13"/>
      <c r="D319" s="13"/>
      <c r="E319" s="13"/>
      <c r="F319" s="13"/>
      <c r="G319" s="13"/>
      <c r="H319" s="13"/>
      <c r="I319" s="13"/>
      <c r="J319" s="13"/>
      <c r="K319" s="13"/>
      <c r="L319" s="13"/>
      <c r="M319" s="13"/>
      <c r="N319" s="13"/>
      <c r="O319" s="13"/>
    </row>
    <row r="320" spans="2:15" x14ac:dyDescent="0.2">
      <c r="B320" s="13"/>
      <c r="C320" s="13"/>
      <c r="D320" s="13"/>
      <c r="E320" s="13"/>
      <c r="F320" s="13"/>
      <c r="G320" s="13"/>
      <c r="H320" s="13"/>
      <c r="I320" s="13"/>
      <c r="J320" s="13"/>
      <c r="K320" s="13"/>
      <c r="L320" s="13"/>
      <c r="M320" s="13"/>
      <c r="N320" s="13"/>
      <c r="O320" s="13"/>
    </row>
    <row r="321" spans="2:15" x14ac:dyDescent="0.2">
      <c r="B321" s="13"/>
      <c r="C321" s="13"/>
      <c r="D321" s="13"/>
      <c r="E321" s="13"/>
      <c r="F321" s="13"/>
      <c r="G321" s="13"/>
      <c r="H321" s="13"/>
      <c r="I321" s="13"/>
      <c r="J321" s="13"/>
      <c r="K321" s="13"/>
      <c r="L321" s="13"/>
      <c r="M321" s="13"/>
      <c r="N321" s="13"/>
      <c r="O321" s="13"/>
    </row>
    <row r="322" spans="2:15" x14ac:dyDescent="0.2">
      <c r="B322" s="13"/>
      <c r="C322" s="13"/>
      <c r="D322" s="13"/>
      <c r="E322" s="13"/>
      <c r="F322" s="13"/>
      <c r="G322" s="13"/>
      <c r="H322" s="13"/>
      <c r="I322" s="13"/>
      <c r="J322" s="13"/>
      <c r="K322" s="13"/>
      <c r="L322" s="13"/>
      <c r="M322" s="13"/>
      <c r="N322" s="13"/>
      <c r="O322" s="13"/>
    </row>
    <row r="323" spans="2:15" x14ac:dyDescent="0.2">
      <c r="B323" s="13"/>
      <c r="C323" s="13"/>
      <c r="D323" s="13"/>
      <c r="E323" s="13"/>
      <c r="F323" s="13"/>
      <c r="G323" s="13"/>
      <c r="H323" s="13"/>
      <c r="I323" s="13"/>
      <c r="J323" s="13"/>
      <c r="K323" s="13"/>
      <c r="L323" s="13"/>
      <c r="M323" s="13"/>
      <c r="N323" s="13"/>
      <c r="O323" s="13"/>
    </row>
    <row r="324" spans="2:15" x14ac:dyDescent="0.2">
      <c r="B324" s="13"/>
      <c r="C324" s="13"/>
      <c r="D324" s="13"/>
      <c r="E324" s="13"/>
      <c r="F324" s="13"/>
      <c r="G324" s="13"/>
      <c r="H324" s="13"/>
      <c r="I324" s="13"/>
      <c r="J324" s="13"/>
      <c r="K324" s="13"/>
      <c r="L324" s="13"/>
      <c r="M324" s="13"/>
      <c r="N324" s="13"/>
      <c r="O324" s="13"/>
    </row>
    <row r="325" spans="2:15" x14ac:dyDescent="0.2">
      <c r="B325" s="13"/>
      <c r="C325" s="13"/>
      <c r="D325" s="13"/>
      <c r="E325" s="13"/>
      <c r="F325" s="13"/>
      <c r="G325" s="13"/>
      <c r="H325" s="13"/>
      <c r="I325" s="13"/>
      <c r="J325" s="13"/>
      <c r="K325" s="13"/>
      <c r="L325" s="13"/>
      <c r="M325" s="13"/>
      <c r="N325" s="13"/>
      <c r="O325" s="13"/>
    </row>
    <row r="326" spans="2:15" x14ac:dyDescent="0.2">
      <c r="B326" s="13"/>
      <c r="C326" s="13"/>
      <c r="D326" s="13"/>
      <c r="E326" s="13"/>
      <c r="F326" s="13"/>
      <c r="G326" s="13"/>
      <c r="H326" s="13"/>
      <c r="I326" s="13"/>
      <c r="J326" s="13"/>
      <c r="K326" s="13"/>
      <c r="L326" s="13"/>
      <c r="M326" s="13"/>
      <c r="N326" s="13"/>
      <c r="O326" s="13"/>
    </row>
    <row r="327" spans="2:15" x14ac:dyDescent="0.2">
      <c r="B327" s="13"/>
      <c r="C327" s="13"/>
      <c r="D327" s="13"/>
      <c r="E327" s="13"/>
      <c r="F327" s="13"/>
      <c r="G327" s="13"/>
      <c r="H327" s="13"/>
      <c r="I327" s="13"/>
      <c r="J327" s="13"/>
      <c r="K327" s="13"/>
      <c r="L327" s="13"/>
      <c r="M327" s="13"/>
      <c r="N327" s="13"/>
      <c r="O327" s="13"/>
    </row>
    <row r="328" spans="2:15" x14ac:dyDescent="0.2">
      <c r="B328" s="13"/>
      <c r="C328" s="13"/>
      <c r="D328" s="13"/>
      <c r="E328" s="13"/>
      <c r="F328" s="13"/>
      <c r="G328" s="13"/>
      <c r="H328" s="13"/>
      <c r="I328" s="13"/>
      <c r="J328" s="13"/>
      <c r="K328" s="13"/>
      <c r="L328" s="13"/>
      <c r="M328" s="13"/>
      <c r="N328" s="13"/>
      <c r="O328" s="13"/>
    </row>
    <row r="329" spans="2:15" x14ac:dyDescent="0.2">
      <c r="B329" s="13"/>
      <c r="C329" s="13"/>
      <c r="D329" s="13"/>
      <c r="E329" s="13"/>
      <c r="F329" s="13"/>
      <c r="G329" s="13"/>
      <c r="H329" s="13"/>
      <c r="I329" s="13"/>
      <c r="J329" s="13"/>
      <c r="K329" s="13"/>
      <c r="L329" s="13"/>
      <c r="M329" s="13"/>
      <c r="N329" s="13"/>
      <c r="O329" s="13"/>
    </row>
    <row r="330" spans="2:15" x14ac:dyDescent="0.2">
      <c r="B330" s="13"/>
      <c r="C330" s="13"/>
      <c r="D330" s="13"/>
      <c r="E330" s="13"/>
      <c r="F330" s="13"/>
      <c r="G330" s="13"/>
      <c r="H330" s="13"/>
      <c r="I330" s="13"/>
      <c r="J330" s="13"/>
      <c r="K330" s="13"/>
      <c r="L330" s="13"/>
      <c r="M330" s="13"/>
      <c r="N330" s="13"/>
      <c r="O330" s="13"/>
    </row>
    <row r="331" spans="2:15" x14ac:dyDescent="0.2">
      <c r="B331" s="13"/>
      <c r="C331" s="13"/>
      <c r="D331" s="13"/>
      <c r="E331" s="13"/>
      <c r="F331" s="13"/>
      <c r="G331" s="13"/>
      <c r="H331" s="13"/>
      <c r="I331" s="13"/>
      <c r="J331" s="13"/>
      <c r="K331" s="13"/>
      <c r="L331" s="13"/>
      <c r="M331" s="13"/>
      <c r="N331" s="13"/>
      <c r="O331" s="13"/>
    </row>
    <row r="332" spans="2:15" x14ac:dyDescent="0.2">
      <c r="B332" s="13"/>
      <c r="C332" s="13"/>
      <c r="D332" s="13"/>
      <c r="E332" s="13"/>
      <c r="F332" s="13"/>
      <c r="G332" s="13"/>
      <c r="H332" s="13"/>
      <c r="I332" s="13"/>
      <c r="J332" s="13"/>
      <c r="K332" s="13"/>
      <c r="L332" s="13"/>
      <c r="M332" s="13"/>
      <c r="N332" s="13"/>
      <c r="O332" s="13"/>
    </row>
    <row r="333" spans="2:15" x14ac:dyDescent="0.2">
      <c r="B333" s="13"/>
      <c r="C333" s="13"/>
      <c r="D333" s="13"/>
      <c r="E333" s="13"/>
      <c r="F333" s="13"/>
      <c r="G333" s="13"/>
      <c r="H333" s="13"/>
      <c r="I333" s="13"/>
      <c r="J333" s="13"/>
      <c r="K333" s="13"/>
      <c r="L333" s="13"/>
      <c r="M333" s="13"/>
      <c r="N333" s="13"/>
      <c r="O333" s="13"/>
    </row>
    <row r="334" spans="2:15" x14ac:dyDescent="0.2">
      <c r="B334" s="13"/>
      <c r="C334" s="13"/>
      <c r="D334" s="13"/>
      <c r="E334" s="13"/>
      <c r="F334" s="13"/>
      <c r="G334" s="13"/>
      <c r="H334" s="13"/>
      <c r="I334" s="13"/>
      <c r="J334" s="13"/>
      <c r="K334" s="13"/>
      <c r="L334" s="13"/>
      <c r="M334" s="13"/>
      <c r="N334" s="13"/>
      <c r="O334" s="13"/>
    </row>
    <row r="335" spans="2:15" x14ac:dyDescent="0.2">
      <c r="B335" s="13"/>
      <c r="C335" s="13"/>
      <c r="D335" s="13"/>
      <c r="E335" s="13"/>
      <c r="F335" s="13"/>
      <c r="G335" s="13"/>
      <c r="H335" s="13"/>
      <c r="I335" s="13"/>
      <c r="J335" s="13"/>
      <c r="K335" s="13"/>
      <c r="L335" s="13"/>
      <c r="M335" s="13"/>
      <c r="N335" s="13"/>
      <c r="O335" s="13"/>
    </row>
    <row r="336" spans="2:15" x14ac:dyDescent="0.2">
      <c r="B336" s="13"/>
      <c r="C336" s="13"/>
      <c r="D336" s="13"/>
      <c r="E336" s="13"/>
      <c r="F336" s="13"/>
      <c r="G336" s="13"/>
      <c r="H336" s="13"/>
      <c r="I336" s="13"/>
      <c r="J336" s="13"/>
      <c r="K336" s="13"/>
      <c r="L336" s="13"/>
      <c r="M336" s="13"/>
      <c r="N336" s="13"/>
      <c r="O336" s="13"/>
    </row>
    <row r="337" spans="2:15" x14ac:dyDescent="0.2">
      <c r="B337" s="13"/>
      <c r="C337" s="13"/>
      <c r="D337" s="13"/>
      <c r="E337" s="13"/>
      <c r="F337" s="13"/>
      <c r="G337" s="13"/>
      <c r="H337" s="13"/>
      <c r="I337" s="13"/>
      <c r="J337" s="13"/>
      <c r="K337" s="13"/>
      <c r="L337" s="13"/>
      <c r="M337" s="13"/>
      <c r="N337" s="13"/>
      <c r="O337" s="13"/>
    </row>
    <row r="338" spans="2:15" x14ac:dyDescent="0.2">
      <c r="B338" s="13"/>
      <c r="C338" s="13"/>
      <c r="D338" s="13"/>
      <c r="E338" s="13"/>
      <c r="F338" s="13"/>
      <c r="G338" s="13"/>
      <c r="H338" s="13"/>
      <c r="I338" s="13"/>
      <c r="J338" s="13"/>
      <c r="K338" s="13"/>
      <c r="L338" s="13"/>
      <c r="M338" s="13"/>
      <c r="N338" s="13"/>
      <c r="O338" s="13"/>
    </row>
    <row r="339" spans="2:15" x14ac:dyDescent="0.2">
      <c r="B339" s="13"/>
      <c r="C339" s="13"/>
      <c r="D339" s="13"/>
      <c r="E339" s="13"/>
      <c r="F339" s="13"/>
      <c r="G339" s="13"/>
      <c r="H339" s="13"/>
      <c r="I339" s="13"/>
      <c r="J339" s="13"/>
      <c r="K339" s="13"/>
      <c r="L339" s="13"/>
      <c r="M339" s="13"/>
      <c r="N339" s="13"/>
      <c r="O339" s="13"/>
    </row>
    <row r="340" spans="2:15" x14ac:dyDescent="0.2">
      <c r="B340" s="13"/>
      <c r="C340" s="13"/>
      <c r="D340" s="13"/>
      <c r="E340" s="13"/>
      <c r="F340" s="13"/>
      <c r="G340" s="13"/>
      <c r="H340" s="13"/>
      <c r="I340" s="13"/>
      <c r="J340" s="13"/>
      <c r="K340" s="13"/>
      <c r="L340" s="13"/>
      <c r="M340" s="13"/>
      <c r="N340" s="13"/>
      <c r="O340" s="13"/>
    </row>
    <row r="341" spans="2:15" x14ac:dyDescent="0.2">
      <c r="B341" s="13"/>
      <c r="C341" s="13"/>
      <c r="D341" s="13"/>
      <c r="E341" s="13"/>
      <c r="F341" s="13"/>
      <c r="G341" s="13"/>
      <c r="H341" s="13"/>
      <c r="I341" s="13"/>
      <c r="J341" s="13"/>
      <c r="K341" s="13"/>
      <c r="L341" s="13"/>
      <c r="M341" s="13"/>
      <c r="N341" s="13"/>
      <c r="O341" s="13"/>
    </row>
    <row r="342" spans="2:15" x14ac:dyDescent="0.2">
      <c r="B342" s="13"/>
      <c r="C342" s="13"/>
      <c r="D342" s="13"/>
      <c r="E342" s="13"/>
      <c r="F342" s="13"/>
      <c r="G342" s="13"/>
      <c r="H342" s="13"/>
      <c r="I342" s="13"/>
      <c r="J342" s="13"/>
      <c r="K342" s="13"/>
      <c r="L342" s="13"/>
      <c r="M342" s="13"/>
      <c r="N342" s="13"/>
      <c r="O342" s="13"/>
    </row>
    <row r="343" spans="2:15" x14ac:dyDescent="0.2">
      <c r="B343" s="13"/>
      <c r="C343" s="13"/>
      <c r="D343" s="13"/>
      <c r="E343" s="13"/>
      <c r="F343" s="13"/>
      <c r="G343" s="13"/>
      <c r="H343" s="13"/>
      <c r="I343" s="13"/>
      <c r="J343" s="13"/>
      <c r="K343" s="13"/>
      <c r="L343" s="13"/>
      <c r="M343" s="13"/>
      <c r="N343" s="13"/>
      <c r="O343" s="13"/>
    </row>
    <row r="344" spans="2:15" x14ac:dyDescent="0.2">
      <c r="B344" s="13"/>
      <c r="C344" s="13"/>
      <c r="D344" s="13"/>
      <c r="E344" s="13"/>
      <c r="F344" s="13"/>
      <c r="G344" s="13"/>
      <c r="H344" s="13"/>
      <c r="I344" s="13"/>
      <c r="J344" s="13"/>
      <c r="K344" s="13"/>
      <c r="L344" s="13"/>
      <c r="M344" s="13"/>
      <c r="N344" s="13"/>
      <c r="O344" s="13"/>
    </row>
    <row r="345" spans="2:15" x14ac:dyDescent="0.2">
      <c r="B345" s="13"/>
      <c r="C345" s="13"/>
      <c r="D345" s="13"/>
      <c r="E345" s="13"/>
      <c r="F345" s="13"/>
      <c r="G345" s="13"/>
      <c r="H345" s="13"/>
      <c r="I345" s="13"/>
      <c r="J345" s="13"/>
      <c r="K345" s="13"/>
      <c r="L345" s="13"/>
      <c r="M345" s="13"/>
      <c r="N345" s="13"/>
      <c r="O345" s="13"/>
    </row>
    <row r="346" spans="2:15" x14ac:dyDescent="0.2">
      <c r="B346" s="13"/>
      <c r="C346" s="13"/>
      <c r="D346" s="13"/>
      <c r="E346" s="13"/>
      <c r="F346" s="13"/>
      <c r="G346" s="13"/>
      <c r="H346" s="13"/>
      <c r="I346" s="13"/>
      <c r="J346" s="13"/>
      <c r="K346" s="13"/>
      <c r="L346" s="13"/>
      <c r="M346" s="13"/>
      <c r="N346" s="13"/>
      <c r="O346" s="13"/>
    </row>
    <row r="347" spans="2:15" x14ac:dyDescent="0.2">
      <c r="B347" s="13"/>
      <c r="C347" s="13"/>
      <c r="D347" s="13"/>
      <c r="E347" s="13"/>
      <c r="F347" s="13"/>
      <c r="G347" s="13"/>
      <c r="H347" s="13"/>
      <c r="I347" s="13"/>
      <c r="J347" s="13"/>
      <c r="K347" s="13"/>
      <c r="L347" s="13"/>
      <c r="M347" s="13"/>
      <c r="N347" s="13"/>
      <c r="O347" s="13"/>
    </row>
    <row r="348" spans="2:15" x14ac:dyDescent="0.2">
      <c r="B348" s="13"/>
      <c r="C348" s="13"/>
      <c r="D348" s="13"/>
      <c r="E348" s="13"/>
      <c r="F348" s="13"/>
      <c r="G348" s="13"/>
      <c r="H348" s="13"/>
      <c r="I348" s="13"/>
      <c r="J348" s="13"/>
      <c r="K348" s="13"/>
      <c r="L348" s="13"/>
      <c r="M348" s="13"/>
      <c r="N348" s="13"/>
      <c r="O348" s="13"/>
    </row>
    <row r="349" spans="2:15" x14ac:dyDescent="0.2">
      <c r="B349" s="13"/>
      <c r="C349" s="13"/>
      <c r="D349" s="13"/>
      <c r="E349" s="13"/>
      <c r="F349" s="13"/>
      <c r="G349" s="13"/>
      <c r="H349" s="13"/>
      <c r="I349" s="13"/>
      <c r="J349" s="13"/>
      <c r="K349" s="13"/>
      <c r="L349" s="13"/>
      <c r="M349" s="13"/>
      <c r="N349" s="13"/>
      <c r="O349" s="13"/>
    </row>
    <row r="350" spans="2:15" x14ac:dyDescent="0.2">
      <c r="B350" s="13"/>
      <c r="C350" s="13"/>
      <c r="D350" s="13"/>
      <c r="E350" s="13"/>
      <c r="F350" s="13"/>
      <c r="G350" s="13"/>
      <c r="H350" s="13"/>
      <c r="I350" s="13"/>
      <c r="J350" s="13"/>
      <c r="K350" s="13"/>
      <c r="L350" s="13"/>
      <c r="M350" s="13"/>
      <c r="N350" s="13"/>
      <c r="O350" s="13"/>
    </row>
    <row r="351" spans="2:15" x14ac:dyDescent="0.2">
      <c r="B351" s="13"/>
      <c r="C351" s="13"/>
      <c r="D351" s="13"/>
      <c r="E351" s="13"/>
      <c r="F351" s="13"/>
      <c r="G351" s="13"/>
      <c r="H351" s="13"/>
      <c r="I351" s="13"/>
      <c r="J351" s="13"/>
      <c r="K351" s="13"/>
      <c r="L351" s="13"/>
      <c r="M351" s="13"/>
      <c r="N351" s="13"/>
      <c r="O351" s="13"/>
    </row>
    <row r="352" spans="2:15" x14ac:dyDescent="0.2">
      <c r="B352" s="13"/>
      <c r="C352" s="13"/>
      <c r="D352" s="13"/>
      <c r="E352" s="13"/>
      <c r="F352" s="13"/>
      <c r="G352" s="13"/>
      <c r="H352" s="13"/>
      <c r="I352" s="13"/>
      <c r="J352" s="13"/>
      <c r="K352" s="13"/>
      <c r="L352" s="13"/>
      <c r="M352" s="13"/>
      <c r="N352" s="13"/>
      <c r="O352" s="13"/>
    </row>
    <row r="353" spans="2:15" x14ac:dyDescent="0.2">
      <c r="B353" s="13"/>
      <c r="C353" s="13"/>
      <c r="D353" s="13"/>
      <c r="E353" s="13"/>
      <c r="F353" s="13"/>
      <c r="G353" s="13"/>
      <c r="H353" s="13"/>
      <c r="I353" s="13"/>
      <c r="J353" s="13"/>
      <c r="K353" s="13"/>
      <c r="L353" s="13"/>
      <c r="M353" s="13"/>
      <c r="N353" s="13"/>
      <c r="O353" s="13"/>
    </row>
    <row r="354" spans="2:15" x14ac:dyDescent="0.2">
      <c r="B354" s="13"/>
      <c r="C354" s="13"/>
      <c r="D354" s="13"/>
      <c r="E354" s="13"/>
      <c r="F354" s="13"/>
      <c r="G354" s="13"/>
      <c r="H354" s="13"/>
      <c r="I354" s="13"/>
      <c r="J354" s="13"/>
      <c r="K354" s="13"/>
      <c r="L354" s="13"/>
      <c r="M354" s="13"/>
      <c r="N354" s="13"/>
      <c r="O354" s="13"/>
    </row>
    <row r="355" spans="2:15" x14ac:dyDescent="0.2">
      <c r="B355" s="13"/>
      <c r="C355" s="13"/>
      <c r="D355" s="13"/>
      <c r="E355" s="13"/>
      <c r="F355" s="13"/>
      <c r="G355" s="13"/>
      <c r="H355" s="13"/>
      <c r="I355" s="13"/>
      <c r="J355" s="13"/>
      <c r="K355" s="13"/>
      <c r="L355" s="13"/>
      <c r="M355" s="13"/>
      <c r="N355" s="13"/>
      <c r="O355" s="13"/>
    </row>
    <row r="356" spans="2:15" x14ac:dyDescent="0.2">
      <c r="B356" s="13"/>
      <c r="C356" s="13"/>
      <c r="D356" s="13"/>
      <c r="E356" s="13"/>
      <c r="F356" s="13"/>
      <c r="G356" s="13"/>
      <c r="H356" s="13"/>
      <c r="I356" s="13"/>
      <c r="J356" s="13"/>
      <c r="K356" s="13"/>
      <c r="L356" s="13"/>
      <c r="M356" s="13"/>
      <c r="N356" s="13"/>
      <c r="O356" s="13"/>
    </row>
    <row r="357" spans="2:15" x14ac:dyDescent="0.2">
      <c r="B357" s="13"/>
      <c r="C357" s="13"/>
      <c r="D357" s="13"/>
      <c r="E357" s="13"/>
      <c r="F357" s="13"/>
      <c r="G357" s="13"/>
      <c r="H357" s="13"/>
      <c r="I357" s="13"/>
      <c r="J357" s="13"/>
      <c r="K357" s="13"/>
      <c r="L357" s="13"/>
      <c r="M357" s="13"/>
      <c r="N357" s="13"/>
      <c r="O357" s="13"/>
    </row>
    <row r="358" spans="2:15" x14ac:dyDescent="0.2">
      <c r="B358" s="13"/>
      <c r="C358" s="13"/>
      <c r="D358" s="13"/>
      <c r="E358" s="13"/>
      <c r="F358" s="13"/>
      <c r="G358" s="13"/>
      <c r="H358" s="13"/>
      <c r="I358" s="13"/>
      <c r="J358" s="13"/>
      <c r="K358" s="13"/>
      <c r="L358" s="13"/>
      <c r="M358" s="13"/>
      <c r="N358" s="13"/>
      <c r="O358" s="13"/>
    </row>
    <row r="359" spans="2:15" x14ac:dyDescent="0.2">
      <c r="B359" s="13"/>
      <c r="C359" s="13"/>
      <c r="D359" s="13"/>
      <c r="E359" s="13"/>
      <c r="F359" s="13"/>
      <c r="G359" s="13"/>
      <c r="H359" s="13"/>
      <c r="I359" s="13"/>
      <c r="J359" s="13"/>
      <c r="K359" s="13"/>
      <c r="L359" s="13"/>
      <c r="M359" s="13"/>
      <c r="N359" s="13"/>
      <c r="O359" s="13"/>
    </row>
    <row r="360" spans="2:15" x14ac:dyDescent="0.2">
      <c r="B360" s="13"/>
      <c r="C360" s="13"/>
      <c r="D360" s="13"/>
      <c r="E360" s="13"/>
      <c r="F360" s="13"/>
      <c r="G360" s="13"/>
      <c r="H360" s="13"/>
      <c r="I360" s="13"/>
      <c r="J360" s="13"/>
      <c r="K360" s="13"/>
      <c r="L360" s="13"/>
      <c r="M360" s="13"/>
      <c r="N360" s="13"/>
      <c r="O360" s="13"/>
    </row>
    <row r="361" spans="2:15" x14ac:dyDescent="0.2">
      <c r="B361" s="13"/>
      <c r="C361" s="13"/>
      <c r="D361" s="13"/>
      <c r="E361" s="13"/>
      <c r="F361" s="13"/>
      <c r="G361" s="13"/>
      <c r="H361" s="13"/>
      <c r="I361" s="13"/>
      <c r="J361" s="13"/>
      <c r="K361" s="13"/>
      <c r="L361" s="13"/>
      <c r="M361" s="13"/>
      <c r="N361" s="13"/>
      <c r="O361" s="13"/>
    </row>
    <row r="362" spans="2:15" x14ac:dyDescent="0.2">
      <c r="B362" s="13"/>
      <c r="C362" s="13"/>
      <c r="D362" s="13"/>
      <c r="E362" s="13"/>
      <c r="F362" s="13"/>
      <c r="G362" s="13"/>
      <c r="H362" s="13"/>
      <c r="I362" s="13"/>
      <c r="J362" s="13"/>
      <c r="K362" s="13"/>
      <c r="L362" s="13"/>
      <c r="M362" s="13"/>
      <c r="N362" s="13"/>
      <c r="O362" s="13"/>
    </row>
    <row r="363" spans="2:15" x14ac:dyDescent="0.2">
      <c r="B363" s="13"/>
      <c r="C363" s="13"/>
      <c r="D363" s="13"/>
      <c r="E363" s="13"/>
      <c r="F363" s="13"/>
      <c r="G363" s="13"/>
      <c r="H363" s="13"/>
      <c r="I363" s="13"/>
      <c r="J363" s="13"/>
      <c r="K363" s="13"/>
      <c r="L363" s="13"/>
      <c r="M363" s="13"/>
      <c r="N363" s="13"/>
      <c r="O363" s="13"/>
    </row>
    <row r="364" spans="2:15" x14ac:dyDescent="0.2">
      <c r="B364" s="13"/>
      <c r="C364" s="13"/>
      <c r="D364" s="13"/>
      <c r="E364" s="13"/>
      <c r="F364" s="13"/>
      <c r="G364" s="13"/>
      <c r="H364" s="13"/>
      <c r="I364" s="13"/>
      <c r="J364" s="13"/>
      <c r="K364" s="13"/>
      <c r="L364" s="13"/>
      <c r="M364" s="13"/>
      <c r="N364" s="13"/>
      <c r="O364" s="13"/>
    </row>
    <row r="365" spans="2:15" x14ac:dyDescent="0.2">
      <c r="B365" s="13"/>
      <c r="C365" s="13"/>
      <c r="D365" s="13"/>
      <c r="E365" s="13"/>
      <c r="F365" s="13"/>
      <c r="G365" s="13"/>
      <c r="H365" s="13"/>
      <c r="I365" s="13"/>
      <c r="J365" s="13"/>
      <c r="K365" s="13"/>
      <c r="L365" s="13"/>
      <c r="M365" s="13"/>
      <c r="N365" s="13"/>
      <c r="O365" s="13"/>
    </row>
    <row r="366" spans="2:15" x14ac:dyDescent="0.2">
      <c r="B366" s="13"/>
      <c r="C366" s="13"/>
      <c r="D366" s="13"/>
      <c r="E366" s="13"/>
      <c r="F366" s="13"/>
      <c r="G366" s="13"/>
      <c r="H366" s="13"/>
      <c r="I366" s="13"/>
      <c r="J366" s="13"/>
      <c r="K366" s="13"/>
      <c r="L366" s="13"/>
      <c r="M366" s="13"/>
      <c r="N366" s="13"/>
      <c r="O366" s="13"/>
    </row>
    <row r="367" spans="2:15" x14ac:dyDescent="0.2">
      <c r="B367" s="13"/>
      <c r="C367" s="13"/>
      <c r="D367" s="13"/>
      <c r="E367" s="13"/>
      <c r="F367" s="13"/>
      <c r="G367" s="13"/>
      <c r="H367" s="13"/>
      <c r="I367" s="13"/>
      <c r="J367" s="13"/>
      <c r="K367" s="13"/>
      <c r="L367" s="13"/>
      <c r="M367" s="13"/>
      <c r="N367" s="13"/>
      <c r="O367" s="13"/>
    </row>
    <row r="368" spans="2:15" x14ac:dyDescent="0.2">
      <c r="B368" s="13"/>
      <c r="C368" s="13"/>
      <c r="D368" s="13"/>
      <c r="E368" s="13"/>
      <c r="F368" s="13"/>
      <c r="G368" s="13"/>
      <c r="H368" s="13"/>
      <c r="I368" s="13"/>
      <c r="J368" s="13"/>
      <c r="K368" s="13"/>
      <c r="L368" s="13"/>
      <c r="M368" s="13"/>
      <c r="N368" s="13"/>
      <c r="O368" s="13"/>
    </row>
    <row r="369" spans="2:15" x14ac:dyDescent="0.2">
      <c r="B369" s="13"/>
      <c r="C369" s="13"/>
      <c r="D369" s="13"/>
      <c r="E369" s="13"/>
      <c r="F369" s="13"/>
      <c r="G369" s="13"/>
      <c r="H369" s="13"/>
      <c r="I369" s="13"/>
      <c r="J369" s="13"/>
      <c r="K369" s="13"/>
      <c r="L369" s="13"/>
      <c r="M369" s="13"/>
      <c r="N369" s="13"/>
      <c r="O369" s="13"/>
    </row>
    <row r="370" spans="2:15" x14ac:dyDescent="0.2">
      <c r="B370" s="13"/>
      <c r="C370" s="13"/>
      <c r="D370" s="13"/>
      <c r="E370" s="13"/>
      <c r="F370" s="13"/>
      <c r="G370" s="13"/>
      <c r="H370" s="13"/>
      <c r="I370" s="13"/>
      <c r="J370" s="13"/>
      <c r="K370" s="13"/>
      <c r="L370" s="13"/>
      <c r="M370" s="13"/>
      <c r="N370" s="13"/>
      <c r="O370" s="13"/>
    </row>
    <row r="371" spans="2:15" x14ac:dyDescent="0.2">
      <c r="B371" s="13"/>
      <c r="C371" s="13"/>
      <c r="D371" s="13"/>
      <c r="E371" s="13"/>
      <c r="F371" s="13"/>
      <c r="G371" s="13"/>
      <c r="H371" s="13"/>
      <c r="I371" s="13"/>
      <c r="J371" s="13"/>
      <c r="K371" s="13"/>
      <c r="L371" s="13"/>
      <c r="M371" s="13"/>
      <c r="N371" s="13"/>
      <c r="O371" s="13"/>
    </row>
    <row r="372" spans="2:15" x14ac:dyDescent="0.2">
      <c r="B372" s="13"/>
      <c r="C372" s="13"/>
      <c r="D372" s="13"/>
      <c r="E372" s="13"/>
      <c r="F372" s="13"/>
      <c r="G372" s="13"/>
      <c r="H372" s="13"/>
      <c r="I372" s="13"/>
      <c r="J372" s="13"/>
      <c r="K372" s="13"/>
      <c r="L372" s="13"/>
      <c r="M372" s="13"/>
      <c r="N372" s="13"/>
      <c r="O372" s="13"/>
    </row>
    <row r="373" spans="2:15" x14ac:dyDescent="0.2">
      <c r="B373" s="13"/>
      <c r="C373" s="13"/>
      <c r="D373" s="13"/>
      <c r="E373" s="13"/>
      <c r="F373" s="13"/>
      <c r="G373" s="13"/>
      <c r="H373" s="13"/>
      <c r="I373" s="13"/>
      <c r="J373" s="13"/>
      <c r="K373" s="13"/>
      <c r="L373" s="13"/>
      <c r="M373" s="13"/>
      <c r="N373" s="13"/>
      <c r="O373" s="13"/>
    </row>
    <row r="374" spans="2:15" x14ac:dyDescent="0.2">
      <c r="B374" s="13"/>
      <c r="C374" s="13"/>
      <c r="D374" s="13"/>
      <c r="E374" s="13"/>
      <c r="F374" s="13"/>
      <c r="G374" s="13"/>
      <c r="H374" s="13"/>
      <c r="I374" s="13"/>
      <c r="J374" s="13"/>
      <c r="K374" s="13"/>
      <c r="L374" s="13"/>
      <c r="M374" s="13"/>
      <c r="N374" s="13"/>
      <c r="O374" s="13"/>
    </row>
    <row r="375" spans="2:15" x14ac:dyDescent="0.2">
      <c r="B375" s="13"/>
      <c r="C375" s="13"/>
      <c r="D375" s="13"/>
      <c r="E375" s="13"/>
      <c r="F375" s="13"/>
      <c r="G375" s="13"/>
      <c r="H375" s="13"/>
      <c r="I375" s="13"/>
      <c r="J375" s="13"/>
      <c r="K375" s="13"/>
      <c r="L375" s="13"/>
      <c r="M375" s="13"/>
      <c r="N375" s="13"/>
      <c r="O375" s="13"/>
    </row>
    <row r="376" spans="2:15" x14ac:dyDescent="0.2">
      <c r="B376" s="13"/>
      <c r="C376" s="13"/>
      <c r="D376" s="13"/>
      <c r="E376" s="13"/>
      <c r="F376" s="13"/>
      <c r="G376" s="13"/>
      <c r="H376" s="13"/>
      <c r="I376" s="13"/>
      <c r="J376" s="13"/>
      <c r="K376" s="13"/>
      <c r="L376" s="13"/>
      <c r="M376" s="13"/>
      <c r="N376" s="13"/>
      <c r="O376" s="13"/>
    </row>
    <row r="377" spans="2:15" x14ac:dyDescent="0.2">
      <c r="B377" s="13"/>
      <c r="C377" s="13"/>
      <c r="D377" s="13"/>
      <c r="E377" s="13"/>
      <c r="F377" s="13"/>
      <c r="G377" s="13"/>
      <c r="H377" s="13"/>
      <c r="I377" s="13"/>
      <c r="J377" s="13"/>
      <c r="K377" s="13"/>
      <c r="L377" s="13"/>
      <c r="M377" s="13"/>
      <c r="N377" s="13"/>
      <c r="O377" s="13"/>
    </row>
    <row r="378" spans="2:15" x14ac:dyDescent="0.2">
      <c r="B378" s="13"/>
      <c r="C378" s="13"/>
      <c r="D378" s="13"/>
      <c r="E378" s="13"/>
      <c r="F378" s="13"/>
      <c r="G378" s="13"/>
      <c r="H378" s="13"/>
      <c r="I378" s="13"/>
      <c r="J378" s="13"/>
      <c r="K378" s="13"/>
      <c r="L378" s="13"/>
      <c r="M378" s="13"/>
      <c r="N378" s="13"/>
      <c r="O378" s="13"/>
    </row>
    <row r="379" spans="2:15" x14ac:dyDescent="0.2">
      <c r="B379" s="13"/>
      <c r="C379" s="13"/>
      <c r="D379" s="13"/>
      <c r="E379" s="13"/>
      <c r="F379" s="13"/>
      <c r="G379" s="13"/>
      <c r="H379" s="13"/>
      <c r="I379" s="13"/>
      <c r="J379" s="13"/>
      <c r="K379" s="13"/>
      <c r="L379" s="13"/>
      <c r="M379" s="13"/>
      <c r="N379" s="13"/>
      <c r="O379" s="13"/>
    </row>
    <row r="380" spans="2:15" x14ac:dyDescent="0.2">
      <c r="B380" s="13"/>
      <c r="C380" s="13"/>
      <c r="D380" s="13"/>
      <c r="E380" s="13"/>
      <c r="F380" s="13"/>
      <c r="G380" s="13"/>
      <c r="H380" s="13"/>
      <c r="I380" s="13"/>
      <c r="J380" s="13"/>
      <c r="K380" s="13"/>
      <c r="L380" s="13"/>
      <c r="M380" s="13"/>
      <c r="N380" s="13"/>
      <c r="O380" s="13"/>
    </row>
    <row r="381" spans="2:15" x14ac:dyDescent="0.2">
      <c r="B381" s="13"/>
      <c r="C381" s="13"/>
      <c r="D381" s="13"/>
      <c r="E381" s="13"/>
      <c r="F381" s="13"/>
      <c r="G381" s="13"/>
      <c r="H381" s="13"/>
      <c r="I381" s="13"/>
      <c r="J381" s="13"/>
      <c r="K381" s="13"/>
      <c r="L381" s="13"/>
      <c r="M381" s="13"/>
      <c r="N381" s="13"/>
      <c r="O381" s="13"/>
    </row>
    <row r="382" spans="2:15" x14ac:dyDescent="0.2">
      <c r="B382" s="13"/>
      <c r="C382" s="13"/>
      <c r="D382" s="13"/>
      <c r="E382" s="13"/>
      <c r="F382" s="13"/>
      <c r="G382" s="13"/>
      <c r="H382" s="13"/>
      <c r="I382" s="13"/>
      <c r="J382" s="13"/>
      <c r="K382" s="13"/>
      <c r="L382" s="13"/>
      <c r="M382" s="13"/>
      <c r="N382" s="13"/>
      <c r="O382" s="13"/>
    </row>
    <row r="383" spans="2:15" x14ac:dyDescent="0.2">
      <c r="B383" s="13"/>
      <c r="C383" s="13"/>
      <c r="D383" s="13"/>
      <c r="E383" s="13"/>
      <c r="F383" s="13"/>
      <c r="G383" s="13"/>
      <c r="H383" s="13"/>
      <c r="I383" s="13"/>
      <c r="J383" s="13"/>
      <c r="K383" s="13"/>
      <c r="L383" s="13"/>
      <c r="M383" s="13"/>
      <c r="N383" s="13"/>
      <c r="O383" s="13"/>
    </row>
    <row r="384" spans="2:15" x14ac:dyDescent="0.2">
      <c r="B384" s="13"/>
      <c r="C384" s="13"/>
      <c r="D384" s="13"/>
      <c r="E384" s="13"/>
      <c r="F384" s="13"/>
      <c r="G384" s="13"/>
      <c r="H384" s="13"/>
      <c r="I384" s="13"/>
      <c r="J384" s="13"/>
      <c r="K384" s="13"/>
      <c r="L384" s="13"/>
      <c r="M384" s="13"/>
      <c r="N384" s="13"/>
      <c r="O384" s="13"/>
    </row>
    <row r="385" spans="2:15" x14ac:dyDescent="0.2">
      <c r="B385" s="13"/>
      <c r="C385" s="13"/>
      <c r="D385" s="13"/>
      <c r="E385" s="13"/>
      <c r="F385" s="13"/>
      <c r="G385" s="13"/>
      <c r="H385" s="13"/>
      <c r="I385" s="13"/>
      <c r="J385" s="13"/>
      <c r="K385" s="13"/>
      <c r="L385" s="13"/>
      <c r="M385" s="13"/>
      <c r="N385" s="13"/>
      <c r="O385" s="13"/>
    </row>
    <row r="386" spans="2:15" x14ac:dyDescent="0.2">
      <c r="B386" s="13"/>
      <c r="C386" s="13"/>
      <c r="D386" s="13"/>
      <c r="E386" s="13"/>
      <c r="F386" s="13"/>
      <c r="G386" s="13"/>
      <c r="H386" s="13"/>
      <c r="I386" s="13"/>
      <c r="J386" s="13"/>
      <c r="K386" s="13"/>
      <c r="L386" s="13"/>
      <c r="M386" s="13"/>
      <c r="N386" s="13"/>
      <c r="O386" s="13"/>
    </row>
    <row r="387" spans="2:15" x14ac:dyDescent="0.2">
      <c r="B387" s="13"/>
      <c r="C387" s="13"/>
      <c r="D387" s="13"/>
      <c r="E387" s="13"/>
      <c r="F387" s="13"/>
      <c r="G387" s="13"/>
      <c r="H387" s="13"/>
      <c r="I387" s="13"/>
      <c r="J387" s="13"/>
      <c r="K387" s="13"/>
      <c r="L387" s="13"/>
      <c r="M387" s="13"/>
      <c r="N387" s="13"/>
      <c r="O387" s="13"/>
    </row>
    <row r="388" spans="2:15" x14ac:dyDescent="0.2">
      <c r="B388" s="13"/>
      <c r="C388" s="13"/>
      <c r="D388" s="13"/>
      <c r="E388" s="13"/>
      <c r="F388" s="13"/>
      <c r="G388" s="13"/>
      <c r="H388" s="13"/>
      <c r="I388" s="13"/>
      <c r="J388" s="13"/>
      <c r="K388" s="13"/>
      <c r="L388" s="13"/>
      <c r="M388" s="13"/>
      <c r="N388" s="13"/>
      <c r="O388" s="13"/>
    </row>
    <row r="389" spans="2:15" x14ac:dyDescent="0.2">
      <c r="B389" s="13"/>
      <c r="C389" s="13"/>
      <c r="D389" s="13"/>
      <c r="E389" s="13"/>
      <c r="F389" s="13"/>
      <c r="G389" s="13"/>
      <c r="H389" s="13"/>
      <c r="I389" s="13"/>
      <c r="J389" s="13"/>
      <c r="K389" s="13"/>
      <c r="L389" s="13"/>
      <c r="M389" s="13"/>
      <c r="N389" s="13"/>
      <c r="O389" s="13"/>
    </row>
    <row r="390" spans="2:15" x14ac:dyDescent="0.2">
      <c r="B390" s="13"/>
      <c r="C390" s="13"/>
      <c r="D390" s="13"/>
      <c r="E390" s="13"/>
      <c r="F390" s="13"/>
      <c r="G390" s="13"/>
      <c r="H390" s="13"/>
      <c r="I390" s="13"/>
      <c r="J390" s="13"/>
      <c r="K390" s="13"/>
      <c r="L390" s="13"/>
      <c r="M390" s="13"/>
      <c r="N390" s="13"/>
      <c r="O390" s="13"/>
    </row>
    <row r="391" spans="2:15" x14ac:dyDescent="0.2">
      <c r="B391" s="13"/>
      <c r="C391" s="13"/>
      <c r="D391" s="13"/>
      <c r="E391" s="13"/>
      <c r="F391" s="13"/>
      <c r="G391" s="13"/>
      <c r="H391" s="13"/>
      <c r="I391" s="13"/>
      <c r="J391" s="13"/>
      <c r="K391" s="13"/>
      <c r="L391" s="13"/>
      <c r="M391" s="13"/>
      <c r="N391" s="13"/>
      <c r="O391" s="13"/>
    </row>
    <row r="392" spans="2:15" x14ac:dyDescent="0.2">
      <c r="B392" s="13"/>
      <c r="C392" s="13"/>
      <c r="D392" s="13"/>
      <c r="E392" s="13"/>
      <c r="F392" s="13"/>
      <c r="G392" s="13"/>
      <c r="H392" s="13"/>
      <c r="I392" s="13"/>
      <c r="J392" s="13"/>
      <c r="K392" s="13"/>
      <c r="L392" s="13"/>
      <c r="M392" s="13"/>
      <c r="N392" s="13"/>
      <c r="O392" s="13"/>
    </row>
    <row r="393" spans="2:15" x14ac:dyDescent="0.2">
      <c r="B393" s="13"/>
      <c r="C393" s="13"/>
      <c r="D393" s="13"/>
      <c r="E393" s="13"/>
      <c r="F393" s="13"/>
      <c r="G393" s="13"/>
      <c r="H393" s="13"/>
      <c r="I393" s="13"/>
      <c r="J393" s="13"/>
      <c r="K393" s="13"/>
      <c r="L393" s="13"/>
      <c r="M393" s="13"/>
      <c r="N393" s="13"/>
      <c r="O393" s="13"/>
    </row>
    <row r="394" spans="2:15" x14ac:dyDescent="0.2">
      <c r="B394" s="13"/>
      <c r="C394" s="13"/>
      <c r="D394" s="13"/>
      <c r="E394" s="13"/>
      <c r="F394" s="13"/>
      <c r="G394" s="13"/>
      <c r="H394" s="13"/>
      <c r="I394" s="13"/>
      <c r="J394" s="13"/>
      <c r="K394" s="13"/>
      <c r="L394" s="13"/>
      <c r="M394" s="13"/>
      <c r="N394" s="13"/>
      <c r="O394" s="13"/>
    </row>
    <row r="395" spans="2:15" x14ac:dyDescent="0.2">
      <c r="B395" s="13"/>
      <c r="C395" s="13"/>
      <c r="D395" s="13"/>
      <c r="E395" s="13"/>
      <c r="F395" s="13"/>
      <c r="G395" s="13"/>
      <c r="H395" s="13"/>
      <c r="I395" s="13"/>
      <c r="J395" s="13"/>
      <c r="K395" s="13"/>
      <c r="L395" s="13"/>
      <c r="M395" s="13"/>
      <c r="N395" s="13"/>
      <c r="O395" s="13"/>
    </row>
    <row r="396" spans="2:15" x14ac:dyDescent="0.2">
      <c r="B396" s="13"/>
      <c r="C396" s="13"/>
      <c r="D396" s="13"/>
      <c r="E396" s="13"/>
      <c r="F396" s="13"/>
      <c r="G396" s="13"/>
      <c r="H396" s="13"/>
      <c r="I396" s="13"/>
      <c r="J396" s="13"/>
      <c r="K396" s="13"/>
      <c r="L396" s="13"/>
      <c r="M396" s="13"/>
      <c r="N396" s="13"/>
      <c r="O396" s="13"/>
    </row>
    <row r="397" spans="2:15" x14ac:dyDescent="0.2">
      <c r="B397" s="13"/>
      <c r="C397" s="13"/>
      <c r="D397" s="13"/>
      <c r="E397" s="13"/>
      <c r="F397" s="13"/>
      <c r="G397" s="13"/>
      <c r="H397" s="13"/>
      <c r="I397" s="13"/>
      <c r="J397" s="13"/>
      <c r="K397" s="13"/>
      <c r="L397" s="13"/>
      <c r="M397" s="13"/>
      <c r="N397" s="13"/>
      <c r="O397" s="13"/>
    </row>
    <row r="398" spans="2:15" x14ac:dyDescent="0.2">
      <c r="B398" s="13"/>
      <c r="C398" s="13"/>
      <c r="D398" s="13"/>
      <c r="E398" s="13"/>
      <c r="F398" s="13"/>
      <c r="G398" s="13"/>
      <c r="H398" s="13"/>
      <c r="I398" s="13"/>
      <c r="J398" s="13"/>
      <c r="K398" s="13"/>
      <c r="L398" s="13"/>
      <c r="M398" s="13"/>
      <c r="N398" s="13"/>
      <c r="O398" s="13"/>
    </row>
    <row r="399" spans="2:15" x14ac:dyDescent="0.2">
      <c r="B399" s="13"/>
      <c r="C399" s="13"/>
      <c r="D399" s="13"/>
      <c r="E399" s="13"/>
      <c r="F399" s="13"/>
      <c r="G399" s="13"/>
      <c r="H399" s="13"/>
      <c r="I399" s="13"/>
      <c r="J399" s="13"/>
      <c r="K399" s="13"/>
      <c r="L399" s="13"/>
      <c r="M399" s="13"/>
      <c r="N399" s="13"/>
      <c r="O399" s="13"/>
    </row>
    <row r="400" spans="2:15" x14ac:dyDescent="0.2">
      <c r="B400" s="13"/>
      <c r="C400" s="13"/>
      <c r="D400" s="13"/>
      <c r="E400" s="13"/>
      <c r="F400" s="13"/>
      <c r="G400" s="13"/>
      <c r="H400" s="13"/>
      <c r="I400" s="13"/>
      <c r="J400" s="13"/>
      <c r="K400" s="13"/>
      <c r="L400" s="13"/>
      <c r="M400" s="13"/>
      <c r="N400" s="13"/>
      <c r="O400" s="13"/>
    </row>
    <row r="401" spans="2:15" x14ac:dyDescent="0.2">
      <c r="B401" s="13"/>
      <c r="C401" s="13"/>
      <c r="D401" s="13"/>
      <c r="E401" s="13"/>
      <c r="F401" s="13"/>
      <c r="G401" s="13"/>
      <c r="H401" s="13"/>
      <c r="I401" s="13"/>
      <c r="J401" s="13"/>
      <c r="K401" s="13"/>
      <c r="L401" s="13"/>
      <c r="M401" s="13"/>
      <c r="N401" s="13"/>
      <c r="O401" s="13"/>
    </row>
    <row r="402" spans="2:15" x14ac:dyDescent="0.2">
      <c r="B402" s="13"/>
      <c r="C402" s="13"/>
      <c r="D402" s="13"/>
      <c r="E402" s="13"/>
      <c r="F402" s="13"/>
      <c r="G402" s="13"/>
      <c r="H402" s="13"/>
      <c r="I402" s="13"/>
      <c r="J402" s="13"/>
      <c r="K402" s="13"/>
      <c r="L402" s="13"/>
      <c r="M402" s="13"/>
      <c r="N402" s="13"/>
      <c r="O402" s="13"/>
    </row>
    <row r="403" spans="2:15" x14ac:dyDescent="0.2">
      <c r="B403" s="13"/>
      <c r="C403" s="13"/>
      <c r="D403" s="13"/>
      <c r="E403" s="13"/>
      <c r="F403" s="13"/>
      <c r="G403" s="13"/>
      <c r="H403" s="13"/>
      <c r="I403" s="13"/>
      <c r="J403" s="13"/>
      <c r="K403" s="13"/>
      <c r="L403" s="13"/>
      <c r="M403" s="13"/>
      <c r="N403" s="13"/>
      <c r="O403" s="13"/>
    </row>
    <row r="404" spans="2:15" x14ac:dyDescent="0.2">
      <c r="B404" s="13"/>
      <c r="C404" s="13"/>
      <c r="D404" s="13"/>
      <c r="E404" s="13"/>
      <c r="F404" s="13"/>
      <c r="G404" s="13"/>
      <c r="H404" s="13"/>
      <c r="I404" s="13"/>
      <c r="J404" s="13"/>
      <c r="K404" s="13"/>
      <c r="L404" s="13"/>
      <c r="M404" s="13"/>
      <c r="N404" s="13"/>
      <c r="O404" s="13"/>
    </row>
    <row r="405" spans="2:15" x14ac:dyDescent="0.2">
      <c r="B405" s="13"/>
      <c r="C405" s="13"/>
      <c r="D405" s="13"/>
      <c r="E405" s="13"/>
      <c r="F405" s="13"/>
      <c r="G405" s="13"/>
      <c r="H405" s="13"/>
      <c r="I405" s="13"/>
      <c r="J405" s="13"/>
      <c r="K405" s="13"/>
      <c r="L405" s="13"/>
      <c r="M405" s="13"/>
      <c r="N405" s="13"/>
      <c r="O405" s="13"/>
    </row>
    <row r="406" spans="2:15" x14ac:dyDescent="0.2">
      <c r="B406" s="13"/>
      <c r="C406" s="13"/>
      <c r="D406" s="13"/>
      <c r="E406" s="13"/>
      <c r="F406" s="13"/>
      <c r="G406" s="13"/>
      <c r="H406" s="13"/>
      <c r="I406" s="13"/>
      <c r="J406" s="13"/>
      <c r="K406" s="13"/>
      <c r="L406" s="13"/>
      <c r="M406" s="13"/>
      <c r="N406" s="13"/>
      <c r="O406" s="13"/>
    </row>
    <row r="407" spans="2:15" x14ac:dyDescent="0.2">
      <c r="B407" s="13"/>
      <c r="C407" s="13"/>
      <c r="D407" s="13"/>
      <c r="E407" s="13"/>
      <c r="F407" s="13"/>
      <c r="G407" s="13"/>
      <c r="H407" s="13"/>
      <c r="I407" s="13"/>
      <c r="J407" s="13"/>
      <c r="K407" s="13"/>
      <c r="L407" s="13"/>
      <c r="M407" s="13"/>
      <c r="N407" s="13"/>
      <c r="O407" s="13"/>
    </row>
    <row r="408" spans="2:15" x14ac:dyDescent="0.2">
      <c r="B408" s="13"/>
      <c r="C408" s="13"/>
      <c r="D408" s="13"/>
      <c r="E408" s="13"/>
      <c r="F408" s="13"/>
      <c r="G408" s="13"/>
      <c r="H408" s="13"/>
      <c r="I408" s="13"/>
      <c r="J408" s="13"/>
      <c r="K408" s="13"/>
      <c r="L408" s="13"/>
      <c r="M408" s="13"/>
      <c r="N408" s="13"/>
      <c r="O408" s="13"/>
    </row>
    <row r="409" spans="2:15" x14ac:dyDescent="0.2">
      <c r="B409" s="13"/>
      <c r="C409" s="13"/>
      <c r="D409" s="13"/>
      <c r="E409" s="13"/>
      <c r="F409" s="13"/>
      <c r="G409" s="13"/>
      <c r="H409" s="13"/>
      <c r="I409" s="13"/>
      <c r="J409" s="13"/>
      <c r="K409" s="13"/>
      <c r="L409" s="13"/>
      <c r="M409" s="13"/>
      <c r="N409" s="13"/>
      <c r="O409" s="13"/>
    </row>
    <row r="410" spans="2:15" x14ac:dyDescent="0.2">
      <c r="B410" s="13"/>
      <c r="C410" s="13"/>
      <c r="D410" s="13"/>
      <c r="E410" s="13"/>
      <c r="F410" s="13"/>
      <c r="G410" s="13"/>
      <c r="H410" s="13"/>
      <c r="I410" s="13"/>
      <c r="J410" s="13"/>
      <c r="K410" s="13"/>
      <c r="L410" s="13"/>
      <c r="M410" s="13"/>
      <c r="N410" s="13"/>
      <c r="O410" s="13"/>
    </row>
    <row r="411" spans="2:15" x14ac:dyDescent="0.2">
      <c r="B411" s="13"/>
      <c r="C411" s="13"/>
      <c r="D411" s="13"/>
      <c r="E411" s="13"/>
      <c r="F411" s="13"/>
      <c r="G411" s="13"/>
      <c r="H411" s="13"/>
      <c r="I411" s="13"/>
      <c r="J411" s="13"/>
      <c r="K411" s="13"/>
      <c r="L411" s="13"/>
      <c r="M411" s="13"/>
      <c r="N411" s="13"/>
      <c r="O411" s="13"/>
    </row>
    <row r="412" spans="2:15" x14ac:dyDescent="0.2">
      <c r="B412" s="13"/>
      <c r="C412" s="13"/>
      <c r="D412" s="13"/>
      <c r="E412" s="13"/>
      <c r="F412" s="13"/>
      <c r="G412" s="13"/>
      <c r="H412" s="13"/>
      <c r="I412" s="13"/>
      <c r="J412" s="13"/>
      <c r="K412" s="13"/>
      <c r="L412" s="13"/>
      <c r="M412" s="13"/>
      <c r="N412" s="13"/>
      <c r="O412" s="13"/>
    </row>
    <row r="413" spans="2:15" x14ac:dyDescent="0.2">
      <c r="B413" s="13"/>
      <c r="C413" s="13"/>
      <c r="D413" s="13"/>
      <c r="E413" s="13"/>
      <c r="F413" s="13"/>
      <c r="G413" s="13"/>
      <c r="H413" s="13"/>
      <c r="I413" s="13"/>
      <c r="J413" s="13"/>
      <c r="K413" s="13"/>
      <c r="L413" s="13"/>
      <c r="M413" s="13"/>
      <c r="N413" s="13"/>
      <c r="O413" s="13"/>
    </row>
    <row r="414" spans="2:15" x14ac:dyDescent="0.2">
      <c r="B414" s="13"/>
      <c r="C414" s="13"/>
      <c r="D414" s="13"/>
      <c r="E414" s="13"/>
      <c r="F414" s="13"/>
      <c r="G414" s="13"/>
      <c r="H414" s="13"/>
      <c r="I414" s="13"/>
      <c r="J414" s="13"/>
      <c r="K414" s="13"/>
      <c r="L414" s="13"/>
      <c r="M414" s="13"/>
      <c r="N414" s="13"/>
      <c r="O414" s="13"/>
    </row>
    <row r="415" spans="2:15" x14ac:dyDescent="0.2">
      <c r="B415" s="13"/>
      <c r="C415" s="13"/>
      <c r="D415" s="13"/>
      <c r="E415" s="13"/>
      <c r="F415" s="13"/>
      <c r="G415" s="13"/>
      <c r="H415" s="13"/>
      <c r="I415" s="13"/>
      <c r="J415" s="13"/>
      <c r="K415" s="13"/>
      <c r="L415" s="13"/>
      <c r="M415" s="13"/>
      <c r="N415" s="13"/>
      <c r="O415" s="13"/>
    </row>
    <row r="416" spans="2:15" x14ac:dyDescent="0.2">
      <c r="B416" s="13"/>
      <c r="C416" s="13"/>
      <c r="D416" s="13"/>
      <c r="E416" s="13"/>
      <c r="F416" s="13"/>
      <c r="G416" s="13"/>
      <c r="H416" s="13"/>
      <c r="I416" s="13"/>
      <c r="J416" s="13"/>
      <c r="K416" s="13"/>
      <c r="L416" s="13"/>
      <c r="M416" s="13"/>
      <c r="N416" s="13"/>
      <c r="O416" s="13"/>
    </row>
    <row r="417" spans="2:15" x14ac:dyDescent="0.2">
      <c r="B417" s="13"/>
      <c r="C417" s="13"/>
      <c r="D417" s="13"/>
      <c r="E417" s="13"/>
      <c r="F417" s="13"/>
      <c r="G417" s="13"/>
      <c r="H417" s="13"/>
      <c r="I417" s="13"/>
      <c r="J417" s="13"/>
      <c r="K417" s="13"/>
      <c r="L417" s="13"/>
      <c r="M417" s="13"/>
      <c r="N417" s="13"/>
      <c r="O417" s="13"/>
    </row>
    <row r="418" spans="2:15" x14ac:dyDescent="0.2">
      <c r="B418" s="13"/>
      <c r="C418" s="13"/>
      <c r="D418" s="13"/>
      <c r="E418" s="13"/>
      <c r="F418" s="13"/>
      <c r="G418" s="13"/>
      <c r="H418" s="13"/>
      <c r="I418" s="13"/>
      <c r="J418" s="13"/>
      <c r="K418" s="13"/>
      <c r="L418" s="13"/>
      <c r="M418" s="13"/>
      <c r="N418" s="13"/>
      <c r="O418" s="13"/>
    </row>
    <row r="419" spans="2:15" x14ac:dyDescent="0.2">
      <c r="B419" s="13"/>
      <c r="C419" s="13"/>
      <c r="D419" s="13"/>
      <c r="E419" s="13"/>
      <c r="F419" s="13"/>
      <c r="G419" s="13"/>
      <c r="H419" s="13"/>
      <c r="I419" s="13"/>
      <c r="J419" s="13"/>
      <c r="K419" s="13"/>
      <c r="L419" s="13"/>
      <c r="M419" s="13"/>
      <c r="N419" s="13"/>
      <c r="O419" s="13"/>
    </row>
    <row r="420" spans="2:15" x14ac:dyDescent="0.2">
      <c r="B420" s="13"/>
      <c r="C420" s="13"/>
      <c r="D420" s="13"/>
      <c r="E420" s="13"/>
      <c r="F420" s="13"/>
      <c r="G420" s="13"/>
      <c r="H420" s="13"/>
      <c r="I420" s="13"/>
      <c r="J420" s="13"/>
      <c r="K420" s="13"/>
      <c r="L420" s="13"/>
      <c r="M420" s="13"/>
      <c r="N420" s="13"/>
      <c r="O420" s="13"/>
    </row>
    <row r="421" spans="2:15" x14ac:dyDescent="0.2">
      <c r="B421" s="13"/>
      <c r="C421" s="13"/>
      <c r="D421" s="13"/>
      <c r="E421" s="13"/>
      <c r="F421" s="13"/>
      <c r="G421" s="13"/>
      <c r="H421" s="13"/>
      <c r="I421" s="13"/>
      <c r="J421" s="13"/>
      <c r="K421" s="13"/>
      <c r="L421" s="13"/>
      <c r="M421" s="13"/>
      <c r="N421" s="13"/>
      <c r="O421" s="13"/>
    </row>
    <row r="422" spans="2:15" x14ac:dyDescent="0.2">
      <c r="B422" s="13"/>
      <c r="C422" s="13"/>
      <c r="D422" s="13"/>
      <c r="E422" s="13"/>
      <c r="F422" s="13"/>
      <c r="G422" s="13"/>
      <c r="H422" s="13"/>
      <c r="I422" s="13"/>
      <c r="J422" s="13"/>
      <c r="K422" s="13"/>
      <c r="L422" s="13"/>
      <c r="M422" s="13"/>
      <c r="N422" s="13"/>
      <c r="O422" s="13"/>
    </row>
    <row r="423" spans="2:15" x14ac:dyDescent="0.2">
      <c r="B423" s="13"/>
      <c r="C423" s="13"/>
      <c r="D423" s="13"/>
      <c r="E423" s="13"/>
      <c r="F423" s="13"/>
      <c r="G423" s="13"/>
      <c r="H423" s="13"/>
      <c r="I423" s="13"/>
      <c r="J423" s="13"/>
      <c r="K423" s="13"/>
      <c r="L423" s="13"/>
      <c r="M423" s="13"/>
      <c r="N423" s="13"/>
      <c r="O423" s="13"/>
    </row>
    <row r="424" spans="2:15" x14ac:dyDescent="0.2">
      <c r="B424" s="13"/>
      <c r="C424" s="13"/>
      <c r="D424" s="13"/>
      <c r="E424" s="13"/>
      <c r="F424" s="13"/>
      <c r="G424" s="13"/>
      <c r="H424" s="13"/>
      <c r="I424" s="13"/>
      <c r="J424" s="13"/>
      <c r="K424" s="13"/>
      <c r="L424" s="13"/>
      <c r="M424" s="13"/>
      <c r="N424" s="13"/>
      <c r="O424" s="13"/>
    </row>
    <row r="425" spans="2:15" x14ac:dyDescent="0.2">
      <c r="B425" s="13"/>
      <c r="C425" s="13"/>
      <c r="D425" s="13"/>
      <c r="E425" s="13"/>
      <c r="F425" s="13"/>
      <c r="G425" s="13"/>
      <c r="H425" s="13"/>
      <c r="I425" s="13"/>
      <c r="J425" s="13"/>
      <c r="K425" s="13"/>
      <c r="L425" s="13"/>
      <c r="M425" s="13"/>
      <c r="N425" s="13"/>
      <c r="O425" s="13"/>
    </row>
    <row r="426" spans="2:15" x14ac:dyDescent="0.2">
      <c r="B426" s="13"/>
      <c r="C426" s="13"/>
      <c r="D426" s="13"/>
      <c r="E426" s="13"/>
      <c r="F426" s="13"/>
      <c r="G426" s="13"/>
      <c r="H426" s="13"/>
      <c r="I426" s="13"/>
      <c r="J426" s="13"/>
      <c r="K426" s="13"/>
      <c r="L426" s="13"/>
      <c r="M426" s="13"/>
      <c r="N426" s="13"/>
      <c r="O426" s="13"/>
    </row>
    <row r="427" spans="2:15" x14ac:dyDescent="0.2">
      <c r="B427" s="13"/>
      <c r="C427" s="13"/>
      <c r="D427" s="13"/>
      <c r="E427" s="13"/>
      <c r="F427" s="13"/>
      <c r="G427" s="13"/>
      <c r="H427" s="13"/>
      <c r="I427" s="13"/>
      <c r="J427" s="13"/>
      <c r="K427" s="13"/>
      <c r="L427" s="13"/>
      <c r="M427" s="13"/>
      <c r="N427" s="13"/>
      <c r="O427" s="13"/>
    </row>
    <row r="428" spans="2:15" x14ac:dyDescent="0.2">
      <c r="B428" s="13"/>
      <c r="C428" s="13"/>
      <c r="D428" s="13"/>
      <c r="E428" s="13"/>
      <c r="F428" s="13"/>
      <c r="G428" s="13"/>
      <c r="H428" s="13"/>
      <c r="I428" s="13"/>
      <c r="J428" s="13"/>
      <c r="K428" s="13"/>
      <c r="L428" s="13"/>
      <c r="M428" s="13"/>
      <c r="N428" s="13"/>
      <c r="O428" s="13"/>
    </row>
    <row r="429" spans="2:15" x14ac:dyDescent="0.2">
      <c r="B429" s="13"/>
      <c r="C429" s="13"/>
      <c r="D429" s="13"/>
      <c r="E429" s="13"/>
      <c r="F429" s="13"/>
      <c r="G429" s="13"/>
      <c r="H429" s="13"/>
      <c r="I429" s="13"/>
      <c r="J429" s="13"/>
      <c r="K429" s="13"/>
      <c r="L429" s="13"/>
      <c r="M429" s="13"/>
      <c r="N429" s="13"/>
      <c r="O429" s="13"/>
    </row>
    <row r="430" spans="2:15" x14ac:dyDescent="0.2">
      <c r="B430" s="13"/>
      <c r="C430" s="13"/>
      <c r="D430" s="13"/>
      <c r="E430" s="13"/>
      <c r="F430" s="13"/>
      <c r="G430" s="13"/>
      <c r="H430" s="13"/>
      <c r="I430" s="13"/>
      <c r="J430" s="13"/>
      <c r="K430" s="13"/>
      <c r="L430" s="13"/>
      <c r="M430" s="13"/>
      <c r="N430" s="13"/>
      <c r="O430" s="13"/>
    </row>
    <row r="431" spans="2:15" x14ac:dyDescent="0.2">
      <c r="B431" s="13"/>
      <c r="C431" s="13"/>
      <c r="D431" s="13"/>
      <c r="E431" s="13"/>
      <c r="F431" s="13"/>
      <c r="G431" s="13"/>
      <c r="H431" s="13"/>
      <c r="I431" s="13"/>
      <c r="J431" s="13"/>
      <c r="K431" s="13"/>
      <c r="L431" s="13"/>
      <c r="M431" s="13"/>
      <c r="N431" s="13"/>
      <c r="O431" s="13"/>
    </row>
    <row r="432" spans="2:15" x14ac:dyDescent="0.2">
      <c r="B432" s="13"/>
      <c r="C432" s="13"/>
      <c r="D432" s="13"/>
      <c r="E432" s="13"/>
      <c r="F432" s="13"/>
      <c r="G432" s="13"/>
      <c r="H432" s="13"/>
      <c r="I432" s="13"/>
      <c r="J432" s="13"/>
      <c r="K432" s="13"/>
      <c r="L432" s="13"/>
      <c r="M432" s="13"/>
      <c r="N432" s="13"/>
      <c r="O432" s="13"/>
    </row>
    <row r="433" spans="2:15" x14ac:dyDescent="0.2">
      <c r="B433" s="13"/>
      <c r="C433" s="13"/>
      <c r="D433" s="13"/>
      <c r="E433" s="13"/>
      <c r="F433" s="13"/>
      <c r="G433" s="13"/>
      <c r="H433" s="13"/>
      <c r="I433" s="13"/>
      <c r="J433" s="13"/>
      <c r="K433" s="13"/>
      <c r="L433" s="13"/>
      <c r="M433" s="13"/>
      <c r="N433" s="13"/>
      <c r="O433" s="13"/>
    </row>
    <row r="434" spans="2:15" x14ac:dyDescent="0.2">
      <c r="B434" s="13"/>
      <c r="C434" s="13"/>
      <c r="D434" s="13"/>
      <c r="E434" s="13"/>
      <c r="F434" s="13"/>
      <c r="G434" s="13"/>
      <c r="H434" s="13"/>
      <c r="I434" s="13"/>
      <c r="J434" s="13"/>
      <c r="K434" s="13"/>
      <c r="L434" s="13"/>
      <c r="M434" s="13"/>
      <c r="N434" s="13"/>
      <c r="O434" s="13"/>
    </row>
    <row r="435" spans="2:15" x14ac:dyDescent="0.2">
      <c r="B435" s="13"/>
      <c r="C435" s="13"/>
      <c r="D435" s="13"/>
      <c r="E435" s="13"/>
      <c r="F435" s="13"/>
      <c r="G435" s="13"/>
      <c r="H435" s="13"/>
      <c r="I435" s="13"/>
      <c r="J435" s="13"/>
      <c r="K435" s="13"/>
      <c r="L435" s="13"/>
      <c r="M435" s="13"/>
      <c r="N435" s="13"/>
      <c r="O435" s="13"/>
    </row>
    <row r="436" spans="2:15" x14ac:dyDescent="0.2">
      <c r="B436" s="13"/>
      <c r="C436" s="13"/>
      <c r="D436" s="13"/>
      <c r="E436" s="13"/>
      <c r="F436" s="13"/>
      <c r="G436" s="13"/>
      <c r="H436" s="13"/>
      <c r="I436" s="13"/>
      <c r="J436" s="13"/>
      <c r="K436" s="13"/>
      <c r="L436" s="13"/>
      <c r="M436" s="13"/>
      <c r="N436" s="13"/>
      <c r="O436" s="13"/>
    </row>
    <row r="437" spans="2:15" x14ac:dyDescent="0.2">
      <c r="B437" s="13"/>
      <c r="C437" s="13"/>
      <c r="D437" s="13"/>
      <c r="E437" s="13"/>
      <c r="F437" s="13"/>
      <c r="G437" s="13"/>
      <c r="H437" s="13"/>
      <c r="I437" s="13"/>
      <c r="J437" s="13"/>
      <c r="K437" s="13"/>
      <c r="L437" s="13"/>
      <c r="M437" s="13"/>
      <c r="N437" s="13"/>
      <c r="O437" s="13"/>
    </row>
    <row r="438" spans="2:15" x14ac:dyDescent="0.2">
      <c r="B438" s="13"/>
      <c r="C438" s="13"/>
      <c r="D438" s="13"/>
      <c r="E438" s="13"/>
      <c r="F438" s="13"/>
      <c r="G438" s="13"/>
      <c r="H438" s="13"/>
      <c r="I438" s="13"/>
      <c r="J438" s="13"/>
      <c r="K438" s="13"/>
      <c r="L438" s="13"/>
      <c r="M438" s="13"/>
      <c r="N438" s="13"/>
      <c r="O438" s="13"/>
    </row>
    <row r="439" spans="2:15" x14ac:dyDescent="0.2">
      <c r="B439" s="13"/>
      <c r="C439" s="13"/>
      <c r="D439" s="13"/>
      <c r="E439" s="13"/>
      <c r="F439" s="13"/>
      <c r="G439" s="13"/>
      <c r="H439" s="13"/>
      <c r="I439" s="13"/>
      <c r="J439" s="13"/>
      <c r="K439" s="13"/>
      <c r="L439" s="13"/>
      <c r="M439" s="13"/>
      <c r="N439" s="13"/>
      <c r="O439" s="13"/>
    </row>
    <row r="440" spans="2:15" x14ac:dyDescent="0.2">
      <c r="B440" s="13"/>
      <c r="C440" s="13"/>
      <c r="D440" s="13"/>
      <c r="E440" s="13"/>
      <c r="F440" s="13"/>
      <c r="G440" s="13"/>
      <c r="H440" s="13"/>
      <c r="I440" s="13"/>
      <c r="J440" s="13"/>
      <c r="K440" s="13"/>
      <c r="L440" s="13"/>
      <c r="M440" s="13"/>
      <c r="N440" s="13"/>
      <c r="O440" s="13"/>
    </row>
    <row r="441" spans="2:15" x14ac:dyDescent="0.2">
      <c r="B441" s="13"/>
      <c r="C441" s="13"/>
      <c r="D441" s="13"/>
      <c r="E441" s="13"/>
      <c r="F441" s="13"/>
      <c r="G441" s="13"/>
      <c r="H441" s="13"/>
      <c r="I441" s="13"/>
      <c r="J441" s="13"/>
      <c r="K441" s="13"/>
      <c r="L441" s="13"/>
      <c r="M441" s="13"/>
      <c r="N441" s="13"/>
      <c r="O441" s="13"/>
    </row>
    <row r="442" spans="2:15" x14ac:dyDescent="0.2">
      <c r="B442" s="13"/>
      <c r="C442" s="13"/>
      <c r="D442" s="13"/>
      <c r="E442" s="13"/>
      <c r="F442" s="13"/>
      <c r="G442" s="13"/>
      <c r="H442" s="13"/>
      <c r="I442" s="13"/>
      <c r="J442" s="13"/>
      <c r="K442" s="13"/>
      <c r="L442" s="13"/>
      <c r="M442" s="13"/>
      <c r="N442" s="13"/>
      <c r="O442" s="13"/>
    </row>
    <row r="443" spans="2:15" x14ac:dyDescent="0.2">
      <c r="B443" s="13"/>
      <c r="C443" s="13"/>
      <c r="D443" s="13"/>
      <c r="E443" s="13"/>
      <c r="F443" s="13"/>
      <c r="G443" s="13"/>
      <c r="H443" s="13"/>
      <c r="I443" s="13"/>
      <c r="J443" s="13"/>
      <c r="K443" s="13"/>
      <c r="L443" s="13"/>
      <c r="M443" s="13"/>
      <c r="N443" s="13"/>
      <c r="O443" s="13"/>
    </row>
    <row r="444" spans="2:15" x14ac:dyDescent="0.2">
      <c r="B444" s="13"/>
      <c r="C444" s="13"/>
      <c r="D444" s="13"/>
      <c r="E444" s="13"/>
      <c r="F444" s="13"/>
      <c r="G444" s="13"/>
      <c r="H444" s="13"/>
      <c r="I444" s="13"/>
      <c r="J444" s="13"/>
      <c r="K444" s="13"/>
      <c r="L444" s="13"/>
      <c r="M444" s="13"/>
      <c r="N444" s="13"/>
      <c r="O444" s="13"/>
    </row>
    <row r="445" spans="2:15" x14ac:dyDescent="0.2">
      <c r="B445" s="13"/>
      <c r="C445" s="13"/>
      <c r="D445" s="13"/>
      <c r="E445" s="13"/>
      <c r="F445" s="13"/>
      <c r="G445" s="13"/>
      <c r="H445" s="13"/>
      <c r="I445" s="13"/>
      <c r="J445" s="13"/>
      <c r="K445" s="13"/>
      <c r="L445" s="13"/>
      <c r="M445" s="13"/>
      <c r="N445" s="13"/>
      <c r="O445" s="13"/>
    </row>
    <row r="446" spans="2:15" x14ac:dyDescent="0.2">
      <c r="B446" s="13"/>
      <c r="C446" s="13"/>
      <c r="D446" s="13"/>
      <c r="E446" s="13"/>
      <c r="F446" s="13"/>
      <c r="G446" s="13"/>
      <c r="H446" s="13"/>
      <c r="I446" s="13"/>
      <c r="J446" s="13"/>
      <c r="K446" s="13"/>
      <c r="L446" s="13"/>
      <c r="M446" s="13"/>
      <c r="N446" s="13"/>
      <c r="O446" s="13"/>
    </row>
    <row r="447" spans="2:15" x14ac:dyDescent="0.2">
      <c r="B447" s="13"/>
      <c r="C447" s="13"/>
      <c r="D447" s="13"/>
      <c r="E447" s="13"/>
      <c r="F447" s="13"/>
      <c r="G447" s="13"/>
      <c r="H447" s="13"/>
      <c r="I447" s="13"/>
      <c r="J447" s="13"/>
      <c r="K447" s="13"/>
      <c r="L447" s="13"/>
      <c r="M447" s="13"/>
      <c r="N447" s="13"/>
      <c r="O447" s="13"/>
    </row>
    <row r="448" spans="2:15" x14ac:dyDescent="0.2">
      <c r="B448" s="13"/>
      <c r="C448" s="13"/>
      <c r="D448" s="13"/>
      <c r="E448" s="13"/>
      <c r="F448" s="13"/>
      <c r="G448" s="13"/>
      <c r="H448" s="13"/>
      <c r="I448" s="13"/>
      <c r="J448" s="13"/>
      <c r="K448" s="13"/>
      <c r="L448" s="13"/>
      <c r="M448" s="13"/>
      <c r="N448" s="13"/>
      <c r="O448" s="13"/>
    </row>
    <row r="449" spans="2:15" x14ac:dyDescent="0.2">
      <c r="B449" s="13"/>
      <c r="C449" s="13"/>
      <c r="D449" s="13"/>
      <c r="E449" s="13"/>
      <c r="F449" s="13"/>
      <c r="G449" s="13"/>
      <c r="H449" s="13"/>
      <c r="I449" s="13"/>
      <c r="J449" s="13"/>
      <c r="K449" s="13"/>
      <c r="L449" s="13"/>
      <c r="M449" s="13"/>
      <c r="N449" s="13"/>
      <c r="O449" s="13"/>
    </row>
    <row r="450" spans="2:15" x14ac:dyDescent="0.2">
      <c r="B450" s="13"/>
      <c r="C450" s="13"/>
      <c r="D450" s="13"/>
      <c r="E450" s="13"/>
      <c r="F450" s="13"/>
      <c r="G450" s="13"/>
      <c r="H450" s="13"/>
      <c r="I450" s="13"/>
      <c r="J450" s="13"/>
      <c r="K450" s="13"/>
      <c r="L450" s="13"/>
      <c r="M450" s="13"/>
      <c r="N450" s="13"/>
      <c r="O450" s="13"/>
    </row>
    <row r="451" spans="2:15" x14ac:dyDescent="0.2">
      <c r="B451" s="13"/>
      <c r="C451" s="13"/>
      <c r="D451" s="13"/>
      <c r="E451" s="13"/>
      <c r="F451" s="13"/>
      <c r="G451" s="13"/>
      <c r="H451" s="13"/>
      <c r="I451" s="13"/>
      <c r="J451" s="13"/>
      <c r="K451" s="13"/>
      <c r="L451" s="13"/>
      <c r="M451" s="13"/>
      <c r="N451" s="13"/>
      <c r="O451" s="13"/>
    </row>
    <row r="452" spans="2:15" x14ac:dyDescent="0.2">
      <c r="B452" s="13"/>
      <c r="C452" s="13"/>
      <c r="D452" s="13"/>
      <c r="E452" s="13"/>
      <c r="F452" s="13"/>
      <c r="G452" s="13"/>
      <c r="H452" s="13"/>
      <c r="I452" s="13"/>
      <c r="J452" s="13"/>
      <c r="K452" s="13"/>
      <c r="L452" s="13"/>
      <c r="M452" s="13"/>
      <c r="N452" s="13"/>
      <c r="O452" s="13"/>
    </row>
    <row r="453" spans="2:15" x14ac:dyDescent="0.2">
      <c r="B453" s="13"/>
      <c r="C453" s="13"/>
      <c r="D453" s="13"/>
      <c r="E453" s="13"/>
      <c r="F453" s="13"/>
      <c r="G453" s="13"/>
      <c r="H453" s="13"/>
      <c r="I453" s="13"/>
      <c r="J453" s="13"/>
      <c r="K453" s="13"/>
      <c r="L453" s="13"/>
      <c r="M453" s="13"/>
      <c r="N453" s="13"/>
      <c r="O453" s="13"/>
    </row>
    <row r="454" spans="2:15" x14ac:dyDescent="0.2">
      <c r="B454" s="13"/>
      <c r="C454" s="13"/>
      <c r="D454" s="13"/>
      <c r="E454" s="13"/>
      <c r="F454" s="13"/>
      <c r="G454" s="13"/>
      <c r="H454" s="13"/>
      <c r="I454" s="13"/>
      <c r="J454" s="13"/>
      <c r="K454" s="13"/>
      <c r="L454" s="13"/>
      <c r="M454" s="13"/>
      <c r="N454" s="13"/>
      <c r="O454" s="13"/>
    </row>
    <row r="455" spans="2:15" x14ac:dyDescent="0.2">
      <c r="B455" s="13"/>
      <c r="C455" s="13"/>
      <c r="D455" s="13"/>
      <c r="E455" s="13"/>
      <c r="F455" s="13"/>
      <c r="G455" s="13"/>
      <c r="H455" s="13"/>
      <c r="I455" s="13"/>
      <c r="J455" s="13"/>
      <c r="K455" s="13"/>
      <c r="L455" s="13"/>
      <c r="M455" s="13"/>
      <c r="N455" s="13"/>
      <c r="O455" s="13"/>
    </row>
    <row r="456" spans="2:15" x14ac:dyDescent="0.2">
      <c r="B456" s="13"/>
      <c r="C456" s="13"/>
      <c r="D456" s="13"/>
      <c r="E456" s="13"/>
      <c r="F456" s="13"/>
      <c r="G456" s="13"/>
      <c r="H456" s="13"/>
      <c r="I456" s="13"/>
      <c r="J456" s="13"/>
      <c r="K456" s="13"/>
      <c r="L456" s="13"/>
      <c r="M456" s="13"/>
      <c r="N456" s="13"/>
      <c r="O456" s="13"/>
    </row>
    <row r="457" spans="2:15" x14ac:dyDescent="0.2">
      <c r="B457" s="13"/>
      <c r="C457" s="13"/>
      <c r="D457" s="13"/>
      <c r="E457" s="13"/>
      <c r="F457" s="13"/>
      <c r="G457" s="13"/>
      <c r="H457" s="13"/>
      <c r="I457" s="13"/>
      <c r="J457" s="13"/>
      <c r="K457" s="13"/>
      <c r="L457" s="13"/>
      <c r="M457" s="13"/>
      <c r="N457" s="13"/>
      <c r="O457" s="13"/>
    </row>
    <row r="458" spans="2:15" x14ac:dyDescent="0.2">
      <c r="B458" s="13"/>
      <c r="C458" s="13"/>
      <c r="D458" s="13"/>
      <c r="E458" s="13"/>
      <c r="F458" s="13"/>
      <c r="G458" s="13"/>
      <c r="H458" s="13"/>
      <c r="I458" s="13"/>
      <c r="J458" s="13"/>
      <c r="K458" s="13"/>
      <c r="L458" s="13"/>
      <c r="M458" s="13"/>
      <c r="N458" s="13"/>
      <c r="O458" s="13"/>
    </row>
    <row r="459" spans="2:15" x14ac:dyDescent="0.2">
      <c r="B459" s="13"/>
      <c r="C459" s="13"/>
      <c r="D459" s="13"/>
      <c r="E459" s="13"/>
      <c r="F459" s="13"/>
      <c r="G459" s="13"/>
      <c r="H459" s="13"/>
      <c r="I459" s="13"/>
      <c r="J459" s="13"/>
      <c r="K459" s="13"/>
      <c r="L459" s="13"/>
      <c r="M459" s="13"/>
      <c r="N459" s="13"/>
      <c r="O459" s="13"/>
    </row>
    <row r="460" spans="2:15" x14ac:dyDescent="0.2">
      <c r="B460" s="13"/>
      <c r="C460" s="13"/>
      <c r="D460" s="13"/>
      <c r="E460" s="13"/>
      <c r="F460" s="13"/>
      <c r="G460" s="13"/>
      <c r="H460" s="13"/>
      <c r="I460" s="13"/>
      <c r="J460" s="13"/>
      <c r="K460" s="13"/>
      <c r="L460" s="13"/>
      <c r="M460" s="13"/>
      <c r="N460" s="13"/>
      <c r="O460" s="13"/>
    </row>
    <row r="461" spans="2:15" x14ac:dyDescent="0.2">
      <c r="B461" s="13"/>
      <c r="C461" s="13"/>
      <c r="D461" s="13"/>
      <c r="E461" s="13"/>
      <c r="F461" s="13"/>
      <c r="G461" s="13"/>
      <c r="H461" s="13"/>
      <c r="I461" s="13"/>
      <c r="J461" s="13"/>
      <c r="K461" s="13"/>
      <c r="L461" s="13"/>
      <c r="M461" s="13"/>
      <c r="N461" s="13"/>
      <c r="O461" s="13"/>
    </row>
    <row r="462" spans="2:15" x14ac:dyDescent="0.2">
      <c r="B462" s="13"/>
      <c r="C462" s="13"/>
      <c r="D462" s="13"/>
      <c r="E462" s="13"/>
      <c r="F462" s="13"/>
      <c r="G462" s="13"/>
      <c r="H462" s="13"/>
      <c r="I462" s="13"/>
      <c r="J462" s="13"/>
      <c r="K462" s="13"/>
      <c r="L462" s="13"/>
      <c r="M462" s="13"/>
      <c r="N462" s="13"/>
      <c r="O462" s="13"/>
    </row>
    <row r="463" spans="2:15" x14ac:dyDescent="0.2">
      <c r="B463" s="13"/>
      <c r="C463" s="13"/>
      <c r="D463" s="13"/>
      <c r="E463" s="13"/>
      <c r="F463" s="13"/>
      <c r="G463" s="13"/>
      <c r="H463" s="13"/>
      <c r="I463" s="13"/>
      <c r="J463" s="13"/>
      <c r="K463" s="13"/>
      <c r="L463" s="13"/>
      <c r="M463" s="13"/>
      <c r="N463" s="13"/>
      <c r="O463" s="13"/>
    </row>
    <row r="464" spans="2:15" x14ac:dyDescent="0.2">
      <c r="B464" s="13"/>
      <c r="C464" s="13"/>
      <c r="D464" s="13"/>
      <c r="E464" s="13"/>
      <c r="F464" s="13"/>
      <c r="G464" s="13"/>
      <c r="H464" s="13"/>
      <c r="I464" s="13"/>
      <c r="J464" s="13"/>
      <c r="K464" s="13"/>
      <c r="L464" s="13"/>
      <c r="M464" s="13"/>
      <c r="N464" s="13"/>
      <c r="O464" s="13"/>
    </row>
    <row r="465" spans="2:15" x14ac:dyDescent="0.2">
      <c r="B465" s="13"/>
      <c r="C465" s="13"/>
      <c r="D465" s="13"/>
      <c r="E465" s="13"/>
      <c r="F465" s="13"/>
      <c r="G465" s="13"/>
      <c r="H465" s="13"/>
      <c r="I465" s="13"/>
      <c r="J465" s="13"/>
      <c r="K465" s="13"/>
      <c r="L465" s="13"/>
      <c r="M465" s="13"/>
      <c r="N465" s="13"/>
      <c r="O465" s="13"/>
    </row>
    <row r="466" spans="2:15" x14ac:dyDescent="0.2">
      <c r="B466" s="13"/>
      <c r="C466" s="13"/>
      <c r="D466" s="13"/>
      <c r="E466" s="13"/>
      <c r="F466" s="13"/>
      <c r="G466" s="13"/>
      <c r="H466" s="13"/>
      <c r="I466" s="13"/>
      <c r="J466" s="13"/>
      <c r="K466" s="13"/>
      <c r="L466" s="13"/>
      <c r="M466" s="13"/>
      <c r="N466" s="13"/>
      <c r="O466" s="13"/>
    </row>
    <row r="467" spans="2:15" x14ac:dyDescent="0.2">
      <c r="B467" s="13"/>
      <c r="C467" s="13"/>
      <c r="D467" s="13"/>
      <c r="E467" s="13"/>
      <c r="F467" s="13"/>
      <c r="G467" s="13"/>
      <c r="H467" s="13"/>
      <c r="I467" s="13"/>
      <c r="J467" s="13"/>
      <c r="K467" s="13"/>
      <c r="L467" s="13"/>
      <c r="M467" s="13"/>
      <c r="N467" s="13"/>
      <c r="O467" s="13"/>
    </row>
    <row r="468" spans="2:15" x14ac:dyDescent="0.2">
      <c r="B468" s="13"/>
      <c r="C468" s="13"/>
      <c r="D468" s="13"/>
      <c r="E468" s="13"/>
      <c r="F468" s="13"/>
      <c r="G468" s="13"/>
      <c r="H468" s="13"/>
      <c r="I468" s="13"/>
      <c r="J468" s="13"/>
      <c r="K468" s="13"/>
      <c r="L468" s="13"/>
      <c r="M468" s="13"/>
      <c r="N468" s="13"/>
      <c r="O468" s="13"/>
    </row>
    <row r="469" spans="2:15" x14ac:dyDescent="0.2">
      <c r="B469" s="13"/>
      <c r="C469" s="13"/>
      <c r="D469" s="13"/>
      <c r="E469" s="13"/>
      <c r="F469" s="13"/>
      <c r="G469" s="13"/>
      <c r="H469" s="13"/>
      <c r="I469" s="13"/>
      <c r="J469" s="13"/>
      <c r="K469" s="13"/>
      <c r="L469" s="13"/>
      <c r="M469" s="13"/>
      <c r="N469" s="13"/>
      <c r="O469" s="13"/>
    </row>
    <row r="470" spans="2:15" x14ac:dyDescent="0.2">
      <c r="B470" s="13"/>
      <c r="C470" s="13"/>
      <c r="D470" s="13"/>
      <c r="E470" s="13"/>
      <c r="F470" s="13"/>
      <c r="G470" s="13"/>
      <c r="H470" s="13"/>
      <c r="I470" s="13"/>
      <c r="J470" s="13"/>
      <c r="K470" s="13"/>
      <c r="L470" s="13"/>
      <c r="M470" s="13"/>
      <c r="N470" s="13"/>
      <c r="O470" s="13"/>
    </row>
    <row r="471" spans="2:15" x14ac:dyDescent="0.2">
      <c r="B471" s="13"/>
      <c r="C471" s="13"/>
      <c r="D471" s="13"/>
      <c r="E471" s="13"/>
      <c r="F471" s="13"/>
      <c r="G471" s="13"/>
      <c r="H471" s="13"/>
      <c r="I471" s="13"/>
      <c r="J471" s="13"/>
      <c r="K471" s="13"/>
      <c r="L471" s="13"/>
      <c r="M471" s="13"/>
      <c r="N471" s="13"/>
      <c r="O471" s="13"/>
    </row>
    <row r="472" spans="2:15" x14ac:dyDescent="0.2">
      <c r="B472" s="13"/>
      <c r="C472" s="13"/>
      <c r="D472" s="13"/>
      <c r="E472" s="13"/>
      <c r="F472" s="13"/>
      <c r="G472" s="13"/>
      <c r="H472" s="13"/>
      <c r="I472" s="13"/>
      <c r="J472" s="13"/>
      <c r="K472" s="13"/>
      <c r="L472" s="13"/>
      <c r="M472" s="13"/>
      <c r="N472" s="13"/>
      <c r="O472" s="13"/>
    </row>
    <row r="473" spans="2:15" x14ac:dyDescent="0.2">
      <c r="B473" s="13"/>
      <c r="C473" s="13"/>
      <c r="D473" s="13"/>
      <c r="E473" s="13"/>
      <c r="F473" s="13"/>
      <c r="G473" s="13"/>
      <c r="H473" s="13"/>
      <c r="I473" s="13"/>
      <c r="J473" s="13"/>
      <c r="K473" s="13"/>
      <c r="L473" s="13"/>
      <c r="M473" s="13"/>
      <c r="N473" s="13"/>
      <c r="O473" s="13"/>
    </row>
    <row r="474" spans="2:15" x14ac:dyDescent="0.2">
      <c r="B474" s="13"/>
      <c r="C474" s="13"/>
      <c r="D474" s="13"/>
      <c r="E474" s="13"/>
      <c r="F474" s="13"/>
      <c r="G474" s="13"/>
      <c r="H474" s="13"/>
      <c r="I474" s="13"/>
      <c r="J474" s="13"/>
      <c r="K474" s="13"/>
      <c r="L474" s="13"/>
      <c r="M474" s="13"/>
      <c r="N474" s="13"/>
      <c r="O474" s="13"/>
    </row>
    <row r="475" spans="2:15" x14ac:dyDescent="0.2">
      <c r="B475" s="13"/>
      <c r="C475" s="13"/>
      <c r="D475" s="13"/>
      <c r="E475" s="13"/>
      <c r="F475" s="13"/>
      <c r="G475" s="13"/>
      <c r="H475" s="13"/>
      <c r="I475" s="13"/>
      <c r="J475" s="13"/>
      <c r="K475" s="13"/>
      <c r="L475" s="13"/>
      <c r="M475" s="13"/>
      <c r="N475" s="13"/>
      <c r="O475" s="13"/>
    </row>
    <row r="476" spans="2:15" x14ac:dyDescent="0.2">
      <c r="B476" s="13"/>
      <c r="C476" s="13"/>
      <c r="D476" s="13"/>
      <c r="E476" s="13"/>
      <c r="F476" s="13"/>
      <c r="G476" s="13"/>
      <c r="H476" s="13"/>
      <c r="I476" s="13"/>
      <c r="J476" s="13"/>
      <c r="K476" s="13"/>
      <c r="L476" s="13"/>
      <c r="M476" s="13"/>
      <c r="N476" s="13"/>
      <c r="O476" s="13"/>
    </row>
    <row r="477" spans="2:15" x14ac:dyDescent="0.2">
      <c r="B477" s="13"/>
      <c r="C477" s="13"/>
      <c r="D477" s="13"/>
      <c r="E477" s="13"/>
      <c r="F477" s="13"/>
      <c r="G477" s="13"/>
      <c r="H477" s="13"/>
      <c r="I477" s="13"/>
      <c r="J477" s="13"/>
      <c r="K477" s="13"/>
      <c r="L477" s="13"/>
      <c r="M477" s="13"/>
      <c r="N477" s="13"/>
      <c r="O477" s="13"/>
    </row>
    <row r="478" spans="2:15" x14ac:dyDescent="0.2">
      <c r="B478" s="13"/>
      <c r="C478" s="13"/>
      <c r="D478" s="13"/>
      <c r="E478" s="13"/>
      <c r="F478" s="13"/>
      <c r="G478" s="13"/>
      <c r="H478" s="13"/>
      <c r="I478" s="13"/>
      <c r="J478" s="13"/>
      <c r="K478" s="13"/>
      <c r="L478" s="13"/>
      <c r="M478" s="13"/>
      <c r="N478" s="13"/>
      <c r="O478" s="13"/>
    </row>
    <row r="479" spans="2:15" x14ac:dyDescent="0.2">
      <c r="B479" s="13"/>
      <c r="C479" s="13"/>
      <c r="D479" s="13"/>
      <c r="E479" s="13"/>
      <c r="F479" s="13"/>
      <c r="G479" s="13"/>
      <c r="H479" s="13"/>
      <c r="I479" s="13"/>
      <c r="J479" s="13"/>
      <c r="K479" s="13"/>
      <c r="L479" s="13"/>
      <c r="M479" s="13"/>
      <c r="N479" s="13"/>
      <c r="O479" s="13"/>
    </row>
    <row r="480" spans="2:15" x14ac:dyDescent="0.2">
      <c r="B480" s="13"/>
      <c r="C480" s="13"/>
      <c r="D480" s="13"/>
      <c r="E480" s="13"/>
      <c r="F480" s="13"/>
      <c r="G480" s="13"/>
      <c r="H480" s="13"/>
      <c r="I480" s="13"/>
      <c r="J480" s="13"/>
      <c r="K480" s="13"/>
      <c r="L480" s="13"/>
      <c r="M480" s="13"/>
      <c r="N480" s="13"/>
      <c r="O480" s="13"/>
    </row>
    <row r="481" spans="2:15" x14ac:dyDescent="0.2">
      <c r="B481" s="13"/>
      <c r="C481" s="13"/>
      <c r="D481" s="13"/>
      <c r="E481" s="13"/>
      <c r="F481" s="13"/>
      <c r="G481" s="13"/>
      <c r="H481" s="13"/>
      <c r="I481" s="13"/>
      <c r="J481" s="13"/>
      <c r="K481" s="13"/>
      <c r="L481" s="13"/>
      <c r="M481" s="13"/>
      <c r="N481" s="13"/>
      <c r="O481" s="13"/>
    </row>
    <row r="482" spans="2:15" x14ac:dyDescent="0.2">
      <c r="B482" s="13"/>
      <c r="C482" s="13"/>
      <c r="D482" s="13"/>
      <c r="E482" s="13"/>
      <c r="F482" s="13"/>
      <c r="G482" s="13"/>
      <c r="H482" s="13"/>
      <c r="I482" s="13"/>
      <c r="J482" s="13"/>
      <c r="K482" s="13"/>
      <c r="L482" s="13"/>
      <c r="M482" s="13"/>
      <c r="N482" s="13"/>
      <c r="O482" s="13"/>
    </row>
    <row r="483" spans="2:15" x14ac:dyDescent="0.2">
      <c r="B483" s="13"/>
      <c r="C483" s="13"/>
      <c r="D483" s="13"/>
      <c r="E483" s="13"/>
      <c r="F483" s="13"/>
      <c r="G483" s="13"/>
      <c r="H483" s="13"/>
      <c r="I483" s="13"/>
      <c r="J483" s="13"/>
      <c r="K483" s="13"/>
      <c r="L483" s="13"/>
      <c r="M483" s="13"/>
      <c r="N483" s="13"/>
      <c r="O483" s="13"/>
    </row>
    <row r="484" spans="2:15" x14ac:dyDescent="0.2">
      <c r="B484" s="13"/>
      <c r="C484" s="13"/>
      <c r="D484" s="13"/>
      <c r="E484" s="13"/>
      <c r="F484" s="13"/>
      <c r="G484" s="13"/>
      <c r="H484" s="13"/>
      <c r="I484" s="13"/>
      <c r="J484" s="13"/>
      <c r="K484" s="13"/>
      <c r="L484" s="13"/>
      <c r="M484" s="13"/>
      <c r="N484" s="13"/>
      <c r="O484" s="13"/>
    </row>
    <row r="485" spans="2:15" x14ac:dyDescent="0.2">
      <c r="B485" s="13"/>
      <c r="C485" s="13"/>
      <c r="D485" s="13"/>
      <c r="E485" s="13"/>
      <c r="F485" s="13"/>
      <c r="G485" s="13"/>
      <c r="H485" s="13"/>
      <c r="I485" s="13"/>
      <c r="J485" s="13"/>
      <c r="K485" s="13"/>
      <c r="L485" s="13"/>
      <c r="M485" s="13"/>
      <c r="N485" s="13"/>
      <c r="O485" s="13"/>
    </row>
    <row r="486" spans="2:15" x14ac:dyDescent="0.2">
      <c r="B486" s="13"/>
      <c r="C486" s="13"/>
      <c r="D486" s="13"/>
      <c r="E486" s="13"/>
      <c r="F486" s="13"/>
      <c r="G486" s="13"/>
      <c r="H486" s="13"/>
      <c r="I486" s="13"/>
      <c r="J486" s="13"/>
      <c r="K486" s="13"/>
      <c r="L486" s="13"/>
      <c r="M486" s="13"/>
      <c r="N486" s="13"/>
      <c r="O486" s="13"/>
    </row>
    <row r="487" spans="2:15" x14ac:dyDescent="0.2">
      <c r="B487" s="13"/>
      <c r="C487" s="13"/>
      <c r="D487" s="13"/>
      <c r="E487" s="13"/>
      <c r="F487" s="13"/>
      <c r="G487" s="13"/>
      <c r="H487" s="13"/>
      <c r="I487" s="13"/>
      <c r="J487" s="13"/>
      <c r="K487" s="13"/>
      <c r="L487" s="13"/>
      <c r="M487" s="13"/>
      <c r="N487" s="13"/>
      <c r="O487" s="13"/>
    </row>
    <row r="488" spans="2:15" x14ac:dyDescent="0.2">
      <c r="B488" s="13"/>
      <c r="C488" s="13"/>
      <c r="D488" s="13"/>
      <c r="E488" s="13"/>
      <c r="F488" s="13"/>
      <c r="G488" s="13"/>
      <c r="H488" s="13"/>
      <c r="I488" s="13"/>
      <c r="J488" s="13"/>
      <c r="K488" s="13"/>
      <c r="L488" s="13"/>
      <c r="M488" s="13"/>
      <c r="N488" s="13"/>
      <c r="O488" s="13"/>
    </row>
    <row r="489" spans="2:15" x14ac:dyDescent="0.2">
      <c r="B489" s="13"/>
      <c r="C489" s="13"/>
      <c r="D489" s="13"/>
      <c r="E489" s="13"/>
      <c r="F489" s="13"/>
      <c r="G489" s="13"/>
      <c r="H489" s="13"/>
      <c r="I489" s="13"/>
      <c r="J489" s="13"/>
      <c r="K489" s="13"/>
      <c r="L489" s="13"/>
      <c r="M489" s="13"/>
      <c r="N489" s="13"/>
      <c r="O489" s="13"/>
    </row>
    <row r="490" spans="2:15" x14ac:dyDescent="0.2">
      <c r="B490" s="13"/>
      <c r="C490" s="13"/>
      <c r="D490" s="13"/>
      <c r="E490" s="13"/>
      <c r="F490" s="13"/>
      <c r="G490" s="13"/>
      <c r="H490" s="13"/>
      <c r="I490" s="13"/>
      <c r="J490" s="13"/>
      <c r="K490" s="13"/>
      <c r="L490" s="13"/>
      <c r="M490" s="13"/>
      <c r="N490" s="13"/>
      <c r="O490" s="13"/>
    </row>
    <row r="491" spans="2:15" x14ac:dyDescent="0.2">
      <c r="B491" s="13"/>
      <c r="C491" s="13"/>
      <c r="D491" s="13"/>
      <c r="E491" s="13"/>
      <c r="F491" s="13"/>
      <c r="G491" s="13"/>
      <c r="H491" s="13"/>
      <c r="I491" s="13"/>
      <c r="J491" s="13"/>
      <c r="K491" s="13"/>
      <c r="L491" s="13"/>
      <c r="M491" s="13"/>
      <c r="N491" s="13"/>
      <c r="O491" s="13"/>
    </row>
    <row r="492" spans="2:15" x14ac:dyDescent="0.2">
      <c r="B492" s="13"/>
      <c r="C492" s="13"/>
      <c r="D492" s="13"/>
      <c r="E492" s="13"/>
      <c r="F492" s="13"/>
      <c r="G492" s="13"/>
      <c r="H492" s="13"/>
      <c r="I492" s="13"/>
      <c r="J492" s="13"/>
      <c r="K492" s="13"/>
      <c r="L492" s="13"/>
      <c r="M492" s="13"/>
      <c r="N492" s="13"/>
      <c r="O492" s="13"/>
    </row>
    <row r="493" spans="2:15" x14ac:dyDescent="0.2">
      <c r="B493" s="13"/>
      <c r="C493" s="13"/>
      <c r="D493" s="13"/>
      <c r="E493" s="13"/>
      <c r="F493" s="13"/>
      <c r="G493" s="13"/>
      <c r="H493" s="13"/>
      <c r="I493" s="13"/>
      <c r="J493" s="13"/>
      <c r="K493" s="13"/>
      <c r="L493" s="13"/>
      <c r="M493" s="13"/>
      <c r="N493" s="13"/>
      <c r="O493" s="13"/>
    </row>
    <row r="494" spans="2:15" x14ac:dyDescent="0.2">
      <c r="B494" s="13"/>
      <c r="C494" s="13"/>
      <c r="D494" s="13"/>
      <c r="E494" s="13"/>
      <c r="F494" s="13"/>
      <c r="G494" s="13"/>
      <c r="H494" s="13"/>
      <c r="I494" s="13"/>
      <c r="J494" s="13"/>
      <c r="K494" s="13"/>
      <c r="L494" s="13"/>
      <c r="M494" s="13"/>
      <c r="N494" s="13"/>
      <c r="O494" s="13"/>
    </row>
    <row r="495" spans="2:15" x14ac:dyDescent="0.2">
      <c r="B495" s="13"/>
      <c r="C495" s="13"/>
      <c r="D495" s="13"/>
      <c r="E495" s="13"/>
      <c r="F495" s="13"/>
      <c r="G495" s="13"/>
      <c r="H495" s="13"/>
      <c r="I495" s="13"/>
      <c r="J495" s="13"/>
      <c r="K495" s="13"/>
      <c r="L495" s="13"/>
      <c r="M495" s="13"/>
      <c r="N495" s="13"/>
      <c r="O495" s="13"/>
    </row>
    <row r="496" spans="2:15" x14ac:dyDescent="0.2">
      <c r="B496" s="13"/>
      <c r="C496" s="13"/>
      <c r="D496" s="13"/>
      <c r="E496" s="13"/>
      <c r="F496" s="13"/>
      <c r="G496" s="13"/>
      <c r="H496" s="13"/>
      <c r="I496" s="13"/>
      <c r="J496" s="13"/>
      <c r="K496" s="13"/>
      <c r="L496" s="13"/>
      <c r="M496" s="13"/>
      <c r="N496" s="13"/>
      <c r="O496" s="13"/>
    </row>
    <row r="497" spans="2:15" x14ac:dyDescent="0.2">
      <c r="B497" s="13"/>
      <c r="C497" s="13"/>
      <c r="D497" s="13"/>
      <c r="E497" s="13"/>
      <c r="F497" s="13"/>
      <c r="G497" s="13"/>
      <c r="H497" s="13"/>
      <c r="I497" s="13"/>
      <c r="J497" s="13"/>
      <c r="K497" s="13"/>
      <c r="L497" s="13"/>
      <c r="M497" s="13"/>
      <c r="N497" s="13"/>
      <c r="O497" s="13"/>
    </row>
    <row r="498" spans="2:15" x14ac:dyDescent="0.2">
      <c r="B498" s="13"/>
      <c r="C498" s="13"/>
      <c r="D498" s="13"/>
      <c r="E498" s="13"/>
      <c r="F498" s="13"/>
      <c r="G498" s="13"/>
      <c r="H498" s="13"/>
      <c r="I498" s="13"/>
      <c r="J498" s="13"/>
      <c r="K498" s="13"/>
      <c r="L498" s="13"/>
      <c r="M498" s="13"/>
      <c r="N498" s="13"/>
      <c r="O498" s="13"/>
    </row>
    <row r="499" spans="2:15" x14ac:dyDescent="0.2">
      <c r="B499" s="13"/>
      <c r="C499" s="13"/>
      <c r="D499" s="13"/>
      <c r="E499" s="13"/>
      <c r="F499" s="13"/>
      <c r="G499" s="13"/>
      <c r="H499" s="13"/>
      <c r="I499" s="13"/>
      <c r="J499" s="13"/>
      <c r="K499" s="13"/>
      <c r="L499" s="13"/>
      <c r="M499" s="13"/>
      <c r="N499" s="13"/>
      <c r="O499" s="13"/>
    </row>
  </sheetData>
  <mergeCells count="15">
    <mergeCell ref="B9:B11"/>
    <mergeCell ref="D9:M9"/>
    <mergeCell ref="D10:M10"/>
    <mergeCell ref="D11:M11"/>
    <mergeCell ref="A1:N1"/>
    <mergeCell ref="A2:N2"/>
    <mergeCell ref="D4:M4"/>
    <mergeCell ref="D5:M5"/>
    <mergeCell ref="D6:M6"/>
    <mergeCell ref="C22:M22"/>
    <mergeCell ref="B12:B15"/>
    <mergeCell ref="D12:M12"/>
    <mergeCell ref="D14:M14"/>
    <mergeCell ref="D15:M15"/>
    <mergeCell ref="D13:M13"/>
  </mergeCells>
  <pageMargins left="0.25" right="0.25" top="0.5" bottom="0.5" header="0.3" footer="0.3"/>
  <pageSetup orientation="landscape" horizontalDpi="1200" verticalDpi="1200" r:id="rId1"/>
  <headerFooter>
    <oddFooter>Page &amp;P&amp;R&amp;F</oddFooter>
  </headerFooter>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13"/>
  <sheetViews>
    <sheetView showGridLines="0" tabSelected="1" zoomScale="90" zoomScaleNormal="90" zoomScalePageLayoutView="40" workbookViewId="0">
      <selection activeCell="B1" sqref="B1:Q1"/>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60" t="s">
        <v>26</v>
      </c>
      <c r="C1" s="260"/>
      <c r="D1" s="260"/>
      <c r="E1" s="260"/>
      <c r="F1" s="260"/>
      <c r="G1" s="260"/>
      <c r="H1" s="260"/>
      <c r="I1" s="260"/>
      <c r="J1" s="260"/>
      <c r="K1" s="260"/>
      <c r="L1" s="260"/>
      <c r="M1" s="260"/>
      <c r="N1" s="260"/>
      <c r="O1" s="260"/>
      <c r="P1" s="260"/>
      <c r="Q1" s="260"/>
      <c r="R1" s="2"/>
      <c r="S1" s="2"/>
      <c r="T1" s="2"/>
      <c r="U1" s="2"/>
      <c r="V1" s="2"/>
      <c r="W1" s="2"/>
      <c r="X1" s="2"/>
      <c r="Y1" s="2"/>
    </row>
    <row r="2" spans="1:25" ht="20.25" x14ac:dyDescent="0.3">
      <c r="A2" s="2"/>
      <c r="B2" s="260" t="s">
        <v>54</v>
      </c>
      <c r="C2" s="260"/>
      <c r="D2" s="260"/>
      <c r="E2" s="260"/>
      <c r="F2" s="260"/>
      <c r="G2" s="260"/>
      <c r="H2" s="260"/>
      <c r="I2" s="260"/>
      <c r="J2" s="260"/>
      <c r="K2" s="260"/>
      <c r="L2" s="260"/>
      <c r="M2" s="260"/>
      <c r="N2" s="260"/>
      <c r="O2" s="260"/>
      <c r="P2" s="260"/>
      <c r="Q2" s="260"/>
      <c r="R2" s="2"/>
      <c r="S2" s="2"/>
      <c r="T2" s="2"/>
      <c r="U2" s="2"/>
      <c r="V2" s="2"/>
      <c r="W2" s="2"/>
      <c r="X2" s="2"/>
      <c r="Y2" s="2"/>
    </row>
    <row r="3" spans="1:25" ht="5.25" customHeight="1" x14ac:dyDescent="0.25">
      <c r="A3" s="2"/>
      <c r="B3" s="8"/>
      <c r="C3" s="2"/>
      <c r="D3" s="2"/>
      <c r="E3" s="2"/>
      <c r="F3" s="2"/>
      <c r="G3" s="2"/>
      <c r="H3" s="2"/>
      <c r="I3" s="2"/>
      <c r="J3" s="2"/>
      <c r="K3" s="2"/>
      <c r="L3" s="2"/>
      <c r="M3" s="2"/>
      <c r="N3" s="2"/>
      <c r="O3" s="2"/>
      <c r="P3" s="2"/>
      <c r="Q3" s="2"/>
      <c r="R3" s="2"/>
      <c r="S3" s="2"/>
      <c r="T3" s="2"/>
      <c r="U3" s="2"/>
      <c r="V3" s="2"/>
      <c r="W3" s="2"/>
      <c r="X3" s="2"/>
      <c r="Y3" s="2"/>
    </row>
    <row r="4" spans="1:25" ht="15.75" thickBot="1" x14ac:dyDescent="0.3">
      <c r="A4" s="2"/>
      <c r="B4" s="282" t="s">
        <v>55</v>
      </c>
      <c r="C4" s="282"/>
      <c r="D4" s="209" t="s">
        <v>237</v>
      </c>
      <c r="E4" s="16"/>
      <c r="F4" s="2"/>
      <c r="G4" s="2"/>
      <c r="H4" s="2"/>
      <c r="I4" s="2"/>
      <c r="J4" s="2"/>
      <c r="K4" s="2"/>
      <c r="L4" s="2"/>
      <c r="M4" s="2"/>
      <c r="N4" s="2"/>
      <c r="O4" s="2"/>
      <c r="P4" s="2"/>
      <c r="Q4" s="2"/>
      <c r="R4" s="2"/>
      <c r="S4" s="2"/>
      <c r="T4" s="2"/>
      <c r="U4" s="2"/>
      <c r="V4" s="2"/>
      <c r="W4" s="2"/>
      <c r="X4" s="2"/>
      <c r="Y4" s="2"/>
    </row>
    <row r="5" spans="1:25" ht="15.75" thickBot="1" x14ac:dyDescent="0.3">
      <c r="A5" s="2"/>
      <c r="B5" s="282" t="s">
        <v>56</v>
      </c>
      <c r="C5" s="282"/>
      <c r="D5" s="17">
        <v>1</v>
      </c>
      <c r="E5" s="210" t="s">
        <v>57</v>
      </c>
      <c r="F5" s="18" t="s">
        <v>58</v>
      </c>
      <c r="G5" s="287" t="s">
        <v>307</v>
      </c>
      <c r="H5" s="287"/>
      <c r="I5" s="287"/>
      <c r="J5" s="287"/>
      <c r="K5" s="2"/>
      <c r="L5" s="2"/>
      <c r="M5" s="19" t="s">
        <v>40</v>
      </c>
      <c r="N5" s="20" t="str">
        <f>DQI!I6</f>
        <v>2,1,4,1,1</v>
      </c>
      <c r="O5" s="21"/>
      <c r="P5" s="13" t="s">
        <v>59</v>
      </c>
      <c r="Q5" s="2"/>
      <c r="R5" s="2"/>
      <c r="S5" s="2"/>
      <c r="T5" s="2"/>
      <c r="U5" s="2"/>
      <c r="V5" s="2"/>
      <c r="W5" s="2"/>
      <c r="X5" s="2"/>
      <c r="Y5" s="2"/>
    </row>
    <row r="6" spans="1:25" x14ac:dyDescent="0.25">
      <c r="A6" s="2"/>
      <c r="B6" s="288" t="s">
        <v>60</v>
      </c>
      <c r="C6" s="289"/>
      <c r="D6" s="290" t="s">
        <v>258</v>
      </c>
      <c r="E6" s="291"/>
      <c r="F6" s="291"/>
      <c r="G6" s="291"/>
      <c r="H6" s="291"/>
      <c r="I6" s="291"/>
      <c r="J6" s="291"/>
      <c r="K6" s="291"/>
      <c r="L6" s="291"/>
      <c r="M6" s="291"/>
      <c r="N6" s="291"/>
      <c r="O6" s="292"/>
      <c r="P6" s="22"/>
      <c r="Q6" s="2"/>
      <c r="R6" s="2"/>
      <c r="S6" s="2"/>
      <c r="T6" s="2"/>
      <c r="U6" s="2"/>
      <c r="V6" s="2"/>
      <c r="W6" s="2"/>
      <c r="X6" s="2"/>
      <c r="Y6" s="2"/>
    </row>
    <row r="7" spans="1:25" ht="15.75" thickBot="1" x14ac:dyDescent="0.3">
      <c r="A7" s="2"/>
      <c r="B7" s="8"/>
      <c r="C7" s="2"/>
      <c r="D7" s="2"/>
      <c r="E7" s="2"/>
      <c r="F7" s="2"/>
      <c r="G7" s="2"/>
      <c r="H7" s="2"/>
      <c r="I7" s="2"/>
      <c r="J7" s="2"/>
      <c r="K7" s="2"/>
      <c r="L7" s="2"/>
      <c r="M7" s="2"/>
      <c r="N7" s="2"/>
      <c r="O7" s="2"/>
      <c r="P7" s="2"/>
      <c r="Q7" s="2"/>
      <c r="R7" s="2"/>
      <c r="S7" s="2"/>
      <c r="T7" s="2"/>
      <c r="U7" s="2"/>
      <c r="V7" s="2"/>
      <c r="W7" s="2"/>
      <c r="X7" s="2"/>
      <c r="Y7" s="2"/>
    </row>
    <row r="8" spans="1:25" ht="15.75" thickBot="1" x14ac:dyDescent="0.3">
      <c r="A8" s="23"/>
      <c r="B8" s="270" t="s">
        <v>61</v>
      </c>
      <c r="C8" s="271"/>
      <c r="D8" s="271"/>
      <c r="E8" s="271"/>
      <c r="F8" s="271"/>
      <c r="G8" s="271"/>
      <c r="H8" s="271"/>
      <c r="I8" s="271"/>
      <c r="J8" s="271"/>
      <c r="K8" s="271"/>
      <c r="L8" s="271"/>
      <c r="M8" s="271"/>
      <c r="N8" s="271"/>
      <c r="O8" s="271"/>
      <c r="P8" s="272"/>
      <c r="Q8" s="23"/>
      <c r="R8" s="23"/>
      <c r="S8" s="23"/>
      <c r="T8" s="23"/>
      <c r="U8" s="23"/>
      <c r="V8" s="23"/>
      <c r="W8" s="23"/>
      <c r="X8" s="23"/>
      <c r="Y8" s="23"/>
    </row>
    <row r="9" spans="1:25" x14ac:dyDescent="0.25">
      <c r="A9" s="2"/>
      <c r="B9" s="8"/>
      <c r="C9" s="2"/>
      <c r="D9" s="2"/>
      <c r="E9" s="2"/>
      <c r="F9" s="2"/>
      <c r="G9" s="2"/>
      <c r="H9" s="2"/>
      <c r="I9" s="2"/>
      <c r="J9" s="2"/>
      <c r="K9" s="2"/>
      <c r="L9" s="2"/>
      <c r="M9" s="2"/>
      <c r="N9" s="2"/>
      <c r="O9" s="2"/>
      <c r="P9" s="2"/>
      <c r="Q9" s="2"/>
      <c r="R9" s="2"/>
      <c r="S9" s="2"/>
      <c r="T9" s="2"/>
      <c r="U9" s="2"/>
      <c r="V9" s="2"/>
      <c r="W9" s="2"/>
      <c r="X9" s="2"/>
      <c r="Y9" s="2"/>
    </row>
    <row r="10" spans="1:25" x14ac:dyDescent="0.25">
      <c r="A10" s="2"/>
      <c r="B10" s="282" t="s">
        <v>62</v>
      </c>
      <c r="C10" s="282"/>
      <c r="D10" s="293" t="s">
        <v>15</v>
      </c>
      <c r="E10" s="294"/>
      <c r="F10" s="2"/>
      <c r="G10" s="24" t="s">
        <v>63</v>
      </c>
      <c r="H10" s="25"/>
      <c r="I10" s="25"/>
      <c r="J10" s="25"/>
      <c r="K10" s="25"/>
      <c r="L10" s="25"/>
      <c r="M10" s="25"/>
      <c r="N10" s="25"/>
      <c r="O10" s="26"/>
      <c r="P10" s="2"/>
      <c r="Q10" s="2"/>
      <c r="R10" s="2"/>
      <c r="S10" s="2"/>
      <c r="T10" s="2"/>
      <c r="U10" s="2"/>
      <c r="V10" s="2"/>
      <c r="W10" s="2"/>
      <c r="X10" s="2"/>
      <c r="Y10" s="2"/>
    </row>
    <row r="11" spans="1:25" x14ac:dyDescent="0.25">
      <c r="A11" s="2"/>
      <c r="B11" s="295" t="s">
        <v>64</v>
      </c>
      <c r="C11" s="296"/>
      <c r="D11" s="279" t="s">
        <v>217</v>
      </c>
      <c r="E11" s="294"/>
      <c r="F11" s="2"/>
      <c r="G11" s="27" t="str">
        <f>CONCATENATE("Reference Flow: ",D5," ",E5," of ",G5)</f>
        <v>Reference Flow: 1 kg of Coal, cleaned</v>
      </c>
      <c r="H11" s="28"/>
      <c r="I11" s="28"/>
      <c r="J11" s="28"/>
      <c r="K11" s="28"/>
      <c r="L11" s="28"/>
      <c r="M11" s="28"/>
      <c r="N11" s="28"/>
      <c r="O11" s="29"/>
      <c r="P11" s="2"/>
      <c r="Q11" s="2"/>
      <c r="R11" s="2"/>
      <c r="S11" s="2"/>
      <c r="T11" s="2"/>
      <c r="U11" s="2"/>
      <c r="V11" s="2"/>
      <c r="W11" s="2"/>
      <c r="X11" s="2"/>
      <c r="Y11" s="2"/>
    </row>
    <row r="12" spans="1:25" x14ac:dyDescent="0.25">
      <c r="A12" s="2"/>
      <c r="B12" s="282" t="s">
        <v>65</v>
      </c>
      <c r="C12" s="282"/>
      <c r="D12" s="283" t="s">
        <v>233</v>
      </c>
      <c r="E12" s="283"/>
      <c r="F12" s="2"/>
      <c r="G12" s="27"/>
      <c r="H12" s="28"/>
      <c r="I12" s="28"/>
      <c r="J12" s="28"/>
      <c r="K12" s="28"/>
      <c r="L12" s="28"/>
      <c r="M12" s="28"/>
      <c r="N12" s="28"/>
      <c r="O12" s="29"/>
      <c r="P12" s="2"/>
      <c r="Q12" s="2"/>
      <c r="R12" s="2"/>
      <c r="S12" s="2"/>
      <c r="T12" s="2"/>
      <c r="U12" s="2"/>
      <c r="V12" s="2"/>
      <c r="W12" s="2"/>
      <c r="X12" s="2"/>
      <c r="Y12" s="2"/>
    </row>
    <row r="13" spans="1:25" ht="12.75" customHeight="1" x14ac:dyDescent="0.25">
      <c r="A13" s="2"/>
      <c r="B13" s="282" t="s">
        <v>66</v>
      </c>
      <c r="C13" s="282"/>
      <c r="D13" s="283" t="s">
        <v>1</v>
      </c>
      <c r="E13" s="283"/>
      <c r="F13" s="2"/>
      <c r="G13" s="284" t="s">
        <v>293</v>
      </c>
      <c r="H13" s="285"/>
      <c r="I13" s="285"/>
      <c r="J13" s="285"/>
      <c r="K13" s="285"/>
      <c r="L13" s="285"/>
      <c r="M13" s="285"/>
      <c r="N13" s="285"/>
      <c r="O13" s="286"/>
      <c r="P13" s="2"/>
      <c r="Q13" s="2"/>
      <c r="R13" s="2"/>
      <c r="S13" s="2"/>
      <c r="T13" s="2"/>
      <c r="U13" s="2"/>
      <c r="V13" s="2"/>
      <c r="W13" s="2"/>
      <c r="X13" s="2"/>
      <c r="Y13" s="2"/>
    </row>
    <row r="14" spans="1:25" x14ac:dyDescent="0.25">
      <c r="A14" s="2"/>
      <c r="B14" s="282" t="s">
        <v>67</v>
      </c>
      <c r="C14" s="282"/>
      <c r="D14" s="283" t="s">
        <v>9</v>
      </c>
      <c r="E14" s="283"/>
      <c r="F14" s="2"/>
      <c r="G14" s="284"/>
      <c r="H14" s="285"/>
      <c r="I14" s="285"/>
      <c r="J14" s="285"/>
      <c r="K14" s="285"/>
      <c r="L14" s="285"/>
      <c r="M14" s="285"/>
      <c r="N14" s="285"/>
      <c r="O14" s="286"/>
      <c r="P14" s="2"/>
      <c r="Q14" s="2"/>
      <c r="R14" s="2"/>
      <c r="S14" s="2"/>
      <c r="T14" s="2"/>
      <c r="U14" s="2"/>
      <c r="V14" s="2"/>
      <c r="W14" s="2"/>
      <c r="X14" s="2"/>
      <c r="Y14" s="2"/>
    </row>
    <row r="15" spans="1:25" x14ac:dyDescent="0.25">
      <c r="A15" s="2"/>
      <c r="B15" s="282" t="s">
        <v>68</v>
      </c>
      <c r="C15" s="282"/>
      <c r="D15" s="283" t="s">
        <v>18</v>
      </c>
      <c r="E15" s="283"/>
      <c r="F15" s="2"/>
      <c r="G15" s="284"/>
      <c r="H15" s="285"/>
      <c r="I15" s="285"/>
      <c r="J15" s="285"/>
      <c r="K15" s="285"/>
      <c r="L15" s="285"/>
      <c r="M15" s="285"/>
      <c r="N15" s="285"/>
      <c r="O15" s="286"/>
      <c r="P15" s="2"/>
      <c r="Q15" s="2"/>
      <c r="R15" s="2"/>
      <c r="S15" s="2"/>
      <c r="T15" s="2"/>
      <c r="U15" s="2"/>
      <c r="V15" s="2"/>
      <c r="W15" s="2"/>
      <c r="X15" s="2"/>
      <c r="Y15" s="2"/>
    </row>
    <row r="16" spans="1:25" x14ac:dyDescent="0.25">
      <c r="A16" s="2"/>
      <c r="B16" s="282" t="s">
        <v>69</v>
      </c>
      <c r="C16" s="282"/>
      <c r="D16" s="283" t="s">
        <v>99</v>
      </c>
      <c r="E16" s="283"/>
      <c r="F16" s="2"/>
      <c r="G16" s="284"/>
      <c r="H16" s="285"/>
      <c r="I16" s="285"/>
      <c r="J16" s="285"/>
      <c r="K16" s="285"/>
      <c r="L16" s="285"/>
      <c r="M16" s="285"/>
      <c r="N16" s="285"/>
      <c r="O16" s="286"/>
      <c r="P16" s="2"/>
      <c r="Q16" s="2"/>
      <c r="R16" s="2"/>
      <c r="S16" s="2"/>
      <c r="T16" s="2"/>
      <c r="U16" s="2"/>
      <c r="V16" s="2"/>
      <c r="W16" s="2"/>
      <c r="X16" s="2"/>
      <c r="Y16" s="2"/>
    </row>
    <row r="17" spans="1:25" ht="23.45" customHeight="1" x14ac:dyDescent="0.25">
      <c r="A17" s="2"/>
      <c r="B17" s="273" t="s">
        <v>70</v>
      </c>
      <c r="C17" s="274"/>
      <c r="D17" s="275"/>
      <c r="E17" s="275"/>
      <c r="F17" s="2"/>
      <c r="G17" s="30" t="s">
        <v>235</v>
      </c>
      <c r="H17" s="31"/>
      <c r="I17" s="31"/>
      <c r="J17" s="31"/>
      <c r="K17" s="31"/>
      <c r="L17" s="31"/>
      <c r="M17" s="31"/>
      <c r="N17" s="31"/>
      <c r="O17" s="32"/>
      <c r="P17" s="2"/>
      <c r="Q17" s="2"/>
      <c r="R17" s="2"/>
      <c r="S17" s="2"/>
      <c r="T17" s="2"/>
      <c r="U17" s="2"/>
      <c r="V17" s="2"/>
      <c r="W17" s="2"/>
      <c r="X17" s="2"/>
      <c r="Y17" s="2"/>
    </row>
    <row r="18" spans="1:25" x14ac:dyDescent="0.25">
      <c r="A18" s="2"/>
      <c r="B18" s="8"/>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8"/>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3"/>
      <c r="B20" s="270" t="s">
        <v>71</v>
      </c>
      <c r="C20" s="271"/>
      <c r="D20" s="271"/>
      <c r="E20" s="271"/>
      <c r="F20" s="271"/>
      <c r="G20" s="271"/>
      <c r="H20" s="271"/>
      <c r="I20" s="271"/>
      <c r="J20" s="271"/>
      <c r="K20" s="271"/>
      <c r="L20" s="271"/>
      <c r="M20" s="271"/>
      <c r="N20" s="271"/>
      <c r="O20" s="271"/>
      <c r="P20" s="272"/>
      <c r="Q20" s="23"/>
      <c r="R20" s="23"/>
      <c r="S20" s="23"/>
      <c r="T20" s="23"/>
      <c r="U20" s="23"/>
      <c r="V20" s="23"/>
      <c r="W20" s="23"/>
      <c r="X20" s="23"/>
      <c r="Y20" s="23"/>
    </row>
    <row r="21" spans="1:25" x14ac:dyDescent="0.25">
      <c r="A21" s="2"/>
      <c r="B21" s="8"/>
      <c r="C21" s="2"/>
      <c r="D21" s="2"/>
      <c r="E21" s="2"/>
      <c r="F21" s="2"/>
      <c r="G21" s="33" t="s">
        <v>72</v>
      </c>
      <c r="H21" s="2"/>
      <c r="I21" s="2"/>
      <c r="J21" s="2"/>
      <c r="K21" s="2"/>
      <c r="L21" s="2"/>
      <c r="M21" s="2"/>
      <c r="N21" s="2"/>
      <c r="O21" s="2"/>
      <c r="P21" s="2"/>
      <c r="Q21" s="2"/>
      <c r="R21" s="2"/>
      <c r="S21" s="2"/>
      <c r="T21" s="2"/>
      <c r="U21" s="2"/>
      <c r="V21" s="2"/>
      <c r="W21" s="2"/>
      <c r="X21" s="2"/>
      <c r="Y21" s="2"/>
    </row>
    <row r="22" spans="1:25" x14ac:dyDescent="0.25">
      <c r="A22" s="2"/>
      <c r="B22" s="8"/>
      <c r="C22" s="34" t="s">
        <v>73</v>
      </c>
      <c r="D22" s="34" t="s">
        <v>20</v>
      </c>
      <c r="E22" s="34" t="s">
        <v>0</v>
      </c>
      <c r="F22" s="34" t="s">
        <v>74</v>
      </c>
      <c r="G22" s="34" t="s">
        <v>75</v>
      </c>
      <c r="H22" s="34" t="s">
        <v>24</v>
      </c>
      <c r="I22" s="34" t="s">
        <v>76</v>
      </c>
      <c r="J22" s="276" t="s">
        <v>77</v>
      </c>
      <c r="K22" s="277"/>
      <c r="L22" s="277"/>
      <c r="M22" s="277"/>
      <c r="N22" s="277"/>
      <c r="O22" s="277"/>
      <c r="P22" s="278"/>
      <c r="Q22" s="2"/>
      <c r="R22" s="2"/>
      <c r="S22" s="2"/>
      <c r="T22" s="2"/>
      <c r="U22" s="2"/>
      <c r="V22" s="2"/>
      <c r="W22" s="2"/>
      <c r="X22" s="2"/>
      <c r="Y22" s="2"/>
    </row>
    <row r="23" spans="1:25" x14ac:dyDescent="0.25">
      <c r="A23" s="2"/>
      <c r="B23" s="13">
        <f t="shared" ref="B23:B29" si="0">LEN(C23)</f>
        <v>13</v>
      </c>
      <c r="C23" s="35" t="s">
        <v>291</v>
      </c>
      <c r="D23" s="36"/>
      <c r="E23" s="225">
        <f>Energy_calculations!D10</f>
        <v>4.209413888888889E-4</v>
      </c>
      <c r="F23" s="37"/>
      <c r="G23" s="38"/>
      <c r="H23" s="221" t="s">
        <v>243</v>
      </c>
      <c r="I23" s="230">
        <v>1</v>
      </c>
      <c r="J23" s="279" t="s">
        <v>313</v>
      </c>
      <c r="K23" s="280"/>
      <c r="L23" s="280"/>
      <c r="M23" s="280"/>
      <c r="N23" s="280"/>
      <c r="O23" s="280"/>
      <c r="P23" s="281"/>
      <c r="Q23" s="2"/>
      <c r="R23" s="2"/>
      <c r="S23" s="2"/>
      <c r="T23" s="2"/>
      <c r="U23" s="2"/>
      <c r="V23" s="2"/>
      <c r="W23" s="2"/>
      <c r="X23" s="2"/>
      <c r="Y23" s="2"/>
    </row>
    <row r="24" spans="1:25" x14ac:dyDescent="0.25">
      <c r="A24" s="2"/>
      <c r="B24" s="13">
        <f t="shared" si="0"/>
        <v>11</v>
      </c>
      <c r="C24" s="35" t="s">
        <v>234</v>
      </c>
      <c r="D24" s="36" t="s">
        <v>301</v>
      </c>
      <c r="E24" s="225">
        <f>E23/E26*(E28+E29)</f>
        <v>1.0385906357433989E-3</v>
      </c>
      <c r="F24" s="37"/>
      <c r="G24" s="38"/>
      <c r="H24" s="221" t="s">
        <v>243</v>
      </c>
      <c r="I24" s="230" t="s">
        <v>314</v>
      </c>
      <c r="J24" s="279" t="s">
        <v>290</v>
      </c>
      <c r="K24" s="280"/>
      <c r="L24" s="280"/>
      <c r="M24" s="280"/>
      <c r="N24" s="280"/>
      <c r="O24" s="280"/>
      <c r="P24" s="281"/>
      <c r="Q24" s="2"/>
      <c r="R24" s="2"/>
      <c r="S24" s="2"/>
      <c r="T24" s="2"/>
      <c r="U24" s="2"/>
      <c r="V24" s="2"/>
      <c r="W24" s="2"/>
      <c r="X24" s="2"/>
      <c r="Y24" s="2"/>
    </row>
    <row r="25" spans="1:25" x14ac:dyDescent="0.25">
      <c r="A25" s="2"/>
      <c r="B25" s="13">
        <f t="shared" si="0"/>
        <v>10</v>
      </c>
      <c r="C25" s="35" t="s">
        <v>297</v>
      </c>
      <c r="D25" s="36"/>
      <c r="E25" s="225">
        <v>0.15</v>
      </c>
      <c r="F25" s="37"/>
      <c r="G25" s="38"/>
      <c r="H25" s="221" t="s">
        <v>255</v>
      </c>
      <c r="I25" s="230">
        <v>1</v>
      </c>
      <c r="J25" s="279" t="s">
        <v>298</v>
      </c>
      <c r="K25" s="280"/>
      <c r="L25" s="280"/>
      <c r="M25" s="280"/>
      <c r="N25" s="280"/>
      <c r="O25" s="280"/>
      <c r="P25" s="281"/>
      <c r="Q25" s="2"/>
      <c r="R25" s="2"/>
      <c r="S25" s="2"/>
      <c r="T25" s="2"/>
      <c r="U25" s="2"/>
      <c r="V25" s="2"/>
      <c r="W25" s="2"/>
      <c r="X25" s="2"/>
      <c r="Y25" s="2"/>
    </row>
    <row r="26" spans="1:25" x14ac:dyDescent="0.25">
      <c r="A26" s="2"/>
      <c r="B26" s="13">
        <f t="shared" si="0"/>
        <v>11</v>
      </c>
      <c r="C26" s="35" t="s">
        <v>299</v>
      </c>
      <c r="D26" s="36" t="s">
        <v>308</v>
      </c>
      <c r="E26" s="225">
        <f>E25/(1-E25)</f>
        <v>0.17647058823529413</v>
      </c>
      <c r="F26" s="244"/>
      <c r="G26" s="38"/>
      <c r="H26" s="221" t="s">
        <v>253</v>
      </c>
      <c r="I26" s="230">
        <v>1</v>
      </c>
      <c r="J26" s="279" t="s">
        <v>300</v>
      </c>
      <c r="K26" s="280"/>
      <c r="L26" s="280"/>
      <c r="M26" s="280"/>
      <c r="N26" s="280"/>
      <c r="O26" s="280"/>
      <c r="P26" s="281"/>
      <c r="Q26" s="2"/>
      <c r="R26" s="2"/>
      <c r="S26" s="2"/>
      <c r="T26" s="2"/>
      <c r="U26" s="2"/>
      <c r="V26" s="2"/>
      <c r="W26" s="2"/>
      <c r="X26" s="2"/>
      <c r="Y26" s="2"/>
    </row>
    <row r="27" spans="1:25" x14ac:dyDescent="0.25">
      <c r="A27" s="2"/>
      <c r="B27" s="13">
        <f t="shared" si="0"/>
        <v>7</v>
      </c>
      <c r="C27" s="35" t="s">
        <v>254</v>
      </c>
      <c r="D27" s="36" t="s">
        <v>302</v>
      </c>
      <c r="E27" s="219">
        <f>1+E28+E29</f>
        <v>1.4354066985645935</v>
      </c>
      <c r="F27" s="37"/>
      <c r="G27" s="38"/>
      <c r="H27" s="221" t="s">
        <v>253</v>
      </c>
      <c r="I27" s="230" t="s">
        <v>314</v>
      </c>
      <c r="J27" s="279" t="s">
        <v>284</v>
      </c>
      <c r="K27" s="280"/>
      <c r="L27" s="280"/>
      <c r="M27" s="280"/>
      <c r="N27" s="280"/>
      <c r="O27" s="280"/>
      <c r="P27" s="281"/>
      <c r="Q27" s="2"/>
      <c r="R27" s="2"/>
      <c r="S27" s="2"/>
      <c r="T27" s="2"/>
      <c r="U27" s="2"/>
      <c r="V27" s="2"/>
      <c r="W27" s="2"/>
      <c r="X27" s="2"/>
      <c r="Y27" s="2"/>
    </row>
    <row r="28" spans="1:25" x14ac:dyDescent="0.25">
      <c r="A28" s="2"/>
      <c r="B28" s="13">
        <f t="shared" si="0"/>
        <v>12</v>
      </c>
      <c r="C28" s="35" t="s">
        <v>282</v>
      </c>
      <c r="D28" s="36"/>
      <c r="E28" s="237">
        <f>coal_waste_flows!D35</f>
        <v>0.36363636363636365</v>
      </c>
      <c r="F28" s="37">
        <v>0</v>
      </c>
      <c r="G28" s="38"/>
      <c r="H28" s="221" t="s">
        <v>253</v>
      </c>
      <c r="I28" s="230">
        <v>3</v>
      </c>
      <c r="J28" s="279" t="s">
        <v>304</v>
      </c>
      <c r="K28" s="280"/>
      <c r="L28" s="280"/>
      <c r="M28" s="280"/>
      <c r="N28" s="280"/>
      <c r="O28" s="280"/>
      <c r="P28" s="281"/>
      <c r="Q28" s="2"/>
      <c r="R28" s="2"/>
      <c r="S28" s="2"/>
      <c r="T28" s="2"/>
      <c r="U28" s="2"/>
      <c r="V28" s="2"/>
      <c r="W28" s="2"/>
      <c r="X28" s="2"/>
      <c r="Y28" s="2"/>
    </row>
    <row r="29" spans="1:25" x14ac:dyDescent="0.25">
      <c r="A29" s="2"/>
      <c r="B29" s="13">
        <f t="shared" si="0"/>
        <v>10</v>
      </c>
      <c r="C29" s="35" t="s">
        <v>283</v>
      </c>
      <c r="D29" s="36"/>
      <c r="E29" s="237">
        <f>coal_waste_flows!D34</f>
        <v>7.1770334928229665E-2</v>
      </c>
      <c r="F29" s="37">
        <v>0</v>
      </c>
      <c r="G29" s="38"/>
      <c r="H29" s="221" t="s">
        <v>253</v>
      </c>
      <c r="I29" s="230">
        <v>3</v>
      </c>
      <c r="J29" s="279" t="s">
        <v>305</v>
      </c>
      <c r="K29" s="280"/>
      <c r="L29" s="280"/>
      <c r="M29" s="280"/>
      <c r="N29" s="280"/>
      <c r="O29" s="280"/>
      <c r="P29" s="281"/>
      <c r="Q29" s="2"/>
      <c r="R29" s="2"/>
      <c r="S29" s="2"/>
      <c r="T29" s="2"/>
      <c r="U29" s="2"/>
      <c r="V29" s="2"/>
      <c r="W29" s="2"/>
      <c r="X29" s="2"/>
      <c r="Y29" s="2"/>
    </row>
    <row r="30" spans="1:25" x14ac:dyDescent="0.25">
      <c r="A30" s="2"/>
      <c r="B30" s="8"/>
      <c r="C30" s="40" t="s">
        <v>78</v>
      </c>
      <c r="D30" s="41" t="s">
        <v>79</v>
      </c>
      <c r="E30" s="42"/>
      <c r="F30" s="42"/>
      <c r="G30" s="42"/>
      <c r="H30" s="43"/>
      <c r="I30" s="44"/>
      <c r="J30" s="45"/>
      <c r="K30" s="45"/>
      <c r="L30" s="45"/>
      <c r="M30" s="45"/>
      <c r="N30" s="45"/>
      <c r="O30" s="45"/>
      <c r="P30" s="46"/>
      <c r="Q30" s="2"/>
      <c r="R30" s="2"/>
      <c r="S30" s="2"/>
      <c r="T30" s="2"/>
      <c r="U30" s="2"/>
      <c r="V30" s="2"/>
      <c r="W30" s="2"/>
      <c r="X30" s="2"/>
      <c r="Y30" s="2"/>
    </row>
    <row r="31" spans="1:25" ht="15.75" thickBot="1" x14ac:dyDescent="0.3">
      <c r="A31" s="2"/>
      <c r="B31" s="8"/>
      <c r="C31" s="2"/>
      <c r="D31" s="2"/>
      <c r="E31" s="2"/>
      <c r="F31" s="2"/>
      <c r="G31" s="2"/>
      <c r="H31" s="2"/>
      <c r="I31" s="2"/>
      <c r="J31" s="2"/>
      <c r="K31" s="2"/>
      <c r="L31" s="2"/>
      <c r="M31" s="2"/>
      <c r="N31" s="2"/>
      <c r="O31" s="2"/>
      <c r="P31" s="2"/>
      <c r="Q31" s="2"/>
      <c r="R31" s="2"/>
      <c r="S31" s="2"/>
      <c r="T31" s="2"/>
      <c r="U31" s="2"/>
      <c r="V31" s="2"/>
      <c r="W31" s="2"/>
      <c r="X31" s="2"/>
      <c r="Y31" s="2"/>
    </row>
    <row r="32" spans="1:25" ht="15.75" thickBot="1" x14ac:dyDescent="0.3">
      <c r="A32" s="23"/>
      <c r="B32" s="270" t="s">
        <v>80</v>
      </c>
      <c r="C32" s="271"/>
      <c r="D32" s="271"/>
      <c r="E32" s="271"/>
      <c r="F32" s="271"/>
      <c r="G32" s="271"/>
      <c r="H32" s="271"/>
      <c r="I32" s="271"/>
      <c r="J32" s="271"/>
      <c r="K32" s="271"/>
      <c r="L32" s="271"/>
      <c r="M32" s="271"/>
      <c r="N32" s="271"/>
      <c r="O32" s="271"/>
      <c r="P32" s="272"/>
      <c r="Q32" s="23"/>
      <c r="R32" s="23"/>
      <c r="S32" s="23"/>
      <c r="T32" s="23"/>
      <c r="U32" s="23"/>
      <c r="V32" s="23"/>
      <c r="W32" s="23"/>
      <c r="X32" s="23"/>
      <c r="Y32" s="23"/>
    </row>
    <row r="33" spans="1:25" x14ac:dyDescent="0.25">
      <c r="A33" s="2"/>
      <c r="B33" s="8"/>
      <c r="C33" s="2"/>
      <c r="D33" s="2"/>
      <c r="E33" s="2"/>
      <c r="F33" s="2"/>
      <c r="G33" s="2"/>
      <c r="H33" s="33" t="s">
        <v>81</v>
      </c>
      <c r="I33" s="2"/>
      <c r="J33" s="2"/>
      <c r="K33" s="2"/>
      <c r="L33" s="2"/>
      <c r="M33" s="2"/>
      <c r="N33" s="2"/>
      <c r="O33" s="2"/>
      <c r="P33" s="2"/>
      <c r="Q33" s="2"/>
      <c r="R33" s="2"/>
      <c r="S33" s="2"/>
      <c r="T33" s="2"/>
      <c r="U33" s="2"/>
      <c r="V33" s="2"/>
      <c r="W33" s="2"/>
      <c r="X33" s="2"/>
      <c r="Y33" s="2"/>
    </row>
    <row r="34" spans="1:25" x14ac:dyDescent="0.25">
      <c r="A34" s="2"/>
      <c r="B34" s="8"/>
      <c r="C34" s="34" t="s">
        <v>19</v>
      </c>
      <c r="D34" s="34" t="s">
        <v>82</v>
      </c>
      <c r="E34" s="34" t="s">
        <v>0</v>
      </c>
      <c r="F34" s="34" t="s">
        <v>83</v>
      </c>
      <c r="G34" s="34" t="s">
        <v>19</v>
      </c>
      <c r="H34" s="34" t="s">
        <v>24</v>
      </c>
      <c r="I34" s="34" t="s">
        <v>84</v>
      </c>
      <c r="J34" s="34" t="s">
        <v>85</v>
      </c>
      <c r="K34" s="34" t="s">
        <v>86</v>
      </c>
      <c r="L34" s="34" t="s">
        <v>25</v>
      </c>
      <c r="M34" s="34" t="s">
        <v>76</v>
      </c>
      <c r="N34" s="266" t="s">
        <v>77</v>
      </c>
      <c r="O34" s="266"/>
      <c r="P34" s="266"/>
      <c r="Q34" s="2"/>
      <c r="R34" s="2"/>
      <c r="S34" s="2"/>
      <c r="T34" s="2"/>
      <c r="U34" s="2"/>
      <c r="V34" s="2"/>
      <c r="W34" s="2"/>
      <c r="X34" s="23"/>
      <c r="Y34" s="23"/>
    </row>
    <row r="35" spans="1:25" ht="24.75" customHeight="1" x14ac:dyDescent="0.25">
      <c r="A35" s="2"/>
      <c r="B35" s="8"/>
      <c r="C35" s="47" t="s">
        <v>234</v>
      </c>
      <c r="D35" s="48" t="s">
        <v>248</v>
      </c>
      <c r="E35" s="220">
        <v>1</v>
      </c>
      <c r="F35" s="49" t="s">
        <v>243</v>
      </c>
      <c r="G35" s="50">
        <f>IF($C35="",1,VLOOKUP($C35,$C$22:$H$30,3,FALSE))</f>
        <v>1.0385906357433989E-3</v>
      </c>
      <c r="H35" s="51" t="str">
        <f>IF($C35="","",VLOOKUP($C35,$C$22:$H$30,6,FALSE))</f>
        <v>kWh/kg</v>
      </c>
      <c r="I35" s="50">
        <f>IF(D35="","",E35*G35*$D$5)</f>
        <v>1.0385906357433989E-3</v>
      </c>
      <c r="J35" s="49" t="s">
        <v>243</v>
      </c>
      <c r="K35" s="52" t="s">
        <v>95</v>
      </c>
      <c r="L35" s="49" t="s">
        <v>97</v>
      </c>
      <c r="M35" s="229" t="s">
        <v>314</v>
      </c>
      <c r="N35" s="267" t="s">
        <v>309</v>
      </c>
      <c r="O35" s="268"/>
      <c r="P35" s="269"/>
      <c r="Q35" s="2"/>
      <c r="R35" s="2"/>
      <c r="S35" s="2"/>
      <c r="T35" s="2"/>
      <c r="U35" s="2"/>
      <c r="V35" s="2"/>
      <c r="W35" s="2"/>
      <c r="X35" s="23"/>
      <c r="Y35" s="23"/>
    </row>
    <row r="36" spans="1:25" ht="24.75" customHeight="1" x14ac:dyDescent="0.25">
      <c r="A36" s="2"/>
      <c r="B36" s="8"/>
      <c r="C36" s="47" t="s">
        <v>254</v>
      </c>
      <c r="D36" s="58" t="s">
        <v>250</v>
      </c>
      <c r="E36" s="220">
        <v>1</v>
      </c>
      <c r="F36" s="49" t="s">
        <v>253</v>
      </c>
      <c r="G36" s="205">
        <f>IF($C36="",1,VLOOKUP($C36,$C$22:$H$30,3,FALSE))</f>
        <v>1.4354066985645935</v>
      </c>
      <c r="H36" s="51" t="str">
        <f>IF($C36="","",VLOOKUP($C36,$C$22:$H$30,6,FALSE))</f>
        <v>kg/kg</v>
      </c>
      <c r="I36" s="239">
        <f>IF(D36="","",E36*G36*$D$5)</f>
        <v>1.4354066985645935</v>
      </c>
      <c r="J36" s="49" t="s">
        <v>253</v>
      </c>
      <c r="K36" s="52" t="s">
        <v>95</v>
      </c>
      <c r="L36" s="49" t="s">
        <v>97</v>
      </c>
      <c r="M36" s="229">
        <v>3</v>
      </c>
      <c r="N36" s="267" t="s">
        <v>289</v>
      </c>
      <c r="O36" s="268"/>
      <c r="P36" s="269"/>
      <c r="Q36" s="2"/>
      <c r="R36" s="2"/>
      <c r="S36" s="2"/>
      <c r="T36" s="2"/>
      <c r="U36" s="2"/>
      <c r="V36" s="2"/>
      <c r="W36" s="2"/>
      <c r="X36" s="23"/>
      <c r="Y36" s="23"/>
    </row>
    <row r="37" spans="1:25" x14ac:dyDescent="0.25">
      <c r="A37" s="2"/>
      <c r="B37" s="8"/>
      <c r="C37" s="47"/>
      <c r="D37" s="228" t="s">
        <v>295</v>
      </c>
      <c r="E37" s="220">
        <v>1</v>
      </c>
      <c r="F37" s="49" t="s">
        <v>253</v>
      </c>
      <c r="G37" s="50">
        <f>IF($C37="",1,VLOOKUP($C37,$C$22:$H$30,3,FALSE))</f>
        <v>1</v>
      </c>
      <c r="H37" s="51"/>
      <c r="I37" s="239">
        <f t="shared" ref="I37" si="1">IF(D37="","",E37*G37*$D$5)</f>
        <v>1</v>
      </c>
      <c r="J37" s="49" t="s">
        <v>253</v>
      </c>
      <c r="K37" s="52" t="s">
        <v>95</v>
      </c>
      <c r="L37" s="49" t="s">
        <v>97</v>
      </c>
      <c r="M37" s="227"/>
      <c r="N37" s="267" t="s">
        <v>296</v>
      </c>
      <c r="O37" s="268"/>
      <c r="P37" s="269"/>
      <c r="Q37" s="2"/>
      <c r="R37" s="2"/>
      <c r="S37" s="2"/>
      <c r="T37" s="2"/>
      <c r="U37" s="2"/>
      <c r="V37" s="2"/>
      <c r="W37" s="2"/>
      <c r="X37" s="23"/>
      <c r="Y37" s="23"/>
    </row>
    <row r="38" spans="1:25" x14ac:dyDescent="0.25">
      <c r="A38" s="2"/>
      <c r="B38" s="8"/>
      <c r="C38" s="54" t="s">
        <v>78</v>
      </c>
      <c r="D38" s="41" t="s">
        <v>79</v>
      </c>
      <c r="E38" s="55" t="s">
        <v>23</v>
      </c>
      <c r="F38" s="41"/>
      <c r="G38" s="41"/>
      <c r="H38" s="41"/>
      <c r="I38" s="55" t="s">
        <v>22</v>
      </c>
      <c r="J38" s="41"/>
      <c r="K38" s="55"/>
      <c r="L38" s="41" t="s">
        <v>87</v>
      </c>
      <c r="M38" s="56"/>
      <c r="N38" s="264"/>
      <c r="O38" s="264"/>
      <c r="P38" s="264"/>
      <c r="Q38" s="2"/>
      <c r="R38" s="2"/>
      <c r="S38" s="2"/>
      <c r="T38" s="2"/>
      <c r="U38" s="2"/>
      <c r="V38" s="2"/>
      <c r="W38" s="2"/>
      <c r="X38" s="23"/>
      <c r="Y38" s="23"/>
    </row>
    <row r="39" spans="1:25" ht="15.75" thickBot="1" x14ac:dyDescent="0.3">
      <c r="A39" s="2"/>
      <c r="B39" s="8"/>
      <c r="C39" s="2"/>
      <c r="D39" s="2"/>
      <c r="E39" s="2"/>
      <c r="F39" s="2"/>
      <c r="G39" s="2"/>
      <c r="H39" s="2"/>
      <c r="I39" s="2"/>
      <c r="J39" s="2"/>
      <c r="K39" s="2"/>
      <c r="L39" s="2"/>
      <c r="M39" s="2"/>
      <c r="N39" s="2"/>
      <c r="O39" s="2"/>
      <c r="P39" s="2"/>
      <c r="Q39" s="2"/>
      <c r="R39" s="2"/>
      <c r="S39" s="2"/>
      <c r="T39" s="2"/>
      <c r="U39" s="2"/>
      <c r="V39" s="2"/>
      <c r="W39" s="2"/>
      <c r="X39" s="23"/>
      <c r="Y39" s="23"/>
    </row>
    <row r="40" spans="1:25" ht="15.75" thickBot="1" x14ac:dyDescent="0.3">
      <c r="A40" s="23"/>
      <c r="B40" s="270" t="s">
        <v>88</v>
      </c>
      <c r="C40" s="271"/>
      <c r="D40" s="271"/>
      <c r="E40" s="271"/>
      <c r="F40" s="271"/>
      <c r="G40" s="271"/>
      <c r="H40" s="271"/>
      <c r="I40" s="271"/>
      <c r="J40" s="271"/>
      <c r="K40" s="271"/>
      <c r="L40" s="271"/>
      <c r="M40" s="271"/>
      <c r="N40" s="271"/>
      <c r="O40" s="271"/>
      <c r="P40" s="272"/>
      <c r="Q40" s="23"/>
      <c r="R40" s="23"/>
      <c r="S40" s="23"/>
      <c r="T40" s="23"/>
      <c r="U40" s="23"/>
      <c r="V40" s="23"/>
      <c r="W40" s="23"/>
      <c r="X40" s="23"/>
      <c r="Y40" s="23"/>
    </row>
    <row r="41" spans="1:25" x14ac:dyDescent="0.25">
      <c r="A41" s="2"/>
      <c r="B41" s="8"/>
      <c r="C41" s="2"/>
      <c r="D41" s="2"/>
      <c r="E41" s="2"/>
      <c r="F41" s="2"/>
      <c r="G41" s="2"/>
      <c r="H41" s="33" t="s">
        <v>89</v>
      </c>
      <c r="I41" s="2"/>
      <c r="J41" s="2"/>
      <c r="K41" s="2"/>
      <c r="L41" s="2"/>
      <c r="M41" s="2"/>
      <c r="N41" s="2"/>
      <c r="O41" s="2"/>
      <c r="P41" s="2"/>
      <c r="Q41" s="2"/>
      <c r="R41" s="2"/>
      <c r="S41" s="2"/>
      <c r="T41" s="2"/>
      <c r="U41" s="2"/>
      <c r="V41" s="2"/>
      <c r="W41" s="2"/>
      <c r="X41" s="23"/>
      <c r="Y41" s="23"/>
    </row>
    <row r="42" spans="1:25" x14ac:dyDescent="0.25">
      <c r="A42" s="2"/>
      <c r="B42" s="8"/>
      <c r="C42" s="34" t="s">
        <v>19</v>
      </c>
      <c r="D42" s="34" t="s">
        <v>82</v>
      </c>
      <c r="E42" s="34" t="s">
        <v>0</v>
      </c>
      <c r="F42" s="34" t="s">
        <v>83</v>
      </c>
      <c r="G42" s="34" t="s">
        <v>19</v>
      </c>
      <c r="H42" s="34" t="s">
        <v>24</v>
      </c>
      <c r="I42" s="34" t="s">
        <v>84</v>
      </c>
      <c r="J42" s="34" t="s">
        <v>85</v>
      </c>
      <c r="K42" s="34" t="s">
        <v>86</v>
      </c>
      <c r="L42" s="34" t="s">
        <v>25</v>
      </c>
      <c r="M42" s="34" t="s">
        <v>76</v>
      </c>
      <c r="N42" s="266" t="s">
        <v>77</v>
      </c>
      <c r="O42" s="266"/>
      <c r="P42" s="266"/>
      <c r="Q42" s="2"/>
      <c r="R42" s="2"/>
      <c r="S42" s="2"/>
      <c r="T42" s="2"/>
      <c r="U42" s="2"/>
      <c r="V42" s="2"/>
      <c r="W42" s="2"/>
      <c r="X42" s="23"/>
      <c r="Y42" s="23"/>
    </row>
    <row r="43" spans="1:25" x14ac:dyDescent="0.25">
      <c r="A43" s="2"/>
      <c r="B43" s="8"/>
      <c r="C43" s="57"/>
      <c r="D43" s="58" t="s">
        <v>251</v>
      </c>
      <c r="E43" s="59">
        <v>1</v>
      </c>
      <c r="F43" s="59" t="s">
        <v>57</v>
      </c>
      <c r="G43" s="50">
        <f>IF($C43="",1,VLOOKUP($C43,$C$22:$H$30,3,FALSE))</f>
        <v>1</v>
      </c>
      <c r="H43" s="51" t="str">
        <f>IF($C43="","",VLOOKUP($C43,$C$22:$H$30,6,FALSE))</f>
        <v/>
      </c>
      <c r="I43" s="239">
        <f>IF(D43="","",E43*G43*$D$5)</f>
        <v>1</v>
      </c>
      <c r="J43" s="59" t="s">
        <v>57</v>
      </c>
      <c r="K43" s="52" t="s">
        <v>95</v>
      </c>
      <c r="L43" s="49" t="s">
        <v>13</v>
      </c>
      <c r="M43" s="60"/>
      <c r="N43" s="265" t="s">
        <v>90</v>
      </c>
      <c r="O43" s="265"/>
      <c r="P43" s="265"/>
      <c r="Q43" s="2"/>
      <c r="R43" s="2"/>
      <c r="S43" s="2"/>
      <c r="T43" s="2"/>
      <c r="U43" s="2"/>
      <c r="V43" s="2"/>
      <c r="W43" s="2"/>
      <c r="X43" s="23"/>
      <c r="Y43" s="23"/>
    </row>
    <row r="44" spans="1:25" x14ac:dyDescent="0.25">
      <c r="A44" s="2"/>
      <c r="B44" s="8"/>
      <c r="C44" s="57" t="s">
        <v>282</v>
      </c>
      <c r="D44" s="238" t="s">
        <v>285</v>
      </c>
      <c r="E44" s="59">
        <v>1</v>
      </c>
      <c r="F44" s="59" t="s">
        <v>253</v>
      </c>
      <c r="G44" s="50">
        <f>IF($C44="",1,VLOOKUP($C44,$C$22:$H$30,3,FALSE))</f>
        <v>0.36363636363636365</v>
      </c>
      <c r="H44" s="51" t="str">
        <f>IF($C44="","",VLOOKUP($C44,$C$22:$H$30,6,FALSE))</f>
        <v>kg/kg</v>
      </c>
      <c r="I44" s="239">
        <f t="shared" ref="I44:I45" si="2">IF(D44="","",E44*G44*$D$5)</f>
        <v>0.36363636363636365</v>
      </c>
      <c r="J44" s="59" t="s">
        <v>57</v>
      </c>
      <c r="K44" s="52" t="s">
        <v>95</v>
      </c>
      <c r="L44" s="49" t="s">
        <v>100</v>
      </c>
      <c r="M44" s="60">
        <v>3</v>
      </c>
      <c r="N44" s="265" t="s">
        <v>287</v>
      </c>
      <c r="O44" s="265"/>
      <c r="P44" s="265"/>
      <c r="Q44" s="2"/>
      <c r="R44" s="2"/>
      <c r="S44" s="2"/>
      <c r="T44" s="2"/>
      <c r="U44" s="2"/>
      <c r="V44" s="2"/>
      <c r="W44" s="2"/>
      <c r="X44" s="23"/>
      <c r="Y44" s="23"/>
    </row>
    <row r="45" spans="1:25" x14ac:dyDescent="0.25">
      <c r="A45" s="2"/>
      <c r="B45" s="8"/>
      <c r="C45" s="57" t="s">
        <v>283</v>
      </c>
      <c r="D45" s="238" t="s">
        <v>286</v>
      </c>
      <c r="E45" s="59">
        <v>1</v>
      </c>
      <c r="F45" s="59" t="s">
        <v>288</v>
      </c>
      <c r="G45" s="50">
        <f>IF($C45="",1,VLOOKUP($C45,$C$22:$H$30,3,FALSE))</f>
        <v>7.1770334928229665E-2</v>
      </c>
      <c r="H45" s="51" t="str">
        <f>IF($C45="","",VLOOKUP($C45,$C$22:$H$30,6,FALSE))</f>
        <v>kg/kg</v>
      </c>
      <c r="I45" s="239">
        <f t="shared" si="2"/>
        <v>7.1770334928229665E-2</v>
      </c>
      <c r="J45" s="59" t="s">
        <v>57</v>
      </c>
      <c r="K45" s="52" t="s">
        <v>95</v>
      </c>
      <c r="L45" s="49" t="s">
        <v>100</v>
      </c>
      <c r="M45" s="60">
        <v>3</v>
      </c>
      <c r="N45" s="265" t="s">
        <v>287</v>
      </c>
      <c r="O45" s="265"/>
      <c r="P45" s="265"/>
      <c r="Q45" s="2"/>
      <c r="R45" s="2"/>
      <c r="S45" s="2"/>
      <c r="T45" s="2"/>
      <c r="U45" s="2"/>
      <c r="V45" s="2"/>
      <c r="W45" s="2"/>
      <c r="X45" s="23"/>
      <c r="Y45" s="23"/>
    </row>
    <row r="46" spans="1:25" x14ac:dyDescent="0.25">
      <c r="A46" s="2"/>
      <c r="B46" s="8"/>
      <c r="C46" s="54" t="s">
        <v>78</v>
      </c>
      <c r="D46" s="61" t="s">
        <v>79</v>
      </c>
      <c r="E46" s="55" t="s">
        <v>23</v>
      </c>
      <c r="F46" s="41"/>
      <c r="G46" s="62"/>
      <c r="H46" s="63"/>
      <c r="I46" s="63"/>
      <c r="J46" s="41"/>
      <c r="K46" s="55"/>
      <c r="L46" s="41" t="s">
        <v>87</v>
      </c>
      <c r="M46" s="56"/>
      <c r="N46" s="264"/>
      <c r="O46" s="264"/>
      <c r="P46" s="264"/>
      <c r="Q46" s="2"/>
      <c r="R46" s="2"/>
      <c r="S46" s="2"/>
      <c r="T46" s="2"/>
      <c r="U46" s="2"/>
      <c r="V46" s="2"/>
      <c r="W46" s="2"/>
      <c r="X46" s="23"/>
      <c r="Y46" s="23"/>
    </row>
    <row r="47" spans="1:25" x14ac:dyDescent="0.25">
      <c r="A47" s="2"/>
      <c r="B47" s="8"/>
      <c r="C47" s="2"/>
      <c r="D47" s="2"/>
      <c r="E47" s="2"/>
      <c r="F47" s="2"/>
      <c r="G47" s="2"/>
      <c r="H47" s="2"/>
      <c r="I47" s="2"/>
      <c r="J47" s="2"/>
      <c r="K47" s="2"/>
      <c r="L47" s="2"/>
      <c r="M47" s="2"/>
      <c r="N47" s="2"/>
      <c r="O47" s="2"/>
      <c r="P47" s="2"/>
      <c r="Q47" s="2"/>
      <c r="R47" s="2"/>
      <c r="S47" s="2"/>
      <c r="T47" s="2"/>
      <c r="U47" s="2"/>
      <c r="V47" s="2"/>
      <c r="W47" s="2"/>
      <c r="X47" s="23"/>
      <c r="Y47" s="23"/>
    </row>
    <row r="48" spans="1:25" x14ac:dyDescent="0.25">
      <c r="A48" s="2"/>
      <c r="B48" s="8"/>
      <c r="C48" s="2"/>
      <c r="D48" s="2"/>
      <c r="E48" s="2"/>
      <c r="F48" s="2"/>
      <c r="G48" s="2"/>
      <c r="H48" s="2"/>
      <c r="I48" s="2"/>
      <c r="J48" s="2"/>
      <c r="K48" s="2"/>
      <c r="L48" s="2"/>
      <c r="M48" s="2"/>
      <c r="N48" s="2"/>
      <c r="O48" s="2"/>
      <c r="P48" s="2"/>
      <c r="Q48" s="2"/>
      <c r="R48" s="2"/>
      <c r="S48" s="2"/>
      <c r="T48" s="2"/>
      <c r="U48" s="2"/>
      <c r="V48" s="2"/>
      <c r="W48" s="2"/>
      <c r="X48" s="2"/>
      <c r="Y48" s="2"/>
    </row>
    <row r="49" spans="1:25" x14ac:dyDescent="0.25">
      <c r="A49" s="2"/>
      <c r="B49" s="8"/>
      <c r="C49" s="2"/>
      <c r="D49" s="2"/>
      <c r="E49" s="2"/>
      <c r="F49" s="2"/>
      <c r="G49" s="2"/>
      <c r="H49" s="2"/>
      <c r="I49" s="2"/>
      <c r="J49" s="2"/>
      <c r="K49" s="2"/>
      <c r="L49" s="2"/>
      <c r="M49" s="2"/>
      <c r="N49" s="2"/>
      <c r="O49" s="2"/>
      <c r="P49" s="2"/>
      <c r="Q49" s="2"/>
      <c r="R49" s="2"/>
      <c r="S49" s="2"/>
      <c r="T49" s="2"/>
      <c r="U49" s="2"/>
      <c r="V49" s="2"/>
      <c r="W49" s="2"/>
      <c r="X49" s="2"/>
      <c r="Y49" s="2"/>
    </row>
    <row r="50" spans="1:25" x14ac:dyDescent="0.25">
      <c r="A50" s="2"/>
      <c r="B50" s="8"/>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8"/>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8"/>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8"/>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8"/>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8"/>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8"/>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8"/>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8"/>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8"/>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8"/>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8"/>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8"/>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8"/>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8"/>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8"/>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8"/>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8"/>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8"/>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8"/>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8"/>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8"/>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8"/>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8"/>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8"/>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8"/>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8"/>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8"/>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8"/>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8"/>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8"/>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8"/>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8"/>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8"/>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8"/>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8"/>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8"/>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8"/>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8"/>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8"/>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8"/>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8"/>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8"/>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8"/>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8"/>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8"/>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8"/>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8"/>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8"/>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8"/>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8"/>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8"/>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64" t="s">
        <v>91</v>
      </c>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8"/>
      <c r="B103" s="8"/>
      <c r="C103" s="8" t="s">
        <v>92</v>
      </c>
      <c r="D103" s="8" t="s">
        <v>93</v>
      </c>
      <c r="E103" s="8" t="s">
        <v>16</v>
      </c>
      <c r="F103" s="8"/>
      <c r="G103" s="8"/>
      <c r="H103" s="8" t="s">
        <v>25</v>
      </c>
      <c r="I103" s="8"/>
      <c r="J103" s="8" t="s">
        <v>86</v>
      </c>
      <c r="K103" s="8"/>
      <c r="L103" s="8"/>
      <c r="M103" s="8"/>
      <c r="N103" s="8"/>
      <c r="O103" s="8"/>
      <c r="P103" s="8"/>
      <c r="Q103" s="8"/>
      <c r="R103" s="8"/>
      <c r="S103" s="8"/>
      <c r="T103" s="8"/>
      <c r="U103" s="8"/>
      <c r="V103" s="8"/>
      <c r="W103" s="8"/>
      <c r="X103" s="8"/>
      <c r="Y103" s="8"/>
    </row>
    <row r="104" spans="1:25" x14ac:dyDescent="0.25">
      <c r="A104" s="2"/>
      <c r="B104" s="8"/>
      <c r="C104" s="65" t="s">
        <v>87</v>
      </c>
      <c r="D104" s="65" t="s">
        <v>87</v>
      </c>
      <c r="E104" s="65" t="s">
        <v>87</v>
      </c>
      <c r="F104" s="2"/>
      <c r="G104" s="2"/>
      <c r="H104" s="65" t="s">
        <v>87</v>
      </c>
      <c r="I104" s="2"/>
      <c r="J104" s="2"/>
      <c r="K104" s="2"/>
      <c r="L104" s="2"/>
      <c r="M104" s="2"/>
      <c r="N104" s="2"/>
      <c r="O104" s="2"/>
      <c r="P104" s="2"/>
      <c r="Q104" s="2"/>
      <c r="R104" s="2"/>
      <c r="S104" s="2"/>
      <c r="T104" s="2"/>
      <c r="U104" s="2"/>
      <c r="V104" s="2"/>
      <c r="W104" s="2"/>
      <c r="X104" s="2"/>
      <c r="Y104" s="2"/>
    </row>
    <row r="105" spans="1:25" x14ac:dyDescent="0.25">
      <c r="A105" s="2"/>
      <c r="B105" s="8"/>
      <c r="C105" s="13" t="s">
        <v>1</v>
      </c>
      <c r="D105" s="2" t="s">
        <v>7</v>
      </c>
      <c r="E105" s="2" t="s">
        <v>11</v>
      </c>
      <c r="F105" s="2"/>
      <c r="G105" s="2"/>
      <c r="H105" s="2" t="s">
        <v>94</v>
      </c>
      <c r="I105" s="2"/>
      <c r="J105" s="2" t="s">
        <v>95</v>
      </c>
      <c r="K105" s="2"/>
      <c r="L105" s="2"/>
      <c r="M105" s="2"/>
      <c r="N105" s="2"/>
      <c r="O105" s="2"/>
      <c r="P105" s="2"/>
      <c r="Q105" s="2"/>
      <c r="R105" s="2"/>
      <c r="S105" s="2"/>
      <c r="T105" s="2"/>
      <c r="U105" s="2"/>
      <c r="V105" s="2"/>
      <c r="W105" s="2"/>
      <c r="X105" s="2"/>
      <c r="Y105" s="2"/>
    </row>
    <row r="106" spans="1:25" x14ac:dyDescent="0.25">
      <c r="A106" s="2"/>
      <c r="B106" s="8"/>
      <c r="C106" s="2" t="s">
        <v>2</v>
      </c>
      <c r="D106" s="2" t="s">
        <v>8</v>
      </c>
      <c r="E106" s="2" t="s">
        <v>96</v>
      </c>
      <c r="F106" s="2"/>
      <c r="G106" s="2"/>
      <c r="H106" s="2" t="s">
        <v>97</v>
      </c>
      <c r="I106" s="2"/>
      <c r="J106" s="2" t="s">
        <v>98</v>
      </c>
      <c r="K106" s="2"/>
      <c r="L106" s="2"/>
      <c r="M106" s="2"/>
      <c r="N106" s="2"/>
      <c r="O106" s="2"/>
      <c r="P106" s="2"/>
      <c r="Q106" s="2"/>
      <c r="R106" s="2"/>
      <c r="S106" s="2"/>
      <c r="T106" s="2"/>
      <c r="U106" s="2"/>
      <c r="V106" s="2"/>
      <c r="W106" s="2"/>
      <c r="X106" s="2"/>
      <c r="Y106" s="2"/>
    </row>
    <row r="107" spans="1:25" x14ac:dyDescent="0.25">
      <c r="A107" s="2"/>
      <c r="B107" s="8"/>
      <c r="C107" s="2" t="s">
        <v>3</v>
      </c>
      <c r="D107" s="2" t="s">
        <v>9</v>
      </c>
      <c r="E107" s="2" t="s">
        <v>99</v>
      </c>
      <c r="F107" s="2"/>
      <c r="G107" s="2"/>
      <c r="H107" s="2" t="s">
        <v>100</v>
      </c>
      <c r="I107" s="2"/>
      <c r="J107" s="2"/>
      <c r="K107" s="2"/>
      <c r="L107" s="2"/>
      <c r="M107" s="2"/>
      <c r="N107" s="2"/>
      <c r="O107" s="2"/>
      <c r="P107" s="2"/>
      <c r="Q107" s="2"/>
      <c r="R107" s="2"/>
      <c r="S107" s="2"/>
      <c r="T107" s="2"/>
      <c r="U107" s="2"/>
      <c r="V107" s="2"/>
      <c r="W107" s="2"/>
      <c r="X107" s="2"/>
      <c r="Y107" s="2"/>
    </row>
    <row r="108" spans="1:25" x14ac:dyDescent="0.25">
      <c r="A108" s="2"/>
      <c r="B108" s="8"/>
      <c r="C108" s="2" t="s">
        <v>4</v>
      </c>
      <c r="D108" s="2" t="s">
        <v>10</v>
      </c>
      <c r="E108" s="2" t="s">
        <v>12</v>
      </c>
      <c r="F108" s="2"/>
      <c r="G108" s="2"/>
      <c r="H108" s="2" t="s">
        <v>101</v>
      </c>
      <c r="I108" s="2"/>
      <c r="J108" s="2"/>
      <c r="K108" s="2"/>
      <c r="L108" s="2"/>
      <c r="M108" s="2"/>
      <c r="N108" s="2"/>
      <c r="O108" s="2"/>
      <c r="P108" s="2"/>
      <c r="Q108" s="2"/>
      <c r="R108" s="2"/>
      <c r="S108" s="2"/>
      <c r="T108" s="2"/>
      <c r="U108" s="2"/>
      <c r="V108" s="2"/>
      <c r="W108" s="2"/>
      <c r="X108" s="2"/>
      <c r="Y108" s="2"/>
    </row>
    <row r="109" spans="1:25" x14ac:dyDescent="0.25">
      <c r="A109" s="2"/>
      <c r="B109" s="8"/>
      <c r="C109" s="2" t="s">
        <v>5</v>
      </c>
      <c r="D109" s="2"/>
      <c r="E109" s="2" t="s">
        <v>13</v>
      </c>
      <c r="F109" s="2"/>
      <c r="G109" s="2"/>
      <c r="H109" s="2" t="s">
        <v>13</v>
      </c>
      <c r="I109" s="2"/>
      <c r="J109" s="2"/>
      <c r="K109" s="2"/>
      <c r="L109" s="2"/>
      <c r="M109" s="2"/>
      <c r="N109" s="2"/>
      <c r="O109" s="2"/>
      <c r="P109" s="2"/>
      <c r="Q109" s="2"/>
      <c r="R109" s="2"/>
      <c r="S109" s="2"/>
      <c r="T109" s="2"/>
      <c r="U109" s="2"/>
      <c r="V109" s="2"/>
      <c r="W109" s="2"/>
      <c r="X109" s="2"/>
      <c r="Y109" s="2"/>
    </row>
    <row r="110" spans="1:25" x14ac:dyDescent="0.25">
      <c r="A110" s="2"/>
      <c r="B110" s="8"/>
      <c r="C110" s="2" t="s">
        <v>102</v>
      </c>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8"/>
      <c r="C111" s="2" t="s">
        <v>6</v>
      </c>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8"/>
      <c r="C112" s="2" t="s">
        <v>103</v>
      </c>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8"/>
      <c r="C113" s="13" t="s">
        <v>104</v>
      </c>
      <c r="D113" s="2"/>
      <c r="E113" s="2"/>
      <c r="F113" s="2"/>
      <c r="G113" s="2"/>
      <c r="H113" s="2"/>
      <c r="I113" s="2"/>
      <c r="J113" s="2"/>
      <c r="K113" s="2"/>
      <c r="L113" s="2"/>
      <c r="M113" s="2"/>
      <c r="N113" s="2"/>
      <c r="O113" s="2"/>
      <c r="P113" s="2"/>
      <c r="Q113" s="2"/>
      <c r="R113" s="2"/>
      <c r="S113" s="2"/>
      <c r="T113" s="2"/>
      <c r="U113" s="2"/>
      <c r="V113" s="2"/>
      <c r="W113" s="2"/>
      <c r="X113" s="2"/>
      <c r="Y113" s="2"/>
    </row>
  </sheetData>
  <sheetProtection formatCells="0" formatRows="0" insertRows="0" insertHyperlinks="0" deleteRows="0" selectLockedCells="1"/>
  <mergeCells count="46">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34:P34"/>
    <mergeCell ref="B17:C17"/>
    <mergeCell ref="D17:E17"/>
    <mergeCell ref="B20:P20"/>
    <mergeCell ref="J22:P22"/>
    <mergeCell ref="J23:P23"/>
    <mergeCell ref="B32:P32"/>
    <mergeCell ref="J27:P27"/>
    <mergeCell ref="J28:P28"/>
    <mergeCell ref="J29:P29"/>
    <mergeCell ref="J24:P24"/>
    <mergeCell ref="J25:P25"/>
    <mergeCell ref="J26:P26"/>
    <mergeCell ref="N46:P46"/>
    <mergeCell ref="N43:P43"/>
    <mergeCell ref="N42:P42"/>
    <mergeCell ref="N35:P35"/>
    <mergeCell ref="N38:P38"/>
    <mergeCell ref="B40:P40"/>
    <mergeCell ref="N36:P36"/>
    <mergeCell ref="N37:P37"/>
    <mergeCell ref="N44:P44"/>
    <mergeCell ref="N45:P45"/>
  </mergeCells>
  <conditionalFormatting sqref="H35:H37 H43:H46">
    <cfRule type="cellIs" dxfId="3" priority="3" stopIfTrue="1" operator="equal">
      <formula>0</formula>
    </cfRule>
  </conditionalFormatting>
  <conditionalFormatting sqref="G35 G37 G43:G46 I35">
    <cfRule type="cellIs" dxfId="2" priority="2" stopIfTrue="1" operator="equal">
      <formula>1</formula>
    </cfRule>
  </conditionalFormatting>
  <dataValidations count="7">
    <dataValidation type="list" allowBlank="1" showInputMessage="1" showErrorMessage="1" sqref="D16:E16">
      <formula1>$E$104:$E$109</formula1>
    </dataValidation>
    <dataValidation type="list" allowBlank="1" showInputMessage="1" showErrorMessage="1" sqref="D14:E14">
      <formula1>$D$104:$D$108</formula1>
    </dataValidation>
    <dataValidation type="list" allowBlank="1" showInputMessage="1" showErrorMessage="1" sqref="D13:E13">
      <formula1>$C$104:$C$113</formula1>
    </dataValidation>
    <dataValidation type="list" allowBlank="1" showInputMessage="1" showErrorMessage="1" sqref="D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K43:K45 K35:K37">
      <formula1>$J$104:$J$106</formula1>
    </dataValidation>
    <dataValidation type="list" allowBlank="1" showInputMessage="1" showErrorMessage="1" sqref="L43:L45 L35:L37">
      <formula1>$H$104:$H$109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85725</xdr:colOff>
                <xdr:row>16</xdr:row>
                <xdr:rowOff>47625</xdr:rowOff>
              </from>
              <to>
                <xdr:col>3</xdr:col>
                <xdr:colOff>819150</xdr:colOff>
                <xdr:row>16</xdr:row>
                <xdr:rowOff>247650</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1057275</xdr:colOff>
                <xdr:row>16</xdr:row>
                <xdr:rowOff>57150</xdr:rowOff>
              </from>
              <to>
                <xdr:col>3</xdr:col>
                <xdr:colOff>1933575</xdr:colOff>
                <xdr:row>16</xdr:row>
                <xdr:rowOff>257175</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2200275</xdr:colOff>
                <xdr:row>16</xdr:row>
                <xdr:rowOff>57150</xdr:rowOff>
              </from>
              <to>
                <xdr:col>3</xdr:col>
                <xdr:colOff>3152775</xdr:colOff>
                <xdr:row>16</xdr:row>
                <xdr:rowOff>257175</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3333750</xdr:colOff>
                <xdr:row>16</xdr:row>
                <xdr:rowOff>66675</xdr:rowOff>
              </from>
              <to>
                <xdr:col>4</xdr:col>
                <xdr:colOff>628650</xdr:colOff>
                <xdr:row>16</xdr:row>
                <xdr:rowOff>266700</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J59"/>
  <sheetViews>
    <sheetView zoomScaleNormal="100" workbookViewId="0">
      <pane xSplit="1" topLeftCell="B1" activePane="topRight" state="frozen"/>
      <selection activeCell="D16" sqref="D16:M16"/>
      <selection pane="topRight" activeCell="C25" sqref="C25"/>
    </sheetView>
  </sheetViews>
  <sheetFormatPr defaultColWidth="36.85546875" defaultRowHeight="12.75" customHeight="1" x14ac:dyDescent="0.25"/>
  <cols>
    <col min="1" max="1" width="18.5703125" style="120" customWidth="1"/>
    <col min="2" max="9" width="31.42578125" style="119" customWidth="1"/>
    <col min="10" max="26" width="36.85546875" style="119" customWidth="1"/>
    <col min="27" max="27" width="37" style="119" customWidth="1"/>
    <col min="28" max="34" width="36.85546875" style="119" customWidth="1"/>
    <col min="35" max="43" width="36.85546875" style="120" customWidth="1"/>
    <col min="44" max="44" width="37.140625" style="120" customWidth="1"/>
    <col min="45" max="46" width="36.85546875" style="120" customWidth="1"/>
    <col min="47" max="47" width="36.5703125" style="120" customWidth="1"/>
    <col min="48" max="49" width="36.85546875" style="120" customWidth="1"/>
    <col min="50" max="50" width="36.5703125" style="120" customWidth="1"/>
    <col min="51" max="51" width="37" style="120" customWidth="1"/>
    <col min="52" max="70" width="36.85546875" style="120" customWidth="1"/>
    <col min="71" max="71" width="37" style="120" customWidth="1"/>
    <col min="72" max="89" width="36.85546875" style="120" customWidth="1"/>
    <col min="90" max="90" width="36.5703125" style="120" customWidth="1"/>
    <col min="91" max="103" width="36.85546875" style="120" customWidth="1"/>
    <col min="104" max="104" width="36.5703125" style="120" customWidth="1"/>
    <col min="105" max="107" width="36.85546875" style="120" customWidth="1"/>
    <col min="108" max="108" width="36.5703125" style="120" customWidth="1"/>
    <col min="109" max="116" width="36.85546875" style="120" customWidth="1"/>
    <col min="117" max="117" width="36.5703125" style="120" customWidth="1"/>
    <col min="118" max="255" width="36.85546875" style="120"/>
    <col min="256" max="256" width="18.5703125" style="120" customWidth="1"/>
    <col min="257" max="265" width="31.42578125" style="120" customWidth="1"/>
    <col min="266" max="282" width="36.85546875" style="120" customWidth="1"/>
    <col min="283" max="283" width="37" style="120" customWidth="1"/>
    <col min="284" max="299" width="36.85546875" style="120" customWidth="1"/>
    <col min="300" max="300" width="37.140625" style="120" customWidth="1"/>
    <col min="301" max="302" width="36.85546875" style="120" customWidth="1"/>
    <col min="303" max="303" width="36.5703125" style="120" customWidth="1"/>
    <col min="304" max="305" width="36.85546875" style="120" customWidth="1"/>
    <col min="306" max="306" width="36.5703125" style="120" customWidth="1"/>
    <col min="307" max="307" width="37" style="120" customWidth="1"/>
    <col min="308" max="326" width="36.85546875" style="120" customWidth="1"/>
    <col min="327" max="327" width="37" style="120" customWidth="1"/>
    <col min="328" max="345" width="36.85546875" style="120" customWidth="1"/>
    <col min="346" max="346" width="36.5703125" style="120" customWidth="1"/>
    <col min="347" max="359" width="36.85546875" style="120" customWidth="1"/>
    <col min="360" max="360" width="36.5703125" style="120" customWidth="1"/>
    <col min="361" max="363" width="36.85546875" style="120" customWidth="1"/>
    <col min="364" max="364" width="36.5703125" style="120" customWidth="1"/>
    <col min="365" max="372" width="36.85546875" style="120" customWidth="1"/>
    <col min="373" max="373" width="36.5703125" style="120" customWidth="1"/>
    <col min="374" max="511" width="36.85546875" style="120"/>
    <col min="512" max="512" width="18.5703125" style="120" customWidth="1"/>
    <col min="513" max="521" width="31.42578125" style="120" customWidth="1"/>
    <col min="522" max="538" width="36.85546875" style="120" customWidth="1"/>
    <col min="539" max="539" width="37" style="120" customWidth="1"/>
    <col min="540" max="555" width="36.85546875" style="120" customWidth="1"/>
    <col min="556" max="556" width="37.140625" style="120" customWidth="1"/>
    <col min="557" max="558" width="36.85546875" style="120" customWidth="1"/>
    <col min="559" max="559" width="36.5703125" style="120" customWidth="1"/>
    <col min="560" max="561" width="36.85546875" style="120" customWidth="1"/>
    <col min="562" max="562" width="36.5703125" style="120" customWidth="1"/>
    <col min="563" max="563" width="37" style="120" customWidth="1"/>
    <col min="564" max="582" width="36.85546875" style="120" customWidth="1"/>
    <col min="583" max="583" width="37" style="120" customWidth="1"/>
    <col min="584" max="601" width="36.85546875" style="120" customWidth="1"/>
    <col min="602" max="602" width="36.5703125" style="120" customWidth="1"/>
    <col min="603" max="615" width="36.85546875" style="120" customWidth="1"/>
    <col min="616" max="616" width="36.5703125" style="120" customWidth="1"/>
    <col min="617" max="619" width="36.85546875" style="120" customWidth="1"/>
    <col min="620" max="620" width="36.5703125" style="120" customWidth="1"/>
    <col min="621" max="628" width="36.85546875" style="120" customWidth="1"/>
    <col min="629" max="629" width="36.5703125" style="120" customWidth="1"/>
    <col min="630" max="767" width="36.85546875" style="120"/>
    <col min="768" max="768" width="18.5703125" style="120" customWidth="1"/>
    <col min="769" max="777" width="31.42578125" style="120" customWidth="1"/>
    <col min="778" max="794" width="36.85546875" style="120" customWidth="1"/>
    <col min="795" max="795" width="37" style="120" customWidth="1"/>
    <col min="796" max="811" width="36.85546875" style="120" customWidth="1"/>
    <col min="812" max="812" width="37.140625" style="120" customWidth="1"/>
    <col min="813" max="814" width="36.85546875" style="120" customWidth="1"/>
    <col min="815" max="815" width="36.5703125" style="120" customWidth="1"/>
    <col min="816" max="817" width="36.85546875" style="120" customWidth="1"/>
    <col min="818" max="818" width="36.5703125" style="120" customWidth="1"/>
    <col min="819" max="819" width="37" style="120" customWidth="1"/>
    <col min="820" max="838" width="36.85546875" style="120" customWidth="1"/>
    <col min="839" max="839" width="37" style="120" customWidth="1"/>
    <col min="840" max="857" width="36.85546875" style="120" customWidth="1"/>
    <col min="858" max="858" width="36.5703125" style="120" customWidth="1"/>
    <col min="859" max="871" width="36.85546875" style="120" customWidth="1"/>
    <col min="872" max="872" width="36.5703125" style="120" customWidth="1"/>
    <col min="873" max="875" width="36.85546875" style="120" customWidth="1"/>
    <col min="876" max="876" width="36.5703125" style="120" customWidth="1"/>
    <col min="877" max="884" width="36.85546875" style="120" customWidth="1"/>
    <col min="885" max="885" width="36.5703125" style="120" customWidth="1"/>
    <col min="886" max="1023" width="36.85546875" style="120"/>
    <col min="1024" max="1024" width="18.5703125" style="120" customWidth="1"/>
    <col min="1025" max="1033" width="31.42578125" style="120" customWidth="1"/>
    <col min="1034" max="1050" width="36.85546875" style="120" customWidth="1"/>
    <col min="1051" max="1051" width="37" style="120" customWidth="1"/>
    <col min="1052" max="1067" width="36.85546875" style="120" customWidth="1"/>
    <col min="1068" max="1068" width="37.140625" style="120" customWidth="1"/>
    <col min="1069" max="1070" width="36.85546875" style="120" customWidth="1"/>
    <col min="1071" max="1071" width="36.5703125" style="120" customWidth="1"/>
    <col min="1072" max="1073" width="36.85546875" style="120" customWidth="1"/>
    <col min="1074" max="1074" width="36.5703125" style="120" customWidth="1"/>
    <col min="1075" max="1075" width="37" style="120" customWidth="1"/>
    <col min="1076" max="1094" width="36.85546875" style="120" customWidth="1"/>
    <col min="1095" max="1095" width="37" style="120" customWidth="1"/>
    <col min="1096" max="1113" width="36.85546875" style="120" customWidth="1"/>
    <col min="1114" max="1114" width="36.5703125" style="120" customWidth="1"/>
    <col min="1115" max="1127" width="36.85546875" style="120" customWidth="1"/>
    <col min="1128" max="1128" width="36.5703125" style="120" customWidth="1"/>
    <col min="1129" max="1131" width="36.85546875" style="120" customWidth="1"/>
    <col min="1132" max="1132" width="36.5703125" style="120" customWidth="1"/>
    <col min="1133" max="1140" width="36.85546875" style="120" customWidth="1"/>
    <col min="1141" max="1141" width="36.5703125" style="120" customWidth="1"/>
    <col min="1142" max="1279" width="36.85546875" style="120"/>
    <col min="1280" max="1280" width="18.5703125" style="120" customWidth="1"/>
    <col min="1281" max="1289" width="31.42578125" style="120" customWidth="1"/>
    <col min="1290" max="1306" width="36.85546875" style="120" customWidth="1"/>
    <col min="1307" max="1307" width="37" style="120" customWidth="1"/>
    <col min="1308" max="1323" width="36.85546875" style="120" customWidth="1"/>
    <col min="1324" max="1324" width="37.140625" style="120" customWidth="1"/>
    <col min="1325" max="1326" width="36.85546875" style="120" customWidth="1"/>
    <col min="1327" max="1327" width="36.5703125" style="120" customWidth="1"/>
    <col min="1328" max="1329" width="36.85546875" style="120" customWidth="1"/>
    <col min="1330" max="1330" width="36.5703125" style="120" customWidth="1"/>
    <col min="1331" max="1331" width="37" style="120" customWidth="1"/>
    <col min="1332" max="1350" width="36.85546875" style="120" customWidth="1"/>
    <col min="1351" max="1351" width="37" style="120" customWidth="1"/>
    <col min="1352" max="1369" width="36.85546875" style="120" customWidth="1"/>
    <col min="1370" max="1370" width="36.5703125" style="120" customWidth="1"/>
    <col min="1371" max="1383" width="36.85546875" style="120" customWidth="1"/>
    <col min="1384" max="1384" width="36.5703125" style="120" customWidth="1"/>
    <col min="1385" max="1387" width="36.85546875" style="120" customWidth="1"/>
    <col min="1388" max="1388" width="36.5703125" style="120" customWidth="1"/>
    <col min="1389" max="1396" width="36.85546875" style="120" customWidth="1"/>
    <col min="1397" max="1397" width="36.5703125" style="120" customWidth="1"/>
    <col min="1398" max="1535" width="36.85546875" style="120"/>
    <col min="1536" max="1536" width="18.5703125" style="120" customWidth="1"/>
    <col min="1537" max="1545" width="31.42578125" style="120" customWidth="1"/>
    <col min="1546" max="1562" width="36.85546875" style="120" customWidth="1"/>
    <col min="1563" max="1563" width="37" style="120" customWidth="1"/>
    <col min="1564" max="1579" width="36.85546875" style="120" customWidth="1"/>
    <col min="1580" max="1580" width="37.140625" style="120" customWidth="1"/>
    <col min="1581" max="1582" width="36.85546875" style="120" customWidth="1"/>
    <col min="1583" max="1583" width="36.5703125" style="120" customWidth="1"/>
    <col min="1584" max="1585" width="36.85546875" style="120" customWidth="1"/>
    <col min="1586" max="1586" width="36.5703125" style="120" customWidth="1"/>
    <col min="1587" max="1587" width="37" style="120" customWidth="1"/>
    <col min="1588" max="1606" width="36.85546875" style="120" customWidth="1"/>
    <col min="1607" max="1607" width="37" style="120" customWidth="1"/>
    <col min="1608" max="1625" width="36.85546875" style="120" customWidth="1"/>
    <col min="1626" max="1626" width="36.5703125" style="120" customWidth="1"/>
    <col min="1627" max="1639" width="36.85546875" style="120" customWidth="1"/>
    <col min="1640" max="1640" width="36.5703125" style="120" customWidth="1"/>
    <col min="1641" max="1643" width="36.85546875" style="120" customWidth="1"/>
    <col min="1644" max="1644" width="36.5703125" style="120" customWidth="1"/>
    <col min="1645" max="1652" width="36.85546875" style="120" customWidth="1"/>
    <col min="1653" max="1653" width="36.5703125" style="120" customWidth="1"/>
    <col min="1654" max="1791" width="36.85546875" style="120"/>
    <col min="1792" max="1792" width="18.5703125" style="120" customWidth="1"/>
    <col min="1793" max="1801" width="31.42578125" style="120" customWidth="1"/>
    <col min="1802" max="1818" width="36.85546875" style="120" customWidth="1"/>
    <col min="1819" max="1819" width="37" style="120" customWidth="1"/>
    <col min="1820" max="1835" width="36.85546875" style="120" customWidth="1"/>
    <col min="1836" max="1836" width="37.140625" style="120" customWidth="1"/>
    <col min="1837" max="1838" width="36.85546875" style="120" customWidth="1"/>
    <col min="1839" max="1839" width="36.5703125" style="120" customWidth="1"/>
    <col min="1840" max="1841" width="36.85546875" style="120" customWidth="1"/>
    <col min="1842" max="1842" width="36.5703125" style="120" customWidth="1"/>
    <col min="1843" max="1843" width="37" style="120" customWidth="1"/>
    <col min="1844" max="1862" width="36.85546875" style="120" customWidth="1"/>
    <col min="1863" max="1863" width="37" style="120" customWidth="1"/>
    <col min="1864" max="1881" width="36.85546875" style="120" customWidth="1"/>
    <col min="1882" max="1882" width="36.5703125" style="120" customWidth="1"/>
    <col min="1883" max="1895" width="36.85546875" style="120" customWidth="1"/>
    <col min="1896" max="1896" width="36.5703125" style="120" customWidth="1"/>
    <col min="1897" max="1899" width="36.85546875" style="120" customWidth="1"/>
    <col min="1900" max="1900" width="36.5703125" style="120" customWidth="1"/>
    <col min="1901" max="1908" width="36.85546875" style="120" customWidth="1"/>
    <col min="1909" max="1909" width="36.5703125" style="120" customWidth="1"/>
    <col min="1910" max="2047" width="36.85546875" style="120"/>
    <col min="2048" max="2048" width="18.5703125" style="120" customWidth="1"/>
    <col min="2049" max="2057" width="31.42578125" style="120" customWidth="1"/>
    <col min="2058" max="2074" width="36.85546875" style="120" customWidth="1"/>
    <col min="2075" max="2075" width="37" style="120" customWidth="1"/>
    <col min="2076" max="2091" width="36.85546875" style="120" customWidth="1"/>
    <col min="2092" max="2092" width="37.140625" style="120" customWidth="1"/>
    <col min="2093" max="2094" width="36.85546875" style="120" customWidth="1"/>
    <col min="2095" max="2095" width="36.5703125" style="120" customWidth="1"/>
    <col min="2096" max="2097" width="36.85546875" style="120" customWidth="1"/>
    <col min="2098" max="2098" width="36.5703125" style="120" customWidth="1"/>
    <col min="2099" max="2099" width="37" style="120" customWidth="1"/>
    <col min="2100" max="2118" width="36.85546875" style="120" customWidth="1"/>
    <col min="2119" max="2119" width="37" style="120" customWidth="1"/>
    <col min="2120" max="2137" width="36.85546875" style="120" customWidth="1"/>
    <col min="2138" max="2138" width="36.5703125" style="120" customWidth="1"/>
    <col min="2139" max="2151" width="36.85546875" style="120" customWidth="1"/>
    <col min="2152" max="2152" width="36.5703125" style="120" customWidth="1"/>
    <col min="2153" max="2155" width="36.85546875" style="120" customWidth="1"/>
    <col min="2156" max="2156" width="36.5703125" style="120" customWidth="1"/>
    <col min="2157" max="2164" width="36.85546875" style="120" customWidth="1"/>
    <col min="2165" max="2165" width="36.5703125" style="120" customWidth="1"/>
    <col min="2166" max="2303" width="36.85546875" style="120"/>
    <col min="2304" max="2304" width="18.5703125" style="120" customWidth="1"/>
    <col min="2305" max="2313" width="31.42578125" style="120" customWidth="1"/>
    <col min="2314" max="2330" width="36.85546875" style="120" customWidth="1"/>
    <col min="2331" max="2331" width="37" style="120" customWidth="1"/>
    <col min="2332" max="2347" width="36.85546875" style="120" customWidth="1"/>
    <col min="2348" max="2348" width="37.140625" style="120" customWidth="1"/>
    <col min="2349" max="2350" width="36.85546875" style="120" customWidth="1"/>
    <col min="2351" max="2351" width="36.5703125" style="120" customWidth="1"/>
    <col min="2352" max="2353" width="36.85546875" style="120" customWidth="1"/>
    <col min="2354" max="2354" width="36.5703125" style="120" customWidth="1"/>
    <col min="2355" max="2355" width="37" style="120" customWidth="1"/>
    <col min="2356" max="2374" width="36.85546875" style="120" customWidth="1"/>
    <col min="2375" max="2375" width="37" style="120" customWidth="1"/>
    <col min="2376" max="2393" width="36.85546875" style="120" customWidth="1"/>
    <col min="2394" max="2394" width="36.5703125" style="120" customWidth="1"/>
    <col min="2395" max="2407" width="36.85546875" style="120" customWidth="1"/>
    <col min="2408" max="2408" width="36.5703125" style="120" customWidth="1"/>
    <col min="2409" max="2411" width="36.85546875" style="120" customWidth="1"/>
    <col min="2412" max="2412" width="36.5703125" style="120" customWidth="1"/>
    <col min="2413" max="2420" width="36.85546875" style="120" customWidth="1"/>
    <col min="2421" max="2421" width="36.5703125" style="120" customWidth="1"/>
    <col min="2422" max="2559" width="36.85546875" style="120"/>
    <col min="2560" max="2560" width="18.5703125" style="120" customWidth="1"/>
    <col min="2561" max="2569" width="31.42578125" style="120" customWidth="1"/>
    <col min="2570" max="2586" width="36.85546875" style="120" customWidth="1"/>
    <col min="2587" max="2587" width="37" style="120" customWidth="1"/>
    <col min="2588" max="2603" width="36.85546875" style="120" customWidth="1"/>
    <col min="2604" max="2604" width="37.140625" style="120" customWidth="1"/>
    <col min="2605" max="2606" width="36.85546875" style="120" customWidth="1"/>
    <col min="2607" max="2607" width="36.5703125" style="120" customWidth="1"/>
    <col min="2608" max="2609" width="36.85546875" style="120" customWidth="1"/>
    <col min="2610" max="2610" width="36.5703125" style="120" customWidth="1"/>
    <col min="2611" max="2611" width="37" style="120" customWidth="1"/>
    <col min="2612" max="2630" width="36.85546875" style="120" customWidth="1"/>
    <col min="2631" max="2631" width="37" style="120" customWidth="1"/>
    <col min="2632" max="2649" width="36.85546875" style="120" customWidth="1"/>
    <col min="2650" max="2650" width="36.5703125" style="120" customWidth="1"/>
    <col min="2651" max="2663" width="36.85546875" style="120" customWidth="1"/>
    <col min="2664" max="2664" width="36.5703125" style="120" customWidth="1"/>
    <col min="2665" max="2667" width="36.85546875" style="120" customWidth="1"/>
    <col min="2668" max="2668" width="36.5703125" style="120" customWidth="1"/>
    <col min="2669" max="2676" width="36.85546875" style="120" customWidth="1"/>
    <col min="2677" max="2677" width="36.5703125" style="120" customWidth="1"/>
    <col min="2678" max="2815" width="36.85546875" style="120"/>
    <col min="2816" max="2816" width="18.5703125" style="120" customWidth="1"/>
    <col min="2817" max="2825" width="31.42578125" style="120" customWidth="1"/>
    <col min="2826" max="2842" width="36.85546875" style="120" customWidth="1"/>
    <col min="2843" max="2843" width="37" style="120" customWidth="1"/>
    <col min="2844" max="2859" width="36.85546875" style="120" customWidth="1"/>
    <col min="2860" max="2860" width="37.140625" style="120" customWidth="1"/>
    <col min="2861" max="2862" width="36.85546875" style="120" customWidth="1"/>
    <col min="2863" max="2863" width="36.5703125" style="120" customWidth="1"/>
    <col min="2864" max="2865" width="36.85546875" style="120" customWidth="1"/>
    <col min="2866" max="2866" width="36.5703125" style="120" customWidth="1"/>
    <col min="2867" max="2867" width="37" style="120" customWidth="1"/>
    <col min="2868" max="2886" width="36.85546875" style="120" customWidth="1"/>
    <col min="2887" max="2887" width="37" style="120" customWidth="1"/>
    <col min="2888" max="2905" width="36.85546875" style="120" customWidth="1"/>
    <col min="2906" max="2906" width="36.5703125" style="120" customWidth="1"/>
    <col min="2907" max="2919" width="36.85546875" style="120" customWidth="1"/>
    <col min="2920" max="2920" width="36.5703125" style="120" customWidth="1"/>
    <col min="2921" max="2923" width="36.85546875" style="120" customWidth="1"/>
    <col min="2924" max="2924" width="36.5703125" style="120" customWidth="1"/>
    <col min="2925" max="2932" width="36.85546875" style="120" customWidth="1"/>
    <col min="2933" max="2933" width="36.5703125" style="120" customWidth="1"/>
    <col min="2934" max="3071" width="36.85546875" style="120"/>
    <col min="3072" max="3072" width="18.5703125" style="120" customWidth="1"/>
    <col min="3073" max="3081" width="31.42578125" style="120" customWidth="1"/>
    <col min="3082" max="3098" width="36.85546875" style="120" customWidth="1"/>
    <col min="3099" max="3099" width="37" style="120" customWidth="1"/>
    <col min="3100" max="3115" width="36.85546875" style="120" customWidth="1"/>
    <col min="3116" max="3116" width="37.140625" style="120" customWidth="1"/>
    <col min="3117" max="3118" width="36.85546875" style="120" customWidth="1"/>
    <col min="3119" max="3119" width="36.5703125" style="120" customWidth="1"/>
    <col min="3120" max="3121" width="36.85546875" style="120" customWidth="1"/>
    <col min="3122" max="3122" width="36.5703125" style="120" customWidth="1"/>
    <col min="3123" max="3123" width="37" style="120" customWidth="1"/>
    <col min="3124" max="3142" width="36.85546875" style="120" customWidth="1"/>
    <col min="3143" max="3143" width="37" style="120" customWidth="1"/>
    <col min="3144" max="3161" width="36.85546875" style="120" customWidth="1"/>
    <col min="3162" max="3162" width="36.5703125" style="120" customWidth="1"/>
    <col min="3163" max="3175" width="36.85546875" style="120" customWidth="1"/>
    <col min="3176" max="3176" width="36.5703125" style="120" customWidth="1"/>
    <col min="3177" max="3179" width="36.85546875" style="120" customWidth="1"/>
    <col min="3180" max="3180" width="36.5703125" style="120" customWidth="1"/>
    <col min="3181" max="3188" width="36.85546875" style="120" customWidth="1"/>
    <col min="3189" max="3189" width="36.5703125" style="120" customWidth="1"/>
    <col min="3190" max="3327" width="36.85546875" style="120"/>
    <col min="3328" max="3328" width="18.5703125" style="120" customWidth="1"/>
    <col min="3329" max="3337" width="31.42578125" style="120" customWidth="1"/>
    <col min="3338" max="3354" width="36.85546875" style="120" customWidth="1"/>
    <col min="3355" max="3355" width="37" style="120" customWidth="1"/>
    <col min="3356" max="3371" width="36.85546875" style="120" customWidth="1"/>
    <col min="3372" max="3372" width="37.140625" style="120" customWidth="1"/>
    <col min="3373" max="3374" width="36.85546875" style="120" customWidth="1"/>
    <col min="3375" max="3375" width="36.5703125" style="120" customWidth="1"/>
    <col min="3376" max="3377" width="36.85546875" style="120" customWidth="1"/>
    <col min="3378" max="3378" width="36.5703125" style="120" customWidth="1"/>
    <col min="3379" max="3379" width="37" style="120" customWidth="1"/>
    <col min="3380" max="3398" width="36.85546875" style="120" customWidth="1"/>
    <col min="3399" max="3399" width="37" style="120" customWidth="1"/>
    <col min="3400" max="3417" width="36.85546875" style="120" customWidth="1"/>
    <col min="3418" max="3418" width="36.5703125" style="120" customWidth="1"/>
    <col min="3419" max="3431" width="36.85546875" style="120" customWidth="1"/>
    <col min="3432" max="3432" width="36.5703125" style="120" customWidth="1"/>
    <col min="3433" max="3435" width="36.85546875" style="120" customWidth="1"/>
    <col min="3436" max="3436" width="36.5703125" style="120" customWidth="1"/>
    <col min="3437" max="3444" width="36.85546875" style="120" customWidth="1"/>
    <col min="3445" max="3445" width="36.5703125" style="120" customWidth="1"/>
    <col min="3446" max="3583" width="36.85546875" style="120"/>
    <col min="3584" max="3584" width="18.5703125" style="120" customWidth="1"/>
    <col min="3585" max="3593" width="31.42578125" style="120" customWidth="1"/>
    <col min="3594" max="3610" width="36.85546875" style="120" customWidth="1"/>
    <col min="3611" max="3611" width="37" style="120" customWidth="1"/>
    <col min="3612" max="3627" width="36.85546875" style="120" customWidth="1"/>
    <col min="3628" max="3628" width="37.140625" style="120" customWidth="1"/>
    <col min="3629" max="3630" width="36.85546875" style="120" customWidth="1"/>
    <col min="3631" max="3631" width="36.5703125" style="120" customWidth="1"/>
    <col min="3632" max="3633" width="36.85546875" style="120" customWidth="1"/>
    <col min="3634" max="3634" width="36.5703125" style="120" customWidth="1"/>
    <col min="3635" max="3635" width="37" style="120" customWidth="1"/>
    <col min="3636" max="3654" width="36.85546875" style="120" customWidth="1"/>
    <col min="3655" max="3655" width="37" style="120" customWidth="1"/>
    <col min="3656" max="3673" width="36.85546875" style="120" customWidth="1"/>
    <col min="3674" max="3674" width="36.5703125" style="120" customWidth="1"/>
    <col min="3675" max="3687" width="36.85546875" style="120" customWidth="1"/>
    <col min="3688" max="3688" width="36.5703125" style="120" customWidth="1"/>
    <col min="3689" max="3691" width="36.85546875" style="120" customWidth="1"/>
    <col min="3692" max="3692" width="36.5703125" style="120" customWidth="1"/>
    <col min="3693" max="3700" width="36.85546875" style="120" customWidth="1"/>
    <col min="3701" max="3701" width="36.5703125" style="120" customWidth="1"/>
    <col min="3702" max="3839" width="36.85546875" style="120"/>
    <col min="3840" max="3840" width="18.5703125" style="120" customWidth="1"/>
    <col min="3841" max="3849" width="31.42578125" style="120" customWidth="1"/>
    <col min="3850" max="3866" width="36.85546875" style="120" customWidth="1"/>
    <col min="3867" max="3867" width="37" style="120" customWidth="1"/>
    <col min="3868" max="3883" width="36.85546875" style="120" customWidth="1"/>
    <col min="3884" max="3884" width="37.140625" style="120" customWidth="1"/>
    <col min="3885" max="3886" width="36.85546875" style="120" customWidth="1"/>
    <col min="3887" max="3887" width="36.5703125" style="120" customWidth="1"/>
    <col min="3888" max="3889" width="36.85546875" style="120" customWidth="1"/>
    <col min="3890" max="3890" width="36.5703125" style="120" customWidth="1"/>
    <col min="3891" max="3891" width="37" style="120" customWidth="1"/>
    <col min="3892" max="3910" width="36.85546875" style="120" customWidth="1"/>
    <col min="3911" max="3911" width="37" style="120" customWidth="1"/>
    <col min="3912" max="3929" width="36.85546875" style="120" customWidth="1"/>
    <col min="3930" max="3930" width="36.5703125" style="120" customWidth="1"/>
    <col min="3931" max="3943" width="36.85546875" style="120" customWidth="1"/>
    <col min="3944" max="3944" width="36.5703125" style="120" customWidth="1"/>
    <col min="3945" max="3947" width="36.85546875" style="120" customWidth="1"/>
    <col min="3948" max="3948" width="36.5703125" style="120" customWidth="1"/>
    <col min="3949" max="3956" width="36.85546875" style="120" customWidth="1"/>
    <col min="3957" max="3957" width="36.5703125" style="120" customWidth="1"/>
    <col min="3958" max="4095" width="36.85546875" style="120"/>
    <col min="4096" max="4096" width="18.5703125" style="120" customWidth="1"/>
    <col min="4097" max="4105" width="31.42578125" style="120" customWidth="1"/>
    <col min="4106" max="4122" width="36.85546875" style="120" customWidth="1"/>
    <col min="4123" max="4123" width="37" style="120" customWidth="1"/>
    <col min="4124" max="4139" width="36.85546875" style="120" customWidth="1"/>
    <col min="4140" max="4140" width="37.140625" style="120" customWidth="1"/>
    <col min="4141" max="4142" width="36.85546875" style="120" customWidth="1"/>
    <col min="4143" max="4143" width="36.5703125" style="120" customWidth="1"/>
    <col min="4144" max="4145" width="36.85546875" style="120" customWidth="1"/>
    <col min="4146" max="4146" width="36.5703125" style="120" customWidth="1"/>
    <col min="4147" max="4147" width="37" style="120" customWidth="1"/>
    <col min="4148" max="4166" width="36.85546875" style="120" customWidth="1"/>
    <col min="4167" max="4167" width="37" style="120" customWidth="1"/>
    <col min="4168" max="4185" width="36.85546875" style="120" customWidth="1"/>
    <col min="4186" max="4186" width="36.5703125" style="120" customWidth="1"/>
    <col min="4187" max="4199" width="36.85546875" style="120" customWidth="1"/>
    <col min="4200" max="4200" width="36.5703125" style="120" customWidth="1"/>
    <col min="4201" max="4203" width="36.85546875" style="120" customWidth="1"/>
    <col min="4204" max="4204" width="36.5703125" style="120" customWidth="1"/>
    <col min="4205" max="4212" width="36.85546875" style="120" customWidth="1"/>
    <col min="4213" max="4213" width="36.5703125" style="120" customWidth="1"/>
    <col min="4214" max="4351" width="36.85546875" style="120"/>
    <col min="4352" max="4352" width="18.5703125" style="120" customWidth="1"/>
    <col min="4353" max="4361" width="31.42578125" style="120" customWidth="1"/>
    <col min="4362" max="4378" width="36.85546875" style="120" customWidth="1"/>
    <col min="4379" max="4379" width="37" style="120" customWidth="1"/>
    <col min="4380" max="4395" width="36.85546875" style="120" customWidth="1"/>
    <col min="4396" max="4396" width="37.140625" style="120" customWidth="1"/>
    <col min="4397" max="4398" width="36.85546875" style="120" customWidth="1"/>
    <col min="4399" max="4399" width="36.5703125" style="120" customWidth="1"/>
    <col min="4400" max="4401" width="36.85546875" style="120" customWidth="1"/>
    <col min="4402" max="4402" width="36.5703125" style="120" customWidth="1"/>
    <col min="4403" max="4403" width="37" style="120" customWidth="1"/>
    <col min="4404" max="4422" width="36.85546875" style="120" customWidth="1"/>
    <col min="4423" max="4423" width="37" style="120" customWidth="1"/>
    <col min="4424" max="4441" width="36.85546875" style="120" customWidth="1"/>
    <col min="4442" max="4442" width="36.5703125" style="120" customWidth="1"/>
    <col min="4443" max="4455" width="36.85546875" style="120" customWidth="1"/>
    <col min="4456" max="4456" width="36.5703125" style="120" customWidth="1"/>
    <col min="4457" max="4459" width="36.85546875" style="120" customWidth="1"/>
    <col min="4460" max="4460" width="36.5703125" style="120" customWidth="1"/>
    <col min="4461" max="4468" width="36.85546875" style="120" customWidth="1"/>
    <col min="4469" max="4469" width="36.5703125" style="120" customWidth="1"/>
    <col min="4470" max="4607" width="36.85546875" style="120"/>
    <col min="4608" max="4608" width="18.5703125" style="120" customWidth="1"/>
    <col min="4609" max="4617" width="31.42578125" style="120" customWidth="1"/>
    <col min="4618" max="4634" width="36.85546875" style="120" customWidth="1"/>
    <col min="4635" max="4635" width="37" style="120" customWidth="1"/>
    <col min="4636" max="4651" width="36.85546875" style="120" customWidth="1"/>
    <col min="4652" max="4652" width="37.140625" style="120" customWidth="1"/>
    <col min="4653" max="4654" width="36.85546875" style="120" customWidth="1"/>
    <col min="4655" max="4655" width="36.5703125" style="120" customWidth="1"/>
    <col min="4656" max="4657" width="36.85546875" style="120" customWidth="1"/>
    <col min="4658" max="4658" width="36.5703125" style="120" customWidth="1"/>
    <col min="4659" max="4659" width="37" style="120" customWidth="1"/>
    <col min="4660" max="4678" width="36.85546875" style="120" customWidth="1"/>
    <col min="4679" max="4679" width="37" style="120" customWidth="1"/>
    <col min="4680" max="4697" width="36.85546875" style="120" customWidth="1"/>
    <col min="4698" max="4698" width="36.5703125" style="120" customWidth="1"/>
    <col min="4699" max="4711" width="36.85546875" style="120" customWidth="1"/>
    <col min="4712" max="4712" width="36.5703125" style="120" customWidth="1"/>
    <col min="4713" max="4715" width="36.85546875" style="120" customWidth="1"/>
    <col min="4716" max="4716" width="36.5703125" style="120" customWidth="1"/>
    <col min="4717" max="4724" width="36.85546875" style="120" customWidth="1"/>
    <col min="4725" max="4725" width="36.5703125" style="120" customWidth="1"/>
    <col min="4726" max="4863" width="36.85546875" style="120"/>
    <col min="4864" max="4864" width="18.5703125" style="120" customWidth="1"/>
    <col min="4865" max="4873" width="31.42578125" style="120" customWidth="1"/>
    <col min="4874" max="4890" width="36.85546875" style="120" customWidth="1"/>
    <col min="4891" max="4891" width="37" style="120" customWidth="1"/>
    <col min="4892" max="4907" width="36.85546875" style="120" customWidth="1"/>
    <col min="4908" max="4908" width="37.140625" style="120" customWidth="1"/>
    <col min="4909" max="4910" width="36.85546875" style="120" customWidth="1"/>
    <col min="4911" max="4911" width="36.5703125" style="120" customWidth="1"/>
    <col min="4912" max="4913" width="36.85546875" style="120" customWidth="1"/>
    <col min="4914" max="4914" width="36.5703125" style="120" customWidth="1"/>
    <col min="4915" max="4915" width="37" style="120" customWidth="1"/>
    <col min="4916" max="4934" width="36.85546875" style="120" customWidth="1"/>
    <col min="4935" max="4935" width="37" style="120" customWidth="1"/>
    <col min="4936" max="4953" width="36.85546875" style="120" customWidth="1"/>
    <col min="4954" max="4954" width="36.5703125" style="120" customWidth="1"/>
    <col min="4955" max="4967" width="36.85546875" style="120" customWidth="1"/>
    <col min="4968" max="4968" width="36.5703125" style="120" customWidth="1"/>
    <col min="4969" max="4971" width="36.85546875" style="120" customWidth="1"/>
    <col min="4972" max="4972" width="36.5703125" style="120" customWidth="1"/>
    <col min="4973" max="4980" width="36.85546875" style="120" customWidth="1"/>
    <col min="4981" max="4981" width="36.5703125" style="120" customWidth="1"/>
    <col min="4982" max="5119" width="36.85546875" style="120"/>
    <col min="5120" max="5120" width="18.5703125" style="120" customWidth="1"/>
    <col min="5121" max="5129" width="31.42578125" style="120" customWidth="1"/>
    <col min="5130" max="5146" width="36.85546875" style="120" customWidth="1"/>
    <col min="5147" max="5147" width="37" style="120" customWidth="1"/>
    <col min="5148" max="5163" width="36.85546875" style="120" customWidth="1"/>
    <col min="5164" max="5164" width="37.140625" style="120" customWidth="1"/>
    <col min="5165" max="5166" width="36.85546875" style="120" customWidth="1"/>
    <col min="5167" max="5167" width="36.5703125" style="120" customWidth="1"/>
    <col min="5168" max="5169" width="36.85546875" style="120" customWidth="1"/>
    <col min="5170" max="5170" width="36.5703125" style="120" customWidth="1"/>
    <col min="5171" max="5171" width="37" style="120" customWidth="1"/>
    <col min="5172" max="5190" width="36.85546875" style="120" customWidth="1"/>
    <col min="5191" max="5191" width="37" style="120" customWidth="1"/>
    <col min="5192" max="5209" width="36.85546875" style="120" customWidth="1"/>
    <col min="5210" max="5210" width="36.5703125" style="120" customWidth="1"/>
    <col min="5211" max="5223" width="36.85546875" style="120" customWidth="1"/>
    <col min="5224" max="5224" width="36.5703125" style="120" customWidth="1"/>
    <col min="5225" max="5227" width="36.85546875" style="120" customWidth="1"/>
    <col min="5228" max="5228" width="36.5703125" style="120" customWidth="1"/>
    <col min="5229" max="5236" width="36.85546875" style="120" customWidth="1"/>
    <col min="5237" max="5237" width="36.5703125" style="120" customWidth="1"/>
    <col min="5238" max="5375" width="36.85546875" style="120"/>
    <col min="5376" max="5376" width="18.5703125" style="120" customWidth="1"/>
    <col min="5377" max="5385" width="31.42578125" style="120" customWidth="1"/>
    <col min="5386" max="5402" width="36.85546875" style="120" customWidth="1"/>
    <col min="5403" max="5403" width="37" style="120" customWidth="1"/>
    <col min="5404" max="5419" width="36.85546875" style="120" customWidth="1"/>
    <col min="5420" max="5420" width="37.140625" style="120" customWidth="1"/>
    <col min="5421" max="5422" width="36.85546875" style="120" customWidth="1"/>
    <col min="5423" max="5423" width="36.5703125" style="120" customWidth="1"/>
    <col min="5424" max="5425" width="36.85546875" style="120" customWidth="1"/>
    <col min="5426" max="5426" width="36.5703125" style="120" customWidth="1"/>
    <col min="5427" max="5427" width="37" style="120" customWidth="1"/>
    <col min="5428" max="5446" width="36.85546875" style="120" customWidth="1"/>
    <col min="5447" max="5447" width="37" style="120" customWidth="1"/>
    <col min="5448" max="5465" width="36.85546875" style="120" customWidth="1"/>
    <col min="5466" max="5466" width="36.5703125" style="120" customWidth="1"/>
    <col min="5467" max="5479" width="36.85546875" style="120" customWidth="1"/>
    <col min="5480" max="5480" width="36.5703125" style="120" customWidth="1"/>
    <col min="5481" max="5483" width="36.85546875" style="120" customWidth="1"/>
    <col min="5484" max="5484" width="36.5703125" style="120" customWidth="1"/>
    <col min="5485" max="5492" width="36.85546875" style="120" customWidth="1"/>
    <col min="5493" max="5493" width="36.5703125" style="120" customWidth="1"/>
    <col min="5494" max="5631" width="36.85546875" style="120"/>
    <col min="5632" max="5632" width="18.5703125" style="120" customWidth="1"/>
    <col min="5633" max="5641" width="31.42578125" style="120" customWidth="1"/>
    <col min="5642" max="5658" width="36.85546875" style="120" customWidth="1"/>
    <col min="5659" max="5659" width="37" style="120" customWidth="1"/>
    <col min="5660" max="5675" width="36.85546875" style="120" customWidth="1"/>
    <col min="5676" max="5676" width="37.140625" style="120" customWidth="1"/>
    <col min="5677" max="5678" width="36.85546875" style="120" customWidth="1"/>
    <col min="5679" max="5679" width="36.5703125" style="120" customWidth="1"/>
    <col min="5680" max="5681" width="36.85546875" style="120" customWidth="1"/>
    <col min="5682" max="5682" width="36.5703125" style="120" customWidth="1"/>
    <col min="5683" max="5683" width="37" style="120" customWidth="1"/>
    <col min="5684" max="5702" width="36.85546875" style="120" customWidth="1"/>
    <col min="5703" max="5703" width="37" style="120" customWidth="1"/>
    <col min="5704" max="5721" width="36.85546875" style="120" customWidth="1"/>
    <col min="5722" max="5722" width="36.5703125" style="120" customWidth="1"/>
    <col min="5723" max="5735" width="36.85546875" style="120" customWidth="1"/>
    <col min="5736" max="5736" width="36.5703125" style="120" customWidth="1"/>
    <col min="5737" max="5739" width="36.85546875" style="120" customWidth="1"/>
    <col min="5740" max="5740" width="36.5703125" style="120" customWidth="1"/>
    <col min="5741" max="5748" width="36.85546875" style="120" customWidth="1"/>
    <col min="5749" max="5749" width="36.5703125" style="120" customWidth="1"/>
    <col min="5750" max="5887" width="36.85546875" style="120"/>
    <col min="5888" max="5888" width="18.5703125" style="120" customWidth="1"/>
    <col min="5889" max="5897" width="31.42578125" style="120" customWidth="1"/>
    <col min="5898" max="5914" width="36.85546875" style="120" customWidth="1"/>
    <col min="5915" max="5915" width="37" style="120" customWidth="1"/>
    <col min="5916" max="5931" width="36.85546875" style="120" customWidth="1"/>
    <col min="5932" max="5932" width="37.140625" style="120" customWidth="1"/>
    <col min="5933" max="5934" width="36.85546875" style="120" customWidth="1"/>
    <col min="5935" max="5935" width="36.5703125" style="120" customWidth="1"/>
    <col min="5936" max="5937" width="36.85546875" style="120" customWidth="1"/>
    <col min="5938" max="5938" width="36.5703125" style="120" customWidth="1"/>
    <col min="5939" max="5939" width="37" style="120" customWidth="1"/>
    <col min="5940" max="5958" width="36.85546875" style="120" customWidth="1"/>
    <col min="5959" max="5959" width="37" style="120" customWidth="1"/>
    <col min="5960" max="5977" width="36.85546875" style="120" customWidth="1"/>
    <col min="5978" max="5978" width="36.5703125" style="120" customWidth="1"/>
    <col min="5979" max="5991" width="36.85546875" style="120" customWidth="1"/>
    <col min="5992" max="5992" width="36.5703125" style="120" customWidth="1"/>
    <col min="5993" max="5995" width="36.85546875" style="120" customWidth="1"/>
    <col min="5996" max="5996" width="36.5703125" style="120" customWidth="1"/>
    <col min="5997" max="6004" width="36.85546875" style="120" customWidth="1"/>
    <col min="6005" max="6005" width="36.5703125" style="120" customWidth="1"/>
    <col min="6006" max="6143" width="36.85546875" style="120"/>
    <col min="6144" max="6144" width="18.5703125" style="120" customWidth="1"/>
    <col min="6145" max="6153" width="31.42578125" style="120" customWidth="1"/>
    <col min="6154" max="6170" width="36.85546875" style="120" customWidth="1"/>
    <col min="6171" max="6171" width="37" style="120" customWidth="1"/>
    <col min="6172" max="6187" width="36.85546875" style="120" customWidth="1"/>
    <col min="6188" max="6188" width="37.140625" style="120" customWidth="1"/>
    <col min="6189" max="6190" width="36.85546875" style="120" customWidth="1"/>
    <col min="6191" max="6191" width="36.5703125" style="120" customWidth="1"/>
    <col min="6192" max="6193" width="36.85546875" style="120" customWidth="1"/>
    <col min="6194" max="6194" width="36.5703125" style="120" customWidth="1"/>
    <col min="6195" max="6195" width="37" style="120" customWidth="1"/>
    <col min="6196" max="6214" width="36.85546875" style="120" customWidth="1"/>
    <col min="6215" max="6215" width="37" style="120" customWidth="1"/>
    <col min="6216" max="6233" width="36.85546875" style="120" customWidth="1"/>
    <col min="6234" max="6234" width="36.5703125" style="120" customWidth="1"/>
    <col min="6235" max="6247" width="36.85546875" style="120" customWidth="1"/>
    <col min="6248" max="6248" width="36.5703125" style="120" customWidth="1"/>
    <col min="6249" max="6251" width="36.85546875" style="120" customWidth="1"/>
    <col min="6252" max="6252" width="36.5703125" style="120" customWidth="1"/>
    <col min="6253" max="6260" width="36.85546875" style="120" customWidth="1"/>
    <col min="6261" max="6261" width="36.5703125" style="120" customWidth="1"/>
    <col min="6262" max="6399" width="36.85546875" style="120"/>
    <col min="6400" max="6400" width="18.5703125" style="120" customWidth="1"/>
    <col min="6401" max="6409" width="31.42578125" style="120" customWidth="1"/>
    <col min="6410" max="6426" width="36.85546875" style="120" customWidth="1"/>
    <col min="6427" max="6427" width="37" style="120" customWidth="1"/>
    <col min="6428" max="6443" width="36.85546875" style="120" customWidth="1"/>
    <col min="6444" max="6444" width="37.140625" style="120" customWidth="1"/>
    <col min="6445" max="6446" width="36.85546875" style="120" customWidth="1"/>
    <col min="6447" max="6447" width="36.5703125" style="120" customWidth="1"/>
    <col min="6448" max="6449" width="36.85546875" style="120" customWidth="1"/>
    <col min="6450" max="6450" width="36.5703125" style="120" customWidth="1"/>
    <col min="6451" max="6451" width="37" style="120" customWidth="1"/>
    <col min="6452" max="6470" width="36.85546875" style="120" customWidth="1"/>
    <col min="6471" max="6471" width="37" style="120" customWidth="1"/>
    <col min="6472" max="6489" width="36.85546875" style="120" customWidth="1"/>
    <col min="6490" max="6490" width="36.5703125" style="120" customWidth="1"/>
    <col min="6491" max="6503" width="36.85546875" style="120" customWidth="1"/>
    <col min="6504" max="6504" width="36.5703125" style="120" customWidth="1"/>
    <col min="6505" max="6507" width="36.85546875" style="120" customWidth="1"/>
    <col min="6508" max="6508" width="36.5703125" style="120" customWidth="1"/>
    <col min="6509" max="6516" width="36.85546875" style="120" customWidth="1"/>
    <col min="6517" max="6517" width="36.5703125" style="120" customWidth="1"/>
    <col min="6518" max="6655" width="36.85546875" style="120"/>
    <col min="6656" max="6656" width="18.5703125" style="120" customWidth="1"/>
    <col min="6657" max="6665" width="31.42578125" style="120" customWidth="1"/>
    <col min="6666" max="6682" width="36.85546875" style="120" customWidth="1"/>
    <col min="6683" max="6683" width="37" style="120" customWidth="1"/>
    <col min="6684" max="6699" width="36.85546875" style="120" customWidth="1"/>
    <col min="6700" max="6700" width="37.140625" style="120" customWidth="1"/>
    <col min="6701" max="6702" width="36.85546875" style="120" customWidth="1"/>
    <col min="6703" max="6703" width="36.5703125" style="120" customWidth="1"/>
    <col min="6704" max="6705" width="36.85546875" style="120" customWidth="1"/>
    <col min="6706" max="6706" width="36.5703125" style="120" customWidth="1"/>
    <col min="6707" max="6707" width="37" style="120" customWidth="1"/>
    <col min="6708" max="6726" width="36.85546875" style="120" customWidth="1"/>
    <col min="6727" max="6727" width="37" style="120" customWidth="1"/>
    <col min="6728" max="6745" width="36.85546875" style="120" customWidth="1"/>
    <col min="6746" max="6746" width="36.5703125" style="120" customWidth="1"/>
    <col min="6747" max="6759" width="36.85546875" style="120" customWidth="1"/>
    <col min="6760" max="6760" width="36.5703125" style="120" customWidth="1"/>
    <col min="6761" max="6763" width="36.85546875" style="120" customWidth="1"/>
    <col min="6764" max="6764" width="36.5703125" style="120" customWidth="1"/>
    <col min="6765" max="6772" width="36.85546875" style="120" customWidth="1"/>
    <col min="6773" max="6773" width="36.5703125" style="120" customWidth="1"/>
    <col min="6774" max="6911" width="36.85546875" style="120"/>
    <col min="6912" max="6912" width="18.5703125" style="120" customWidth="1"/>
    <col min="6913" max="6921" width="31.42578125" style="120" customWidth="1"/>
    <col min="6922" max="6938" width="36.85546875" style="120" customWidth="1"/>
    <col min="6939" max="6939" width="37" style="120" customWidth="1"/>
    <col min="6940" max="6955" width="36.85546875" style="120" customWidth="1"/>
    <col min="6956" max="6956" width="37.140625" style="120" customWidth="1"/>
    <col min="6957" max="6958" width="36.85546875" style="120" customWidth="1"/>
    <col min="6959" max="6959" width="36.5703125" style="120" customWidth="1"/>
    <col min="6960" max="6961" width="36.85546875" style="120" customWidth="1"/>
    <col min="6962" max="6962" width="36.5703125" style="120" customWidth="1"/>
    <col min="6963" max="6963" width="37" style="120" customWidth="1"/>
    <col min="6964" max="6982" width="36.85546875" style="120" customWidth="1"/>
    <col min="6983" max="6983" width="37" style="120" customWidth="1"/>
    <col min="6984" max="7001" width="36.85546875" style="120" customWidth="1"/>
    <col min="7002" max="7002" width="36.5703125" style="120" customWidth="1"/>
    <col min="7003" max="7015" width="36.85546875" style="120" customWidth="1"/>
    <col min="7016" max="7016" width="36.5703125" style="120" customWidth="1"/>
    <col min="7017" max="7019" width="36.85546875" style="120" customWidth="1"/>
    <col min="7020" max="7020" width="36.5703125" style="120" customWidth="1"/>
    <col min="7021" max="7028" width="36.85546875" style="120" customWidth="1"/>
    <col min="7029" max="7029" width="36.5703125" style="120" customWidth="1"/>
    <col min="7030" max="7167" width="36.85546875" style="120"/>
    <col min="7168" max="7168" width="18.5703125" style="120" customWidth="1"/>
    <col min="7169" max="7177" width="31.42578125" style="120" customWidth="1"/>
    <col min="7178" max="7194" width="36.85546875" style="120" customWidth="1"/>
    <col min="7195" max="7195" width="37" style="120" customWidth="1"/>
    <col min="7196" max="7211" width="36.85546875" style="120" customWidth="1"/>
    <col min="7212" max="7212" width="37.140625" style="120" customWidth="1"/>
    <col min="7213" max="7214" width="36.85546875" style="120" customWidth="1"/>
    <col min="7215" max="7215" width="36.5703125" style="120" customWidth="1"/>
    <col min="7216" max="7217" width="36.85546875" style="120" customWidth="1"/>
    <col min="7218" max="7218" width="36.5703125" style="120" customWidth="1"/>
    <col min="7219" max="7219" width="37" style="120" customWidth="1"/>
    <col min="7220" max="7238" width="36.85546875" style="120" customWidth="1"/>
    <col min="7239" max="7239" width="37" style="120" customWidth="1"/>
    <col min="7240" max="7257" width="36.85546875" style="120" customWidth="1"/>
    <col min="7258" max="7258" width="36.5703125" style="120" customWidth="1"/>
    <col min="7259" max="7271" width="36.85546875" style="120" customWidth="1"/>
    <col min="7272" max="7272" width="36.5703125" style="120" customWidth="1"/>
    <col min="7273" max="7275" width="36.85546875" style="120" customWidth="1"/>
    <col min="7276" max="7276" width="36.5703125" style="120" customWidth="1"/>
    <col min="7277" max="7284" width="36.85546875" style="120" customWidth="1"/>
    <col min="7285" max="7285" width="36.5703125" style="120" customWidth="1"/>
    <col min="7286" max="7423" width="36.85546875" style="120"/>
    <col min="7424" max="7424" width="18.5703125" style="120" customWidth="1"/>
    <col min="7425" max="7433" width="31.42578125" style="120" customWidth="1"/>
    <col min="7434" max="7450" width="36.85546875" style="120" customWidth="1"/>
    <col min="7451" max="7451" width="37" style="120" customWidth="1"/>
    <col min="7452" max="7467" width="36.85546875" style="120" customWidth="1"/>
    <col min="7468" max="7468" width="37.140625" style="120" customWidth="1"/>
    <col min="7469" max="7470" width="36.85546875" style="120" customWidth="1"/>
    <col min="7471" max="7471" width="36.5703125" style="120" customWidth="1"/>
    <col min="7472" max="7473" width="36.85546875" style="120" customWidth="1"/>
    <col min="7474" max="7474" width="36.5703125" style="120" customWidth="1"/>
    <col min="7475" max="7475" width="37" style="120" customWidth="1"/>
    <col min="7476" max="7494" width="36.85546875" style="120" customWidth="1"/>
    <col min="7495" max="7495" width="37" style="120" customWidth="1"/>
    <col min="7496" max="7513" width="36.85546875" style="120" customWidth="1"/>
    <col min="7514" max="7514" width="36.5703125" style="120" customWidth="1"/>
    <col min="7515" max="7527" width="36.85546875" style="120" customWidth="1"/>
    <col min="7528" max="7528" width="36.5703125" style="120" customWidth="1"/>
    <col min="7529" max="7531" width="36.85546875" style="120" customWidth="1"/>
    <col min="7532" max="7532" width="36.5703125" style="120" customWidth="1"/>
    <col min="7533" max="7540" width="36.85546875" style="120" customWidth="1"/>
    <col min="7541" max="7541" width="36.5703125" style="120" customWidth="1"/>
    <col min="7542" max="7679" width="36.85546875" style="120"/>
    <col min="7680" max="7680" width="18.5703125" style="120" customWidth="1"/>
    <col min="7681" max="7689" width="31.42578125" style="120" customWidth="1"/>
    <col min="7690" max="7706" width="36.85546875" style="120" customWidth="1"/>
    <col min="7707" max="7707" width="37" style="120" customWidth="1"/>
    <col min="7708" max="7723" width="36.85546875" style="120" customWidth="1"/>
    <col min="7724" max="7724" width="37.140625" style="120" customWidth="1"/>
    <col min="7725" max="7726" width="36.85546875" style="120" customWidth="1"/>
    <col min="7727" max="7727" width="36.5703125" style="120" customWidth="1"/>
    <col min="7728" max="7729" width="36.85546875" style="120" customWidth="1"/>
    <col min="7730" max="7730" width="36.5703125" style="120" customWidth="1"/>
    <col min="7731" max="7731" width="37" style="120" customWidth="1"/>
    <col min="7732" max="7750" width="36.85546875" style="120" customWidth="1"/>
    <col min="7751" max="7751" width="37" style="120" customWidth="1"/>
    <col min="7752" max="7769" width="36.85546875" style="120" customWidth="1"/>
    <col min="7770" max="7770" width="36.5703125" style="120" customWidth="1"/>
    <col min="7771" max="7783" width="36.85546875" style="120" customWidth="1"/>
    <col min="7784" max="7784" width="36.5703125" style="120" customWidth="1"/>
    <col min="7785" max="7787" width="36.85546875" style="120" customWidth="1"/>
    <col min="7788" max="7788" width="36.5703125" style="120" customWidth="1"/>
    <col min="7789" max="7796" width="36.85546875" style="120" customWidth="1"/>
    <col min="7797" max="7797" width="36.5703125" style="120" customWidth="1"/>
    <col min="7798" max="7935" width="36.85546875" style="120"/>
    <col min="7936" max="7936" width="18.5703125" style="120" customWidth="1"/>
    <col min="7937" max="7945" width="31.42578125" style="120" customWidth="1"/>
    <col min="7946" max="7962" width="36.85546875" style="120" customWidth="1"/>
    <col min="7963" max="7963" width="37" style="120" customWidth="1"/>
    <col min="7964" max="7979" width="36.85546875" style="120" customWidth="1"/>
    <col min="7980" max="7980" width="37.140625" style="120" customWidth="1"/>
    <col min="7981" max="7982" width="36.85546875" style="120" customWidth="1"/>
    <col min="7983" max="7983" width="36.5703125" style="120" customWidth="1"/>
    <col min="7984" max="7985" width="36.85546875" style="120" customWidth="1"/>
    <col min="7986" max="7986" width="36.5703125" style="120" customWidth="1"/>
    <col min="7987" max="7987" width="37" style="120" customWidth="1"/>
    <col min="7988" max="8006" width="36.85546875" style="120" customWidth="1"/>
    <col min="8007" max="8007" width="37" style="120" customWidth="1"/>
    <col min="8008" max="8025" width="36.85546875" style="120" customWidth="1"/>
    <col min="8026" max="8026" width="36.5703125" style="120" customWidth="1"/>
    <col min="8027" max="8039" width="36.85546875" style="120" customWidth="1"/>
    <col min="8040" max="8040" width="36.5703125" style="120" customWidth="1"/>
    <col min="8041" max="8043" width="36.85546875" style="120" customWidth="1"/>
    <col min="8044" max="8044" width="36.5703125" style="120" customWidth="1"/>
    <col min="8045" max="8052" width="36.85546875" style="120" customWidth="1"/>
    <col min="8053" max="8053" width="36.5703125" style="120" customWidth="1"/>
    <col min="8054" max="8191" width="36.85546875" style="120"/>
    <col min="8192" max="8192" width="18.5703125" style="120" customWidth="1"/>
    <col min="8193" max="8201" width="31.42578125" style="120" customWidth="1"/>
    <col min="8202" max="8218" width="36.85546875" style="120" customWidth="1"/>
    <col min="8219" max="8219" width="37" style="120" customWidth="1"/>
    <col min="8220" max="8235" width="36.85546875" style="120" customWidth="1"/>
    <col min="8236" max="8236" width="37.140625" style="120" customWidth="1"/>
    <col min="8237" max="8238" width="36.85546875" style="120" customWidth="1"/>
    <col min="8239" max="8239" width="36.5703125" style="120" customWidth="1"/>
    <col min="8240" max="8241" width="36.85546875" style="120" customWidth="1"/>
    <col min="8242" max="8242" width="36.5703125" style="120" customWidth="1"/>
    <col min="8243" max="8243" width="37" style="120" customWidth="1"/>
    <col min="8244" max="8262" width="36.85546875" style="120" customWidth="1"/>
    <col min="8263" max="8263" width="37" style="120" customWidth="1"/>
    <col min="8264" max="8281" width="36.85546875" style="120" customWidth="1"/>
    <col min="8282" max="8282" width="36.5703125" style="120" customWidth="1"/>
    <col min="8283" max="8295" width="36.85546875" style="120" customWidth="1"/>
    <col min="8296" max="8296" width="36.5703125" style="120" customWidth="1"/>
    <col min="8297" max="8299" width="36.85546875" style="120" customWidth="1"/>
    <col min="8300" max="8300" width="36.5703125" style="120" customWidth="1"/>
    <col min="8301" max="8308" width="36.85546875" style="120" customWidth="1"/>
    <col min="8309" max="8309" width="36.5703125" style="120" customWidth="1"/>
    <col min="8310" max="8447" width="36.85546875" style="120"/>
    <col min="8448" max="8448" width="18.5703125" style="120" customWidth="1"/>
    <col min="8449" max="8457" width="31.42578125" style="120" customWidth="1"/>
    <col min="8458" max="8474" width="36.85546875" style="120" customWidth="1"/>
    <col min="8475" max="8475" width="37" style="120" customWidth="1"/>
    <col min="8476" max="8491" width="36.85546875" style="120" customWidth="1"/>
    <col min="8492" max="8492" width="37.140625" style="120" customWidth="1"/>
    <col min="8493" max="8494" width="36.85546875" style="120" customWidth="1"/>
    <col min="8495" max="8495" width="36.5703125" style="120" customWidth="1"/>
    <col min="8496" max="8497" width="36.85546875" style="120" customWidth="1"/>
    <col min="8498" max="8498" width="36.5703125" style="120" customWidth="1"/>
    <col min="8499" max="8499" width="37" style="120" customWidth="1"/>
    <col min="8500" max="8518" width="36.85546875" style="120" customWidth="1"/>
    <col min="8519" max="8519" width="37" style="120" customWidth="1"/>
    <col min="8520" max="8537" width="36.85546875" style="120" customWidth="1"/>
    <col min="8538" max="8538" width="36.5703125" style="120" customWidth="1"/>
    <col min="8539" max="8551" width="36.85546875" style="120" customWidth="1"/>
    <col min="8552" max="8552" width="36.5703125" style="120" customWidth="1"/>
    <col min="8553" max="8555" width="36.85546875" style="120" customWidth="1"/>
    <col min="8556" max="8556" width="36.5703125" style="120" customWidth="1"/>
    <col min="8557" max="8564" width="36.85546875" style="120" customWidth="1"/>
    <col min="8565" max="8565" width="36.5703125" style="120" customWidth="1"/>
    <col min="8566" max="8703" width="36.85546875" style="120"/>
    <col min="8704" max="8704" width="18.5703125" style="120" customWidth="1"/>
    <col min="8705" max="8713" width="31.42578125" style="120" customWidth="1"/>
    <col min="8714" max="8730" width="36.85546875" style="120" customWidth="1"/>
    <col min="8731" max="8731" width="37" style="120" customWidth="1"/>
    <col min="8732" max="8747" width="36.85546875" style="120" customWidth="1"/>
    <col min="8748" max="8748" width="37.140625" style="120" customWidth="1"/>
    <col min="8749" max="8750" width="36.85546875" style="120" customWidth="1"/>
    <col min="8751" max="8751" width="36.5703125" style="120" customWidth="1"/>
    <col min="8752" max="8753" width="36.85546875" style="120" customWidth="1"/>
    <col min="8754" max="8754" width="36.5703125" style="120" customWidth="1"/>
    <col min="8755" max="8755" width="37" style="120" customWidth="1"/>
    <col min="8756" max="8774" width="36.85546875" style="120" customWidth="1"/>
    <col min="8775" max="8775" width="37" style="120" customWidth="1"/>
    <col min="8776" max="8793" width="36.85546875" style="120" customWidth="1"/>
    <col min="8794" max="8794" width="36.5703125" style="120" customWidth="1"/>
    <col min="8795" max="8807" width="36.85546875" style="120" customWidth="1"/>
    <col min="8808" max="8808" width="36.5703125" style="120" customWidth="1"/>
    <col min="8809" max="8811" width="36.85546875" style="120" customWidth="1"/>
    <col min="8812" max="8812" width="36.5703125" style="120" customWidth="1"/>
    <col min="8813" max="8820" width="36.85546875" style="120" customWidth="1"/>
    <col min="8821" max="8821" width="36.5703125" style="120" customWidth="1"/>
    <col min="8822" max="8959" width="36.85546875" style="120"/>
    <col min="8960" max="8960" width="18.5703125" style="120" customWidth="1"/>
    <col min="8961" max="8969" width="31.42578125" style="120" customWidth="1"/>
    <col min="8970" max="8986" width="36.85546875" style="120" customWidth="1"/>
    <col min="8987" max="8987" width="37" style="120" customWidth="1"/>
    <col min="8988" max="9003" width="36.85546875" style="120" customWidth="1"/>
    <col min="9004" max="9004" width="37.140625" style="120" customWidth="1"/>
    <col min="9005" max="9006" width="36.85546875" style="120" customWidth="1"/>
    <col min="9007" max="9007" width="36.5703125" style="120" customWidth="1"/>
    <col min="9008" max="9009" width="36.85546875" style="120" customWidth="1"/>
    <col min="9010" max="9010" width="36.5703125" style="120" customWidth="1"/>
    <col min="9011" max="9011" width="37" style="120" customWidth="1"/>
    <col min="9012" max="9030" width="36.85546875" style="120" customWidth="1"/>
    <col min="9031" max="9031" width="37" style="120" customWidth="1"/>
    <col min="9032" max="9049" width="36.85546875" style="120" customWidth="1"/>
    <col min="9050" max="9050" width="36.5703125" style="120" customWidth="1"/>
    <col min="9051" max="9063" width="36.85546875" style="120" customWidth="1"/>
    <col min="9064" max="9064" width="36.5703125" style="120" customWidth="1"/>
    <col min="9065" max="9067" width="36.85546875" style="120" customWidth="1"/>
    <col min="9068" max="9068" width="36.5703125" style="120" customWidth="1"/>
    <col min="9069" max="9076" width="36.85546875" style="120" customWidth="1"/>
    <col min="9077" max="9077" width="36.5703125" style="120" customWidth="1"/>
    <col min="9078" max="9215" width="36.85546875" style="120"/>
    <col min="9216" max="9216" width="18.5703125" style="120" customWidth="1"/>
    <col min="9217" max="9225" width="31.42578125" style="120" customWidth="1"/>
    <col min="9226" max="9242" width="36.85546875" style="120" customWidth="1"/>
    <col min="9243" max="9243" width="37" style="120" customWidth="1"/>
    <col min="9244" max="9259" width="36.85546875" style="120" customWidth="1"/>
    <col min="9260" max="9260" width="37.140625" style="120" customWidth="1"/>
    <col min="9261" max="9262" width="36.85546875" style="120" customWidth="1"/>
    <col min="9263" max="9263" width="36.5703125" style="120" customWidth="1"/>
    <col min="9264" max="9265" width="36.85546875" style="120" customWidth="1"/>
    <col min="9266" max="9266" width="36.5703125" style="120" customWidth="1"/>
    <col min="9267" max="9267" width="37" style="120" customWidth="1"/>
    <col min="9268" max="9286" width="36.85546875" style="120" customWidth="1"/>
    <col min="9287" max="9287" width="37" style="120" customWidth="1"/>
    <col min="9288" max="9305" width="36.85546875" style="120" customWidth="1"/>
    <col min="9306" max="9306" width="36.5703125" style="120" customWidth="1"/>
    <col min="9307" max="9319" width="36.85546875" style="120" customWidth="1"/>
    <col min="9320" max="9320" width="36.5703125" style="120" customWidth="1"/>
    <col min="9321" max="9323" width="36.85546875" style="120" customWidth="1"/>
    <col min="9324" max="9324" width="36.5703125" style="120" customWidth="1"/>
    <col min="9325" max="9332" width="36.85546875" style="120" customWidth="1"/>
    <col min="9333" max="9333" width="36.5703125" style="120" customWidth="1"/>
    <col min="9334" max="9471" width="36.85546875" style="120"/>
    <col min="9472" max="9472" width="18.5703125" style="120" customWidth="1"/>
    <col min="9473" max="9481" width="31.42578125" style="120" customWidth="1"/>
    <col min="9482" max="9498" width="36.85546875" style="120" customWidth="1"/>
    <col min="9499" max="9499" width="37" style="120" customWidth="1"/>
    <col min="9500" max="9515" width="36.85546875" style="120" customWidth="1"/>
    <col min="9516" max="9516" width="37.140625" style="120" customWidth="1"/>
    <col min="9517" max="9518" width="36.85546875" style="120" customWidth="1"/>
    <col min="9519" max="9519" width="36.5703125" style="120" customWidth="1"/>
    <col min="9520" max="9521" width="36.85546875" style="120" customWidth="1"/>
    <col min="9522" max="9522" width="36.5703125" style="120" customWidth="1"/>
    <col min="9523" max="9523" width="37" style="120" customWidth="1"/>
    <col min="9524" max="9542" width="36.85546875" style="120" customWidth="1"/>
    <col min="9543" max="9543" width="37" style="120" customWidth="1"/>
    <col min="9544" max="9561" width="36.85546875" style="120" customWidth="1"/>
    <col min="9562" max="9562" width="36.5703125" style="120" customWidth="1"/>
    <col min="9563" max="9575" width="36.85546875" style="120" customWidth="1"/>
    <col min="9576" max="9576" width="36.5703125" style="120" customWidth="1"/>
    <col min="9577" max="9579" width="36.85546875" style="120" customWidth="1"/>
    <col min="9580" max="9580" width="36.5703125" style="120" customWidth="1"/>
    <col min="9581" max="9588" width="36.85546875" style="120" customWidth="1"/>
    <col min="9589" max="9589" width="36.5703125" style="120" customWidth="1"/>
    <col min="9590" max="9727" width="36.85546875" style="120"/>
    <col min="9728" max="9728" width="18.5703125" style="120" customWidth="1"/>
    <col min="9729" max="9737" width="31.42578125" style="120" customWidth="1"/>
    <col min="9738" max="9754" width="36.85546875" style="120" customWidth="1"/>
    <col min="9755" max="9755" width="37" style="120" customWidth="1"/>
    <col min="9756" max="9771" width="36.85546875" style="120" customWidth="1"/>
    <col min="9772" max="9772" width="37.140625" style="120" customWidth="1"/>
    <col min="9773" max="9774" width="36.85546875" style="120" customWidth="1"/>
    <col min="9775" max="9775" width="36.5703125" style="120" customWidth="1"/>
    <col min="9776" max="9777" width="36.85546875" style="120" customWidth="1"/>
    <col min="9778" max="9778" width="36.5703125" style="120" customWidth="1"/>
    <col min="9779" max="9779" width="37" style="120" customWidth="1"/>
    <col min="9780" max="9798" width="36.85546875" style="120" customWidth="1"/>
    <col min="9799" max="9799" width="37" style="120" customWidth="1"/>
    <col min="9800" max="9817" width="36.85546875" style="120" customWidth="1"/>
    <col min="9818" max="9818" width="36.5703125" style="120" customWidth="1"/>
    <col min="9819" max="9831" width="36.85546875" style="120" customWidth="1"/>
    <col min="9832" max="9832" width="36.5703125" style="120" customWidth="1"/>
    <col min="9833" max="9835" width="36.85546875" style="120" customWidth="1"/>
    <col min="9836" max="9836" width="36.5703125" style="120" customWidth="1"/>
    <col min="9837" max="9844" width="36.85546875" style="120" customWidth="1"/>
    <col min="9845" max="9845" width="36.5703125" style="120" customWidth="1"/>
    <col min="9846" max="9983" width="36.85546875" style="120"/>
    <col min="9984" max="9984" width="18.5703125" style="120" customWidth="1"/>
    <col min="9985" max="9993" width="31.42578125" style="120" customWidth="1"/>
    <col min="9994" max="10010" width="36.85546875" style="120" customWidth="1"/>
    <col min="10011" max="10011" width="37" style="120" customWidth="1"/>
    <col min="10012" max="10027" width="36.85546875" style="120" customWidth="1"/>
    <col min="10028" max="10028" width="37.140625" style="120" customWidth="1"/>
    <col min="10029" max="10030" width="36.85546875" style="120" customWidth="1"/>
    <col min="10031" max="10031" width="36.5703125" style="120" customWidth="1"/>
    <col min="10032" max="10033" width="36.85546875" style="120" customWidth="1"/>
    <col min="10034" max="10034" width="36.5703125" style="120" customWidth="1"/>
    <col min="10035" max="10035" width="37" style="120" customWidth="1"/>
    <col min="10036" max="10054" width="36.85546875" style="120" customWidth="1"/>
    <col min="10055" max="10055" width="37" style="120" customWidth="1"/>
    <col min="10056" max="10073" width="36.85546875" style="120" customWidth="1"/>
    <col min="10074" max="10074" width="36.5703125" style="120" customWidth="1"/>
    <col min="10075" max="10087" width="36.85546875" style="120" customWidth="1"/>
    <col min="10088" max="10088" width="36.5703125" style="120" customWidth="1"/>
    <col min="10089" max="10091" width="36.85546875" style="120" customWidth="1"/>
    <col min="10092" max="10092" width="36.5703125" style="120" customWidth="1"/>
    <col min="10093" max="10100" width="36.85546875" style="120" customWidth="1"/>
    <col min="10101" max="10101" width="36.5703125" style="120" customWidth="1"/>
    <col min="10102" max="10239" width="36.85546875" style="120"/>
    <col min="10240" max="10240" width="18.5703125" style="120" customWidth="1"/>
    <col min="10241" max="10249" width="31.42578125" style="120" customWidth="1"/>
    <col min="10250" max="10266" width="36.85546875" style="120" customWidth="1"/>
    <col min="10267" max="10267" width="37" style="120" customWidth="1"/>
    <col min="10268" max="10283" width="36.85546875" style="120" customWidth="1"/>
    <col min="10284" max="10284" width="37.140625" style="120" customWidth="1"/>
    <col min="10285" max="10286" width="36.85546875" style="120" customWidth="1"/>
    <col min="10287" max="10287" width="36.5703125" style="120" customWidth="1"/>
    <col min="10288" max="10289" width="36.85546875" style="120" customWidth="1"/>
    <col min="10290" max="10290" width="36.5703125" style="120" customWidth="1"/>
    <col min="10291" max="10291" width="37" style="120" customWidth="1"/>
    <col min="10292" max="10310" width="36.85546875" style="120" customWidth="1"/>
    <col min="10311" max="10311" width="37" style="120" customWidth="1"/>
    <col min="10312" max="10329" width="36.85546875" style="120" customWidth="1"/>
    <col min="10330" max="10330" width="36.5703125" style="120" customWidth="1"/>
    <col min="10331" max="10343" width="36.85546875" style="120" customWidth="1"/>
    <col min="10344" max="10344" width="36.5703125" style="120" customWidth="1"/>
    <col min="10345" max="10347" width="36.85546875" style="120" customWidth="1"/>
    <col min="10348" max="10348" width="36.5703125" style="120" customWidth="1"/>
    <col min="10349" max="10356" width="36.85546875" style="120" customWidth="1"/>
    <col min="10357" max="10357" width="36.5703125" style="120" customWidth="1"/>
    <col min="10358" max="10495" width="36.85546875" style="120"/>
    <col min="10496" max="10496" width="18.5703125" style="120" customWidth="1"/>
    <col min="10497" max="10505" width="31.42578125" style="120" customWidth="1"/>
    <col min="10506" max="10522" width="36.85546875" style="120" customWidth="1"/>
    <col min="10523" max="10523" width="37" style="120" customWidth="1"/>
    <col min="10524" max="10539" width="36.85546875" style="120" customWidth="1"/>
    <col min="10540" max="10540" width="37.140625" style="120" customWidth="1"/>
    <col min="10541" max="10542" width="36.85546875" style="120" customWidth="1"/>
    <col min="10543" max="10543" width="36.5703125" style="120" customWidth="1"/>
    <col min="10544" max="10545" width="36.85546875" style="120" customWidth="1"/>
    <col min="10546" max="10546" width="36.5703125" style="120" customWidth="1"/>
    <col min="10547" max="10547" width="37" style="120" customWidth="1"/>
    <col min="10548" max="10566" width="36.85546875" style="120" customWidth="1"/>
    <col min="10567" max="10567" width="37" style="120" customWidth="1"/>
    <col min="10568" max="10585" width="36.85546875" style="120" customWidth="1"/>
    <col min="10586" max="10586" width="36.5703125" style="120" customWidth="1"/>
    <col min="10587" max="10599" width="36.85546875" style="120" customWidth="1"/>
    <col min="10600" max="10600" width="36.5703125" style="120" customWidth="1"/>
    <col min="10601" max="10603" width="36.85546875" style="120" customWidth="1"/>
    <col min="10604" max="10604" width="36.5703125" style="120" customWidth="1"/>
    <col min="10605" max="10612" width="36.85546875" style="120" customWidth="1"/>
    <col min="10613" max="10613" width="36.5703125" style="120" customWidth="1"/>
    <col min="10614" max="10751" width="36.85546875" style="120"/>
    <col min="10752" max="10752" width="18.5703125" style="120" customWidth="1"/>
    <col min="10753" max="10761" width="31.42578125" style="120" customWidth="1"/>
    <col min="10762" max="10778" width="36.85546875" style="120" customWidth="1"/>
    <col min="10779" max="10779" width="37" style="120" customWidth="1"/>
    <col min="10780" max="10795" width="36.85546875" style="120" customWidth="1"/>
    <col min="10796" max="10796" width="37.140625" style="120" customWidth="1"/>
    <col min="10797" max="10798" width="36.85546875" style="120" customWidth="1"/>
    <col min="10799" max="10799" width="36.5703125" style="120" customWidth="1"/>
    <col min="10800" max="10801" width="36.85546875" style="120" customWidth="1"/>
    <col min="10802" max="10802" width="36.5703125" style="120" customWidth="1"/>
    <col min="10803" max="10803" width="37" style="120" customWidth="1"/>
    <col min="10804" max="10822" width="36.85546875" style="120" customWidth="1"/>
    <col min="10823" max="10823" width="37" style="120" customWidth="1"/>
    <col min="10824" max="10841" width="36.85546875" style="120" customWidth="1"/>
    <col min="10842" max="10842" width="36.5703125" style="120" customWidth="1"/>
    <col min="10843" max="10855" width="36.85546875" style="120" customWidth="1"/>
    <col min="10856" max="10856" width="36.5703125" style="120" customWidth="1"/>
    <col min="10857" max="10859" width="36.85546875" style="120" customWidth="1"/>
    <col min="10860" max="10860" width="36.5703125" style="120" customWidth="1"/>
    <col min="10861" max="10868" width="36.85546875" style="120" customWidth="1"/>
    <col min="10869" max="10869" width="36.5703125" style="120" customWidth="1"/>
    <col min="10870" max="11007" width="36.85546875" style="120"/>
    <col min="11008" max="11008" width="18.5703125" style="120" customWidth="1"/>
    <col min="11009" max="11017" width="31.42578125" style="120" customWidth="1"/>
    <col min="11018" max="11034" width="36.85546875" style="120" customWidth="1"/>
    <col min="11035" max="11035" width="37" style="120" customWidth="1"/>
    <col min="11036" max="11051" width="36.85546875" style="120" customWidth="1"/>
    <col min="11052" max="11052" width="37.140625" style="120" customWidth="1"/>
    <col min="11053" max="11054" width="36.85546875" style="120" customWidth="1"/>
    <col min="11055" max="11055" width="36.5703125" style="120" customWidth="1"/>
    <col min="11056" max="11057" width="36.85546875" style="120" customWidth="1"/>
    <col min="11058" max="11058" width="36.5703125" style="120" customWidth="1"/>
    <col min="11059" max="11059" width="37" style="120" customWidth="1"/>
    <col min="11060" max="11078" width="36.85546875" style="120" customWidth="1"/>
    <col min="11079" max="11079" width="37" style="120" customWidth="1"/>
    <col min="11080" max="11097" width="36.85546875" style="120" customWidth="1"/>
    <col min="11098" max="11098" width="36.5703125" style="120" customWidth="1"/>
    <col min="11099" max="11111" width="36.85546875" style="120" customWidth="1"/>
    <col min="11112" max="11112" width="36.5703125" style="120" customWidth="1"/>
    <col min="11113" max="11115" width="36.85546875" style="120" customWidth="1"/>
    <col min="11116" max="11116" width="36.5703125" style="120" customWidth="1"/>
    <col min="11117" max="11124" width="36.85546875" style="120" customWidth="1"/>
    <col min="11125" max="11125" width="36.5703125" style="120" customWidth="1"/>
    <col min="11126" max="11263" width="36.85546875" style="120"/>
    <col min="11264" max="11264" width="18.5703125" style="120" customWidth="1"/>
    <col min="11265" max="11273" width="31.42578125" style="120" customWidth="1"/>
    <col min="11274" max="11290" width="36.85546875" style="120" customWidth="1"/>
    <col min="11291" max="11291" width="37" style="120" customWidth="1"/>
    <col min="11292" max="11307" width="36.85546875" style="120" customWidth="1"/>
    <col min="11308" max="11308" width="37.140625" style="120" customWidth="1"/>
    <col min="11309" max="11310" width="36.85546875" style="120" customWidth="1"/>
    <col min="11311" max="11311" width="36.5703125" style="120" customWidth="1"/>
    <col min="11312" max="11313" width="36.85546875" style="120" customWidth="1"/>
    <col min="11314" max="11314" width="36.5703125" style="120" customWidth="1"/>
    <col min="11315" max="11315" width="37" style="120" customWidth="1"/>
    <col min="11316" max="11334" width="36.85546875" style="120" customWidth="1"/>
    <col min="11335" max="11335" width="37" style="120" customWidth="1"/>
    <col min="11336" max="11353" width="36.85546875" style="120" customWidth="1"/>
    <col min="11354" max="11354" width="36.5703125" style="120" customWidth="1"/>
    <col min="11355" max="11367" width="36.85546875" style="120" customWidth="1"/>
    <col min="11368" max="11368" width="36.5703125" style="120" customWidth="1"/>
    <col min="11369" max="11371" width="36.85546875" style="120" customWidth="1"/>
    <col min="11372" max="11372" width="36.5703125" style="120" customWidth="1"/>
    <col min="11373" max="11380" width="36.85546875" style="120" customWidth="1"/>
    <col min="11381" max="11381" width="36.5703125" style="120" customWidth="1"/>
    <col min="11382" max="11519" width="36.85546875" style="120"/>
    <col min="11520" max="11520" width="18.5703125" style="120" customWidth="1"/>
    <col min="11521" max="11529" width="31.42578125" style="120" customWidth="1"/>
    <col min="11530" max="11546" width="36.85546875" style="120" customWidth="1"/>
    <col min="11547" max="11547" width="37" style="120" customWidth="1"/>
    <col min="11548" max="11563" width="36.85546875" style="120" customWidth="1"/>
    <col min="11564" max="11564" width="37.140625" style="120" customWidth="1"/>
    <col min="11565" max="11566" width="36.85546875" style="120" customWidth="1"/>
    <col min="11567" max="11567" width="36.5703125" style="120" customWidth="1"/>
    <col min="11568" max="11569" width="36.85546875" style="120" customWidth="1"/>
    <col min="11570" max="11570" width="36.5703125" style="120" customWidth="1"/>
    <col min="11571" max="11571" width="37" style="120" customWidth="1"/>
    <col min="11572" max="11590" width="36.85546875" style="120" customWidth="1"/>
    <col min="11591" max="11591" width="37" style="120" customWidth="1"/>
    <col min="11592" max="11609" width="36.85546875" style="120" customWidth="1"/>
    <col min="11610" max="11610" width="36.5703125" style="120" customWidth="1"/>
    <col min="11611" max="11623" width="36.85546875" style="120" customWidth="1"/>
    <col min="11624" max="11624" width="36.5703125" style="120" customWidth="1"/>
    <col min="11625" max="11627" width="36.85546875" style="120" customWidth="1"/>
    <col min="11628" max="11628" width="36.5703125" style="120" customWidth="1"/>
    <col min="11629" max="11636" width="36.85546875" style="120" customWidth="1"/>
    <col min="11637" max="11637" width="36.5703125" style="120" customWidth="1"/>
    <col min="11638" max="11775" width="36.85546875" style="120"/>
    <col min="11776" max="11776" width="18.5703125" style="120" customWidth="1"/>
    <col min="11777" max="11785" width="31.42578125" style="120" customWidth="1"/>
    <col min="11786" max="11802" width="36.85546875" style="120" customWidth="1"/>
    <col min="11803" max="11803" width="37" style="120" customWidth="1"/>
    <col min="11804" max="11819" width="36.85546875" style="120" customWidth="1"/>
    <col min="11820" max="11820" width="37.140625" style="120" customWidth="1"/>
    <col min="11821" max="11822" width="36.85546875" style="120" customWidth="1"/>
    <col min="11823" max="11823" width="36.5703125" style="120" customWidth="1"/>
    <col min="11824" max="11825" width="36.85546875" style="120" customWidth="1"/>
    <col min="11826" max="11826" width="36.5703125" style="120" customWidth="1"/>
    <col min="11827" max="11827" width="37" style="120" customWidth="1"/>
    <col min="11828" max="11846" width="36.85546875" style="120" customWidth="1"/>
    <col min="11847" max="11847" width="37" style="120" customWidth="1"/>
    <col min="11848" max="11865" width="36.85546875" style="120" customWidth="1"/>
    <col min="11866" max="11866" width="36.5703125" style="120" customWidth="1"/>
    <col min="11867" max="11879" width="36.85546875" style="120" customWidth="1"/>
    <col min="11880" max="11880" width="36.5703125" style="120" customWidth="1"/>
    <col min="11881" max="11883" width="36.85546875" style="120" customWidth="1"/>
    <col min="11884" max="11884" width="36.5703125" style="120" customWidth="1"/>
    <col min="11885" max="11892" width="36.85546875" style="120" customWidth="1"/>
    <col min="11893" max="11893" width="36.5703125" style="120" customWidth="1"/>
    <col min="11894" max="12031" width="36.85546875" style="120"/>
    <col min="12032" max="12032" width="18.5703125" style="120" customWidth="1"/>
    <col min="12033" max="12041" width="31.42578125" style="120" customWidth="1"/>
    <col min="12042" max="12058" width="36.85546875" style="120" customWidth="1"/>
    <col min="12059" max="12059" width="37" style="120" customWidth="1"/>
    <col min="12060" max="12075" width="36.85546875" style="120" customWidth="1"/>
    <col min="12076" max="12076" width="37.140625" style="120" customWidth="1"/>
    <col min="12077" max="12078" width="36.85546875" style="120" customWidth="1"/>
    <col min="12079" max="12079" width="36.5703125" style="120" customWidth="1"/>
    <col min="12080" max="12081" width="36.85546875" style="120" customWidth="1"/>
    <col min="12082" max="12082" width="36.5703125" style="120" customWidth="1"/>
    <col min="12083" max="12083" width="37" style="120" customWidth="1"/>
    <col min="12084" max="12102" width="36.85546875" style="120" customWidth="1"/>
    <col min="12103" max="12103" width="37" style="120" customWidth="1"/>
    <col min="12104" max="12121" width="36.85546875" style="120" customWidth="1"/>
    <col min="12122" max="12122" width="36.5703125" style="120" customWidth="1"/>
    <col min="12123" max="12135" width="36.85546875" style="120" customWidth="1"/>
    <col min="12136" max="12136" width="36.5703125" style="120" customWidth="1"/>
    <col min="12137" max="12139" width="36.85546875" style="120" customWidth="1"/>
    <col min="12140" max="12140" width="36.5703125" style="120" customWidth="1"/>
    <col min="12141" max="12148" width="36.85546875" style="120" customWidth="1"/>
    <col min="12149" max="12149" width="36.5703125" style="120" customWidth="1"/>
    <col min="12150" max="12287" width="36.85546875" style="120"/>
    <col min="12288" max="12288" width="18.5703125" style="120" customWidth="1"/>
    <col min="12289" max="12297" width="31.42578125" style="120" customWidth="1"/>
    <col min="12298" max="12314" width="36.85546875" style="120" customWidth="1"/>
    <col min="12315" max="12315" width="37" style="120" customWidth="1"/>
    <col min="12316" max="12331" width="36.85546875" style="120" customWidth="1"/>
    <col min="12332" max="12332" width="37.140625" style="120" customWidth="1"/>
    <col min="12333" max="12334" width="36.85546875" style="120" customWidth="1"/>
    <col min="12335" max="12335" width="36.5703125" style="120" customWidth="1"/>
    <col min="12336" max="12337" width="36.85546875" style="120" customWidth="1"/>
    <col min="12338" max="12338" width="36.5703125" style="120" customWidth="1"/>
    <col min="12339" max="12339" width="37" style="120" customWidth="1"/>
    <col min="12340" max="12358" width="36.85546875" style="120" customWidth="1"/>
    <col min="12359" max="12359" width="37" style="120" customWidth="1"/>
    <col min="12360" max="12377" width="36.85546875" style="120" customWidth="1"/>
    <col min="12378" max="12378" width="36.5703125" style="120" customWidth="1"/>
    <col min="12379" max="12391" width="36.85546875" style="120" customWidth="1"/>
    <col min="12392" max="12392" width="36.5703125" style="120" customWidth="1"/>
    <col min="12393" max="12395" width="36.85546875" style="120" customWidth="1"/>
    <col min="12396" max="12396" width="36.5703125" style="120" customWidth="1"/>
    <col min="12397" max="12404" width="36.85546875" style="120" customWidth="1"/>
    <col min="12405" max="12405" width="36.5703125" style="120" customWidth="1"/>
    <col min="12406" max="12543" width="36.85546875" style="120"/>
    <col min="12544" max="12544" width="18.5703125" style="120" customWidth="1"/>
    <col min="12545" max="12553" width="31.42578125" style="120" customWidth="1"/>
    <col min="12554" max="12570" width="36.85546875" style="120" customWidth="1"/>
    <col min="12571" max="12571" width="37" style="120" customWidth="1"/>
    <col min="12572" max="12587" width="36.85546875" style="120" customWidth="1"/>
    <col min="12588" max="12588" width="37.140625" style="120" customWidth="1"/>
    <col min="12589" max="12590" width="36.85546875" style="120" customWidth="1"/>
    <col min="12591" max="12591" width="36.5703125" style="120" customWidth="1"/>
    <col min="12592" max="12593" width="36.85546875" style="120" customWidth="1"/>
    <col min="12594" max="12594" width="36.5703125" style="120" customWidth="1"/>
    <col min="12595" max="12595" width="37" style="120" customWidth="1"/>
    <col min="12596" max="12614" width="36.85546875" style="120" customWidth="1"/>
    <col min="12615" max="12615" width="37" style="120" customWidth="1"/>
    <col min="12616" max="12633" width="36.85546875" style="120" customWidth="1"/>
    <col min="12634" max="12634" width="36.5703125" style="120" customWidth="1"/>
    <col min="12635" max="12647" width="36.85546875" style="120" customWidth="1"/>
    <col min="12648" max="12648" width="36.5703125" style="120" customWidth="1"/>
    <col min="12649" max="12651" width="36.85546875" style="120" customWidth="1"/>
    <col min="12652" max="12652" width="36.5703125" style="120" customWidth="1"/>
    <col min="12653" max="12660" width="36.85546875" style="120" customWidth="1"/>
    <col min="12661" max="12661" width="36.5703125" style="120" customWidth="1"/>
    <col min="12662" max="12799" width="36.85546875" style="120"/>
    <col min="12800" max="12800" width="18.5703125" style="120" customWidth="1"/>
    <col min="12801" max="12809" width="31.42578125" style="120" customWidth="1"/>
    <col min="12810" max="12826" width="36.85546875" style="120" customWidth="1"/>
    <col min="12827" max="12827" width="37" style="120" customWidth="1"/>
    <col min="12828" max="12843" width="36.85546875" style="120" customWidth="1"/>
    <col min="12844" max="12844" width="37.140625" style="120" customWidth="1"/>
    <col min="12845" max="12846" width="36.85546875" style="120" customWidth="1"/>
    <col min="12847" max="12847" width="36.5703125" style="120" customWidth="1"/>
    <col min="12848" max="12849" width="36.85546875" style="120" customWidth="1"/>
    <col min="12850" max="12850" width="36.5703125" style="120" customWidth="1"/>
    <col min="12851" max="12851" width="37" style="120" customWidth="1"/>
    <col min="12852" max="12870" width="36.85546875" style="120" customWidth="1"/>
    <col min="12871" max="12871" width="37" style="120" customWidth="1"/>
    <col min="12872" max="12889" width="36.85546875" style="120" customWidth="1"/>
    <col min="12890" max="12890" width="36.5703125" style="120" customWidth="1"/>
    <col min="12891" max="12903" width="36.85546875" style="120" customWidth="1"/>
    <col min="12904" max="12904" width="36.5703125" style="120" customWidth="1"/>
    <col min="12905" max="12907" width="36.85546875" style="120" customWidth="1"/>
    <col min="12908" max="12908" width="36.5703125" style="120" customWidth="1"/>
    <col min="12909" max="12916" width="36.85546875" style="120" customWidth="1"/>
    <col min="12917" max="12917" width="36.5703125" style="120" customWidth="1"/>
    <col min="12918" max="13055" width="36.85546875" style="120"/>
    <col min="13056" max="13056" width="18.5703125" style="120" customWidth="1"/>
    <col min="13057" max="13065" width="31.42578125" style="120" customWidth="1"/>
    <col min="13066" max="13082" width="36.85546875" style="120" customWidth="1"/>
    <col min="13083" max="13083" width="37" style="120" customWidth="1"/>
    <col min="13084" max="13099" width="36.85546875" style="120" customWidth="1"/>
    <col min="13100" max="13100" width="37.140625" style="120" customWidth="1"/>
    <col min="13101" max="13102" width="36.85546875" style="120" customWidth="1"/>
    <col min="13103" max="13103" width="36.5703125" style="120" customWidth="1"/>
    <col min="13104" max="13105" width="36.85546875" style="120" customWidth="1"/>
    <col min="13106" max="13106" width="36.5703125" style="120" customWidth="1"/>
    <col min="13107" max="13107" width="37" style="120" customWidth="1"/>
    <col min="13108" max="13126" width="36.85546875" style="120" customWidth="1"/>
    <col min="13127" max="13127" width="37" style="120" customWidth="1"/>
    <col min="13128" max="13145" width="36.85546875" style="120" customWidth="1"/>
    <col min="13146" max="13146" width="36.5703125" style="120" customWidth="1"/>
    <col min="13147" max="13159" width="36.85546875" style="120" customWidth="1"/>
    <col min="13160" max="13160" width="36.5703125" style="120" customWidth="1"/>
    <col min="13161" max="13163" width="36.85546875" style="120" customWidth="1"/>
    <col min="13164" max="13164" width="36.5703125" style="120" customWidth="1"/>
    <col min="13165" max="13172" width="36.85546875" style="120" customWidth="1"/>
    <col min="13173" max="13173" width="36.5703125" style="120" customWidth="1"/>
    <col min="13174" max="13311" width="36.85546875" style="120"/>
    <col min="13312" max="13312" width="18.5703125" style="120" customWidth="1"/>
    <col min="13313" max="13321" width="31.42578125" style="120" customWidth="1"/>
    <col min="13322" max="13338" width="36.85546875" style="120" customWidth="1"/>
    <col min="13339" max="13339" width="37" style="120" customWidth="1"/>
    <col min="13340" max="13355" width="36.85546875" style="120" customWidth="1"/>
    <col min="13356" max="13356" width="37.140625" style="120" customWidth="1"/>
    <col min="13357" max="13358" width="36.85546875" style="120" customWidth="1"/>
    <col min="13359" max="13359" width="36.5703125" style="120" customWidth="1"/>
    <col min="13360" max="13361" width="36.85546875" style="120" customWidth="1"/>
    <col min="13362" max="13362" width="36.5703125" style="120" customWidth="1"/>
    <col min="13363" max="13363" width="37" style="120" customWidth="1"/>
    <col min="13364" max="13382" width="36.85546875" style="120" customWidth="1"/>
    <col min="13383" max="13383" width="37" style="120" customWidth="1"/>
    <col min="13384" max="13401" width="36.85546875" style="120" customWidth="1"/>
    <col min="13402" max="13402" width="36.5703125" style="120" customWidth="1"/>
    <col min="13403" max="13415" width="36.85546875" style="120" customWidth="1"/>
    <col min="13416" max="13416" width="36.5703125" style="120" customWidth="1"/>
    <col min="13417" max="13419" width="36.85546875" style="120" customWidth="1"/>
    <col min="13420" max="13420" width="36.5703125" style="120" customWidth="1"/>
    <col min="13421" max="13428" width="36.85546875" style="120" customWidth="1"/>
    <col min="13429" max="13429" width="36.5703125" style="120" customWidth="1"/>
    <col min="13430" max="13567" width="36.85546875" style="120"/>
    <col min="13568" max="13568" width="18.5703125" style="120" customWidth="1"/>
    <col min="13569" max="13577" width="31.42578125" style="120" customWidth="1"/>
    <col min="13578" max="13594" width="36.85546875" style="120" customWidth="1"/>
    <col min="13595" max="13595" width="37" style="120" customWidth="1"/>
    <col min="13596" max="13611" width="36.85546875" style="120" customWidth="1"/>
    <col min="13612" max="13612" width="37.140625" style="120" customWidth="1"/>
    <col min="13613" max="13614" width="36.85546875" style="120" customWidth="1"/>
    <col min="13615" max="13615" width="36.5703125" style="120" customWidth="1"/>
    <col min="13616" max="13617" width="36.85546875" style="120" customWidth="1"/>
    <col min="13618" max="13618" width="36.5703125" style="120" customWidth="1"/>
    <col min="13619" max="13619" width="37" style="120" customWidth="1"/>
    <col min="13620" max="13638" width="36.85546875" style="120" customWidth="1"/>
    <col min="13639" max="13639" width="37" style="120" customWidth="1"/>
    <col min="13640" max="13657" width="36.85546875" style="120" customWidth="1"/>
    <col min="13658" max="13658" width="36.5703125" style="120" customWidth="1"/>
    <col min="13659" max="13671" width="36.85546875" style="120" customWidth="1"/>
    <col min="13672" max="13672" width="36.5703125" style="120" customWidth="1"/>
    <col min="13673" max="13675" width="36.85546875" style="120" customWidth="1"/>
    <col min="13676" max="13676" width="36.5703125" style="120" customWidth="1"/>
    <col min="13677" max="13684" width="36.85546875" style="120" customWidth="1"/>
    <col min="13685" max="13685" width="36.5703125" style="120" customWidth="1"/>
    <col min="13686" max="13823" width="36.85546875" style="120"/>
    <col min="13824" max="13824" width="18.5703125" style="120" customWidth="1"/>
    <col min="13825" max="13833" width="31.42578125" style="120" customWidth="1"/>
    <col min="13834" max="13850" width="36.85546875" style="120" customWidth="1"/>
    <col min="13851" max="13851" width="37" style="120" customWidth="1"/>
    <col min="13852" max="13867" width="36.85546875" style="120" customWidth="1"/>
    <col min="13868" max="13868" width="37.140625" style="120" customWidth="1"/>
    <col min="13869" max="13870" width="36.85546875" style="120" customWidth="1"/>
    <col min="13871" max="13871" width="36.5703125" style="120" customWidth="1"/>
    <col min="13872" max="13873" width="36.85546875" style="120" customWidth="1"/>
    <col min="13874" max="13874" width="36.5703125" style="120" customWidth="1"/>
    <col min="13875" max="13875" width="37" style="120" customWidth="1"/>
    <col min="13876" max="13894" width="36.85546875" style="120" customWidth="1"/>
    <col min="13895" max="13895" width="37" style="120" customWidth="1"/>
    <col min="13896" max="13913" width="36.85546875" style="120" customWidth="1"/>
    <col min="13914" max="13914" width="36.5703125" style="120" customWidth="1"/>
    <col min="13915" max="13927" width="36.85546875" style="120" customWidth="1"/>
    <col min="13928" max="13928" width="36.5703125" style="120" customWidth="1"/>
    <col min="13929" max="13931" width="36.85546875" style="120" customWidth="1"/>
    <col min="13932" max="13932" width="36.5703125" style="120" customWidth="1"/>
    <col min="13933" max="13940" width="36.85546875" style="120" customWidth="1"/>
    <col min="13941" max="13941" width="36.5703125" style="120" customWidth="1"/>
    <col min="13942" max="14079" width="36.85546875" style="120"/>
    <col min="14080" max="14080" width="18.5703125" style="120" customWidth="1"/>
    <col min="14081" max="14089" width="31.42578125" style="120" customWidth="1"/>
    <col min="14090" max="14106" width="36.85546875" style="120" customWidth="1"/>
    <col min="14107" max="14107" width="37" style="120" customWidth="1"/>
    <col min="14108" max="14123" width="36.85546875" style="120" customWidth="1"/>
    <col min="14124" max="14124" width="37.140625" style="120" customWidth="1"/>
    <col min="14125" max="14126" width="36.85546875" style="120" customWidth="1"/>
    <col min="14127" max="14127" width="36.5703125" style="120" customWidth="1"/>
    <col min="14128" max="14129" width="36.85546875" style="120" customWidth="1"/>
    <col min="14130" max="14130" width="36.5703125" style="120" customWidth="1"/>
    <col min="14131" max="14131" width="37" style="120" customWidth="1"/>
    <col min="14132" max="14150" width="36.85546875" style="120" customWidth="1"/>
    <col min="14151" max="14151" width="37" style="120" customWidth="1"/>
    <col min="14152" max="14169" width="36.85546875" style="120" customWidth="1"/>
    <col min="14170" max="14170" width="36.5703125" style="120" customWidth="1"/>
    <col min="14171" max="14183" width="36.85546875" style="120" customWidth="1"/>
    <col min="14184" max="14184" width="36.5703125" style="120" customWidth="1"/>
    <col min="14185" max="14187" width="36.85546875" style="120" customWidth="1"/>
    <col min="14188" max="14188" width="36.5703125" style="120" customWidth="1"/>
    <col min="14189" max="14196" width="36.85546875" style="120" customWidth="1"/>
    <col min="14197" max="14197" width="36.5703125" style="120" customWidth="1"/>
    <col min="14198" max="14335" width="36.85546875" style="120"/>
    <col min="14336" max="14336" width="18.5703125" style="120" customWidth="1"/>
    <col min="14337" max="14345" width="31.42578125" style="120" customWidth="1"/>
    <col min="14346" max="14362" width="36.85546875" style="120" customWidth="1"/>
    <col min="14363" max="14363" width="37" style="120" customWidth="1"/>
    <col min="14364" max="14379" width="36.85546875" style="120" customWidth="1"/>
    <col min="14380" max="14380" width="37.140625" style="120" customWidth="1"/>
    <col min="14381" max="14382" width="36.85546875" style="120" customWidth="1"/>
    <col min="14383" max="14383" width="36.5703125" style="120" customWidth="1"/>
    <col min="14384" max="14385" width="36.85546875" style="120" customWidth="1"/>
    <col min="14386" max="14386" width="36.5703125" style="120" customWidth="1"/>
    <col min="14387" max="14387" width="37" style="120" customWidth="1"/>
    <col min="14388" max="14406" width="36.85546875" style="120" customWidth="1"/>
    <col min="14407" max="14407" width="37" style="120" customWidth="1"/>
    <col min="14408" max="14425" width="36.85546875" style="120" customWidth="1"/>
    <col min="14426" max="14426" width="36.5703125" style="120" customWidth="1"/>
    <col min="14427" max="14439" width="36.85546875" style="120" customWidth="1"/>
    <col min="14440" max="14440" width="36.5703125" style="120" customWidth="1"/>
    <col min="14441" max="14443" width="36.85546875" style="120" customWidth="1"/>
    <col min="14444" max="14444" width="36.5703125" style="120" customWidth="1"/>
    <col min="14445" max="14452" width="36.85546875" style="120" customWidth="1"/>
    <col min="14453" max="14453" width="36.5703125" style="120" customWidth="1"/>
    <col min="14454" max="14591" width="36.85546875" style="120"/>
    <col min="14592" max="14592" width="18.5703125" style="120" customWidth="1"/>
    <col min="14593" max="14601" width="31.42578125" style="120" customWidth="1"/>
    <col min="14602" max="14618" width="36.85546875" style="120" customWidth="1"/>
    <col min="14619" max="14619" width="37" style="120" customWidth="1"/>
    <col min="14620" max="14635" width="36.85546875" style="120" customWidth="1"/>
    <col min="14636" max="14636" width="37.140625" style="120" customWidth="1"/>
    <col min="14637" max="14638" width="36.85546875" style="120" customWidth="1"/>
    <col min="14639" max="14639" width="36.5703125" style="120" customWidth="1"/>
    <col min="14640" max="14641" width="36.85546875" style="120" customWidth="1"/>
    <col min="14642" max="14642" width="36.5703125" style="120" customWidth="1"/>
    <col min="14643" max="14643" width="37" style="120" customWidth="1"/>
    <col min="14644" max="14662" width="36.85546875" style="120" customWidth="1"/>
    <col min="14663" max="14663" width="37" style="120" customWidth="1"/>
    <col min="14664" max="14681" width="36.85546875" style="120" customWidth="1"/>
    <col min="14682" max="14682" width="36.5703125" style="120" customWidth="1"/>
    <col min="14683" max="14695" width="36.85546875" style="120" customWidth="1"/>
    <col min="14696" max="14696" width="36.5703125" style="120" customWidth="1"/>
    <col min="14697" max="14699" width="36.85546875" style="120" customWidth="1"/>
    <col min="14700" max="14700" width="36.5703125" style="120" customWidth="1"/>
    <col min="14701" max="14708" width="36.85546875" style="120" customWidth="1"/>
    <col min="14709" max="14709" width="36.5703125" style="120" customWidth="1"/>
    <col min="14710" max="14847" width="36.85546875" style="120"/>
    <col min="14848" max="14848" width="18.5703125" style="120" customWidth="1"/>
    <col min="14849" max="14857" width="31.42578125" style="120" customWidth="1"/>
    <col min="14858" max="14874" width="36.85546875" style="120" customWidth="1"/>
    <col min="14875" max="14875" width="37" style="120" customWidth="1"/>
    <col min="14876" max="14891" width="36.85546875" style="120" customWidth="1"/>
    <col min="14892" max="14892" width="37.140625" style="120" customWidth="1"/>
    <col min="14893" max="14894" width="36.85546875" style="120" customWidth="1"/>
    <col min="14895" max="14895" width="36.5703125" style="120" customWidth="1"/>
    <col min="14896" max="14897" width="36.85546875" style="120" customWidth="1"/>
    <col min="14898" max="14898" width="36.5703125" style="120" customWidth="1"/>
    <col min="14899" max="14899" width="37" style="120" customWidth="1"/>
    <col min="14900" max="14918" width="36.85546875" style="120" customWidth="1"/>
    <col min="14919" max="14919" width="37" style="120" customWidth="1"/>
    <col min="14920" max="14937" width="36.85546875" style="120" customWidth="1"/>
    <col min="14938" max="14938" width="36.5703125" style="120" customWidth="1"/>
    <col min="14939" max="14951" width="36.85546875" style="120" customWidth="1"/>
    <col min="14952" max="14952" width="36.5703125" style="120" customWidth="1"/>
    <col min="14953" max="14955" width="36.85546875" style="120" customWidth="1"/>
    <col min="14956" max="14956" width="36.5703125" style="120" customWidth="1"/>
    <col min="14957" max="14964" width="36.85546875" style="120" customWidth="1"/>
    <col min="14965" max="14965" width="36.5703125" style="120" customWidth="1"/>
    <col min="14966" max="15103" width="36.85546875" style="120"/>
    <col min="15104" max="15104" width="18.5703125" style="120" customWidth="1"/>
    <col min="15105" max="15113" width="31.42578125" style="120" customWidth="1"/>
    <col min="15114" max="15130" width="36.85546875" style="120" customWidth="1"/>
    <col min="15131" max="15131" width="37" style="120" customWidth="1"/>
    <col min="15132" max="15147" width="36.85546875" style="120" customWidth="1"/>
    <col min="15148" max="15148" width="37.140625" style="120" customWidth="1"/>
    <col min="15149" max="15150" width="36.85546875" style="120" customWidth="1"/>
    <col min="15151" max="15151" width="36.5703125" style="120" customWidth="1"/>
    <col min="15152" max="15153" width="36.85546875" style="120" customWidth="1"/>
    <col min="15154" max="15154" width="36.5703125" style="120" customWidth="1"/>
    <col min="15155" max="15155" width="37" style="120" customWidth="1"/>
    <col min="15156" max="15174" width="36.85546875" style="120" customWidth="1"/>
    <col min="15175" max="15175" width="37" style="120" customWidth="1"/>
    <col min="15176" max="15193" width="36.85546875" style="120" customWidth="1"/>
    <col min="15194" max="15194" width="36.5703125" style="120" customWidth="1"/>
    <col min="15195" max="15207" width="36.85546875" style="120" customWidth="1"/>
    <col min="15208" max="15208" width="36.5703125" style="120" customWidth="1"/>
    <col min="15209" max="15211" width="36.85546875" style="120" customWidth="1"/>
    <col min="15212" max="15212" width="36.5703125" style="120" customWidth="1"/>
    <col min="15213" max="15220" width="36.85546875" style="120" customWidth="1"/>
    <col min="15221" max="15221" width="36.5703125" style="120" customWidth="1"/>
    <col min="15222" max="15359" width="36.85546875" style="120"/>
    <col min="15360" max="15360" width="18.5703125" style="120" customWidth="1"/>
    <col min="15361" max="15369" width="31.42578125" style="120" customWidth="1"/>
    <col min="15370" max="15386" width="36.85546875" style="120" customWidth="1"/>
    <col min="15387" max="15387" width="37" style="120" customWidth="1"/>
    <col min="15388" max="15403" width="36.85546875" style="120" customWidth="1"/>
    <col min="15404" max="15404" width="37.140625" style="120" customWidth="1"/>
    <col min="15405" max="15406" width="36.85546875" style="120" customWidth="1"/>
    <col min="15407" max="15407" width="36.5703125" style="120" customWidth="1"/>
    <col min="15408" max="15409" width="36.85546875" style="120" customWidth="1"/>
    <col min="15410" max="15410" width="36.5703125" style="120" customWidth="1"/>
    <col min="15411" max="15411" width="37" style="120" customWidth="1"/>
    <col min="15412" max="15430" width="36.85546875" style="120" customWidth="1"/>
    <col min="15431" max="15431" width="37" style="120" customWidth="1"/>
    <col min="15432" max="15449" width="36.85546875" style="120" customWidth="1"/>
    <col min="15450" max="15450" width="36.5703125" style="120" customWidth="1"/>
    <col min="15451" max="15463" width="36.85546875" style="120" customWidth="1"/>
    <col min="15464" max="15464" width="36.5703125" style="120" customWidth="1"/>
    <col min="15465" max="15467" width="36.85546875" style="120" customWidth="1"/>
    <col min="15468" max="15468" width="36.5703125" style="120" customWidth="1"/>
    <col min="15469" max="15476" width="36.85546875" style="120" customWidth="1"/>
    <col min="15477" max="15477" width="36.5703125" style="120" customWidth="1"/>
    <col min="15478" max="15615" width="36.85546875" style="120"/>
    <col min="15616" max="15616" width="18.5703125" style="120" customWidth="1"/>
    <col min="15617" max="15625" width="31.42578125" style="120" customWidth="1"/>
    <col min="15626" max="15642" width="36.85546875" style="120" customWidth="1"/>
    <col min="15643" max="15643" width="37" style="120" customWidth="1"/>
    <col min="15644" max="15659" width="36.85546875" style="120" customWidth="1"/>
    <col min="15660" max="15660" width="37.140625" style="120" customWidth="1"/>
    <col min="15661" max="15662" width="36.85546875" style="120" customWidth="1"/>
    <col min="15663" max="15663" width="36.5703125" style="120" customWidth="1"/>
    <col min="15664" max="15665" width="36.85546875" style="120" customWidth="1"/>
    <col min="15666" max="15666" width="36.5703125" style="120" customWidth="1"/>
    <col min="15667" max="15667" width="37" style="120" customWidth="1"/>
    <col min="15668" max="15686" width="36.85546875" style="120" customWidth="1"/>
    <col min="15687" max="15687" width="37" style="120" customWidth="1"/>
    <col min="15688" max="15705" width="36.85546875" style="120" customWidth="1"/>
    <col min="15706" max="15706" width="36.5703125" style="120" customWidth="1"/>
    <col min="15707" max="15719" width="36.85546875" style="120" customWidth="1"/>
    <col min="15720" max="15720" width="36.5703125" style="120" customWidth="1"/>
    <col min="15721" max="15723" width="36.85546875" style="120" customWidth="1"/>
    <col min="15724" max="15724" width="36.5703125" style="120" customWidth="1"/>
    <col min="15725" max="15732" width="36.85546875" style="120" customWidth="1"/>
    <col min="15733" max="15733" width="36.5703125" style="120" customWidth="1"/>
    <col min="15734" max="15871" width="36.85546875" style="120"/>
    <col min="15872" max="15872" width="18.5703125" style="120" customWidth="1"/>
    <col min="15873" max="15881" width="31.42578125" style="120" customWidth="1"/>
    <col min="15882" max="15898" width="36.85546875" style="120" customWidth="1"/>
    <col min="15899" max="15899" width="37" style="120" customWidth="1"/>
    <col min="15900" max="15915" width="36.85546875" style="120" customWidth="1"/>
    <col min="15916" max="15916" width="37.140625" style="120" customWidth="1"/>
    <col min="15917" max="15918" width="36.85546875" style="120" customWidth="1"/>
    <col min="15919" max="15919" width="36.5703125" style="120" customWidth="1"/>
    <col min="15920" max="15921" width="36.85546875" style="120" customWidth="1"/>
    <col min="15922" max="15922" width="36.5703125" style="120" customWidth="1"/>
    <col min="15923" max="15923" width="37" style="120" customWidth="1"/>
    <col min="15924" max="15942" width="36.85546875" style="120" customWidth="1"/>
    <col min="15943" max="15943" width="37" style="120" customWidth="1"/>
    <col min="15944" max="15961" width="36.85546875" style="120" customWidth="1"/>
    <col min="15962" max="15962" width="36.5703125" style="120" customWidth="1"/>
    <col min="15963" max="15975" width="36.85546875" style="120" customWidth="1"/>
    <col min="15976" max="15976" width="36.5703125" style="120" customWidth="1"/>
    <col min="15977" max="15979" width="36.85546875" style="120" customWidth="1"/>
    <col min="15980" max="15980" width="36.5703125" style="120" customWidth="1"/>
    <col min="15981" max="15988" width="36.85546875" style="120" customWidth="1"/>
    <col min="15989" max="15989" width="36.5703125" style="120" customWidth="1"/>
    <col min="15990" max="16127" width="36.85546875" style="120"/>
    <col min="16128" max="16128" width="18.5703125" style="120" customWidth="1"/>
    <col min="16129" max="16137" width="31.42578125" style="120" customWidth="1"/>
    <col min="16138" max="16154" width="36.85546875" style="120" customWidth="1"/>
    <col min="16155" max="16155" width="37" style="120" customWidth="1"/>
    <col min="16156" max="16171" width="36.85546875" style="120" customWidth="1"/>
    <col min="16172" max="16172" width="37.140625" style="120" customWidth="1"/>
    <col min="16173" max="16174" width="36.85546875" style="120" customWidth="1"/>
    <col min="16175" max="16175" width="36.5703125" style="120" customWidth="1"/>
    <col min="16176" max="16177" width="36.85546875" style="120" customWidth="1"/>
    <col min="16178" max="16178" width="36.5703125" style="120" customWidth="1"/>
    <col min="16179" max="16179" width="37" style="120" customWidth="1"/>
    <col min="16180" max="16198" width="36.85546875" style="120" customWidth="1"/>
    <col min="16199" max="16199" width="37" style="120" customWidth="1"/>
    <col min="16200" max="16217" width="36.85546875" style="120" customWidth="1"/>
    <col min="16218" max="16218" width="36.5703125" style="120" customWidth="1"/>
    <col min="16219" max="16231" width="36.85546875" style="120" customWidth="1"/>
    <col min="16232" max="16232" width="36.5703125" style="120" customWidth="1"/>
    <col min="16233" max="16235" width="36.85546875" style="120" customWidth="1"/>
    <col min="16236" max="16236" width="36.5703125" style="120" customWidth="1"/>
    <col min="16237" max="16244" width="36.85546875" style="120" customWidth="1"/>
    <col min="16245" max="16245" width="36.5703125" style="120" customWidth="1"/>
    <col min="16246" max="16384" width="36.85546875" style="120"/>
  </cols>
  <sheetData>
    <row r="1" spans="1:244" s="71" customFormat="1" ht="12.75" customHeight="1" x14ac:dyDescent="0.25">
      <c r="A1" s="67" t="s">
        <v>105</v>
      </c>
      <c r="B1" s="68"/>
      <c r="C1" s="69"/>
      <c r="D1" s="69"/>
      <c r="E1" s="69"/>
      <c r="F1" s="69"/>
      <c r="G1" s="69"/>
      <c r="H1" s="69"/>
      <c r="I1" s="69"/>
      <c r="J1" s="70"/>
      <c r="K1" s="70"/>
      <c r="L1" s="70"/>
      <c r="M1" s="70"/>
      <c r="N1" s="70"/>
      <c r="O1" s="70"/>
      <c r="P1" s="70"/>
      <c r="Q1" s="70"/>
      <c r="R1" s="70"/>
      <c r="S1" s="70"/>
      <c r="T1" s="70"/>
      <c r="U1" s="70"/>
      <c r="V1" s="70"/>
      <c r="W1" s="70"/>
      <c r="X1" s="70"/>
      <c r="Y1" s="70"/>
      <c r="Z1" s="70"/>
      <c r="AA1" s="70"/>
      <c r="AB1" s="70"/>
      <c r="AC1" s="70"/>
      <c r="AD1" s="70"/>
      <c r="AE1" s="70"/>
      <c r="AF1" s="70"/>
      <c r="AG1" s="70"/>
      <c r="AH1" s="70"/>
    </row>
    <row r="2" spans="1:244" s="75" customFormat="1" ht="12.75" customHeight="1" x14ac:dyDescent="0.25">
      <c r="A2" s="72" t="s">
        <v>106</v>
      </c>
      <c r="B2" s="73">
        <v>1</v>
      </c>
      <c r="C2" s="73">
        <v>2</v>
      </c>
      <c r="D2" s="73">
        <v>3</v>
      </c>
      <c r="E2" s="73">
        <v>4</v>
      </c>
      <c r="F2" s="73">
        <v>5</v>
      </c>
      <c r="G2" s="73">
        <v>6</v>
      </c>
      <c r="H2" s="73">
        <v>7</v>
      </c>
      <c r="I2" s="73">
        <v>8</v>
      </c>
      <c r="J2" s="73"/>
      <c r="K2" s="73"/>
      <c r="L2" s="73"/>
      <c r="M2" s="73"/>
      <c r="N2" s="73"/>
      <c r="O2" s="73"/>
      <c r="P2" s="73"/>
      <c r="Q2" s="73"/>
      <c r="R2" s="73"/>
      <c r="S2" s="73"/>
      <c r="T2" s="73"/>
      <c r="U2" s="73"/>
      <c r="V2" s="73"/>
      <c r="W2" s="73"/>
      <c r="X2" s="73"/>
      <c r="Y2" s="73"/>
      <c r="Z2" s="73"/>
      <c r="AA2" s="73"/>
      <c r="AB2" s="73"/>
      <c r="AC2" s="73"/>
      <c r="AD2" s="73"/>
      <c r="AE2" s="73"/>
      <c r="AF2" s="73"/>
      <c r="AG2" s="73"/>
      <c r="AH2" s="73"/>
      <c r="AI2" s="74"/>
      <c r="AJ2" s="74" t="str">
        <f t="shared" ref="AJ2:CU2" si="0">IF(AJ3="","",AI2+1)</f>
        <v/>
      </c>
      <c r="AK2" s="74" t="str">
        <f t="shared" si="0"/>
        <v/>
      </c>
      <c r="AL2" s="74" t="str">
        <f t="shared" si="0"/>
        <v/>
      </c>
      <c r="AM2" s="74" t="str">
        <f t="shared" si="0"/>
        <v/>
      </c>
      <c r="AN2" s="74" t="str">
        <f t="shared" si="0"/>
        <v/>
      </c>
      <c r="AO2" s="74" t="str">
        <f t="shared" si="0"/>
        <v/>
      </c>
      <c r="AP2" s="74" t="str">
        <f t="shared" si="0"/>
        <v/>
      </c>
      <c r="AQ2" s="74" t="str">
        <f t="shared" si="0"/>
        <v/>
      </c>
      <c r="AR2" s="74" t="str">
        <f t="shared" si="0"/>
        <v/>
      </c>
      <c r="AS2" s="74" t="str">
        <f t="shared" si="0"/>
        <v/>
      </c>
      <c r="AT2" s="74" t="str">
        <f t="shared" si="0"/>
        <v/>
      </c>
      <c r="AU2" s="74" t="str">
        <f t="shared" si="0"/>
        <v/>
      </c>
      <c r="AV2" s="74" t="str">
        <f t="shared" si="0"/>
        <v/>
      </c>
      <c r="AW2" s="74" t="str">
        <f t="shared" si="0"/>
        <v/>
      </c>
      <c r="AX2" s="74" t="str">
        <f t="shared" si="0"/>
        <v/>
      </c>
      <c r="AY2" s="74" t="str">
        <f t="shared" si="0"/>
        <v/>
      </c>
      <c r="AZ2" s="74" t="str">
        <f t="shared" si="0"/>
        <v/>
      </c>
      <c r="BA2" s="74" t="str">
        <f t="shared" si="0"/>
        <v/>
      </c>
      <c r="BB2" s="74" t="str">
        <f t="shared" si="0"/>
        <v/>
      </c>
      <c r="BC2" s="74" t="str">
        <f t="shared" si="0"/>
        <v/>
      </c>
      <c r="BD2" s="74" t="str">
        <f t="shared" si="0"/>
        <v/>
      </c>
      <c r="BE2" s="74" t="str">
        <f t="shared" si="0"/>
        <v/>
      </c>
      <c r="BF2" s="74" t="str">
        <f t="shared" si="0"/>
        <v/>
      </c>
      <c r="BG2" s="74" t="str">
        <f t="shared" si="0"/>
        <v/>
      </c>
      <c r="BH2" s="74" t="str">
        <f t="shared" si="0"/>
        <v/>
      </c>
      <c r="BI2" s="74" t="str">
        <f t="shared" si="0"/>
        <v/>
      </c>
      <c r="BJ2" s="74" t="str">
        <f t="shared" si="0"/>
        <v/>
      </c>
      <c r="BK2" s="74" t="str">
        <f t="shared" si="0"/>
        <v/>
      </c>
      <c r="BL2" s="74" t="str">
        <f t="shared" si="0"/>
        <v/>
      </c>
      <c r="BM2" s="74" t="str">
        <f t="shared" si="0"/>
        <v/>
      </c>
      <c r="BN2" s="74" t="str">
        <f t="shared" si="0"/>
        <v/>
      </c>
      <c r="BO2" s="74" t="str">
        <f t="shared" si="0"/>
        <v/>
      </c>
      <c r="BP2" s="74" t="str">
        <f t="shared" si="0"/>
        <v/>
      </c>
      <c r="BQ2" s="74" t="str">
        <f t="shared" si="0"/>
        <v/>
      </c>
      <c r="BR2" s="74" t="str">
        <f t="shared" si="0"/>
        <v/>
      </c>
      <c r="BS2" s="74" t="str">
        <f t="shared" si="0"/>
        <v/>
      </c>
      <c r="BT2" s="74" t="str">
        <f t="shared" si="0"/>
        <v/>
      </c>
      <c r="BU2" s="74" t="str">
        <f t="shared" si="0"/>
        <v/>
      </c>
      <c r="BV2" s="74" t="str">
        <f t="shared" si="0"/>
        <v/>
      </c>
      <c r="BW2" s="74" t="str">
        <f t="shared" si="0"/>
        <v/>
      </c>
      <c r="BX2" s="74" t="str">
        <f t="shared" si="0"/>
        <v/>
      </c>
      <c r="BY2" s="74" t="str">
        <f t="shared" si="0"/>
        <v/>
      </c>
      <c r="BZ2" s="74" t="str">
        <f t="shared" si="0"/>
        <v/>
      </c>
      <c r="CA2" s="74" t="str">
        <f t="shared" si="0"/>
        <v/>
      </c>
      <c r="CB2" s="74" t="str">
        <f t="shared" si="0"/>
        <v/>
      </c>
      <c r="CC2" s="74" t="str">
        <f t="shared" si="0"/>
        <v/>
      </c>
      <c r="CD2" s="74" t="str">
        <f t="shared" si="0"/>
        <v/>
      </c>
      <c r="CE2" s="74" t="str">
        <f t="shared" si="0"/>
        <v/>
      </c>
      <c r="CF2" s="74" t="str">
        <f t="shared" si="0"/>
        <v/>
      </c>
      <c r="CG2" s="74" t="str">
        <f t="shared" si="0"/>
        <v/>
      </c>
      <c r="CH2" s="74" t="str">
        <f t="shared" si="0"/>
        <v/>
      </c>
      <c r="CI2" s="74" t="str">
        <f t="shared" si="0"/>
        <v/>
      </c>
      <c r="CJ2" s="74" t="str">
        <f t="shared" si="0"/>
        <v/>
      </c>
      <c r="CK2" s="74" t="str">
        <f t="shared" si="0"/>
        <v/>
      </c>
      <c r="CL2" s="74" t="str">
        <f t="shared" si="0"/>
        <v/>
      </c>
      <c r="CM2" s="74" t="str">
        <f t="shared" si="0"/>
        <v/>
      </c>
      <c r="CN2" s="74" t="str">
        <f t="shared" si="0"/>
        <v/>
      </c>
      <c r="CO2" s="74" t="str">
        <f t="shared" si="0"/>
        <v/>
      </c>
      <c r="CP2" s="74" t="str">
        <f t="shared" si="0"/>
        <v/>
      </c>
      <c r="CQ2" s="74" t="str">
        <f t="shared" si="0"/>
        <v/>
      </c>
      <c r="CR2" s="74" t="str">
        <f t="shared" si="0"/>
        <v/>
      </c>
      <c r="CS2" s="74" t="str">
        <f t="shared" si="0"/>
        <v/>
      </c>
      <c r="CT2" s="74" t="str">
        <f t="shared" si="0"/>
        <v/>
      </c>
      <c r="CU2" s="74" t="str">
        <f t="shared" si="0"/>
        <v/>
      </c>
      <c r="CV2" s="74" t="str">
        <f t="shared" ref="CV2:FG2" si="1">IF(CV3="","",CU2+1)</f>
        <v/>
      </c>
      <c r="CW2" s="74" t="str">
        <f t="shared" si="1"/>
        <v/>
      </c>
      <c r="CX2" s="74" t="str">
        <f t="shared" si="1"/>
        <v/>
      </c>
      <c r="CY2" s="74" t="str">
        <f t="shared" si="1"/>
        <v/>
      </c>
      <c r="CZ2" s="74" t="str">
        <f t="shared" si="1"/>
        <v/>
      </c>
      <c r="DA2" s="74" t="str">
        <f t="shared" si="1"/>
        <v/>
      </c>
      <c r="DB2" s="74" t="str">
        <f t="shared" si="1"/>
        <v/>
      </c>
      <c r="DC2" s="74" t="str">
        <f t="shared" si="1"/>
        <v/>
      </c>
      <c r="DD2" s="74" t="str">
        <f t="shared" si="1"/>
        <v/>
      </c>
      <c r="DE2" s="74" t="str">
        <f t="shared" si="1"/>
        <v/>
      </c>
      <c r="DF2" s="74" t="str">
        <f t="shared" si="1"/>
        <v/>
      </c>
      <c r="DG2" s="74" t="str">
        <f t="shared" si="1"/>
        <v/>
      </c>
      <c r="DH2" s="74" t="str">
        <f t="shared" si="1"/>
        <v/>
      </c>
      <c r="DI2" s="74" t="str">
        <f t="shared" si="1"/>
        <v/>
      </c>
      <c r="DJ2" s="74" t="str">
        <f t="shared" si="1"/>
        <v/>
      </c>
      <c r="DK2" s="74" t="str">
        <f t="shared" si="1"/>
        <v/>
      </c>
      <c r="DL2" s="74" t="str">
        <f t="shared" si="1"/>
        <v/>
      </c>
      <c r="DM2" s="74" t="str">
        <f t="shared" si="1"/>
        <v/>
      </c>
      <c r="DN2" s="74" t="str">
        <f t="shared" si="1"/>
        <v/>
      </c>
      <c r="DO2" s="74" t="str">
        <f t="shared" si="1"/>
        <v/>
      </c>
      <c r="DP2" s="74" t="str">
        <f t="shared" si="1"/>
        <v/>
      </c>
      <c r="DQ2" s="74" t="str">
        <f t="shared" si="1"/>
        <v/>
      </c>
      <c r="DR2" s="74" t="str">
        <f t="shared" si="1"/>
        <v/>
      </c>
      <c r="DS2" s="74" t="str">
        <f t="shared" si="1"/>
        <v/>
      </c>
      <c r="DT2" s="74" t="str">
        <f t="shared" si="1"/>
        <v/>
      </c>
      <c r="DU2" s="74" t="str">
        <f t="shared" si="1"/>
        <v/>
      </c>
      <c r="DV2" s="74" t="str">
        <f t="shared" si="1"/>
        <v/>
      </c>
      <c r="DW2" s="74" t="str">
        <f t="shared" si="1"/>
        <v/>
      </c>
      <c r="DX2" s="74" t="str">
        <f t="shared" si="1"/>
        <v/>
      </c>
      <c r="DY2" s="74" t="str">
        <f t="shared" si="1"/>
        <v/>
      </c>
      <c r="DZ2" s="74" t="str">
        <f t="shared" si="1"/>
        <v/>
      </c>
      <c r="EA2" s="74" t="str">
        <f t="shared" si="1"/>
        <v/>
      </c>
      <c r="EB2" s="74" t="str">
        <f t="shared" si="1"/>
        <v/>
      </c>
      <c r="EC2" s="74" t="str">
        <f t="shared" si="1"/>
        <v/>
      </c>
      <c r="ED2" s="74" t="str">
        <f t="shared" si="1"/>
        <v/>
      </c>
      <c r="EE2" s="74" t="str">
        <f t="shared" si="1"/>
        <v/>
      </c>
      <c r="EF2" s="74" t="str">
        <f t="shared" si="1"/>
        <v/>
      </c>
      <c r="EG2" s="74" t="str">
        <f t="shared" si="1"/>
        <v/>
      </c>
      <c r="EH2" s="74" t="str">
        <f t="shared" si="1"/>
        <v/>
      </c>
      <c r="EI2" s="74" t="str">
        <f t="shared" si="1"/>
        <v/>
      </c>
      <c r="EJ2" s="74" t="str">
        <f t="shared" si="1"/>
        <v/>
      </c>
      <c r="EK2" s="74" t="str">
        <f t="shared" si="1"/>
        <v/>
      </c>
      <c r="EL2" s="74" t="str">
        <f t="shared" si="1"/>
        <v/>
      </c>
      <c r="EM2" s="74" t="str">
        <f t="shared" si="1"/>
        <v/>
      </c>
      <c r="EN2" s="74" t="str">
        <f t="shared" si="1"/>
        <v/>
      </c>
      <c r="EO2" s="74" t="str">
        <f t="shared" si="1"/>
        <v/>
      </c>
      <c r="EP2" s="74" t="str">
        <f t="shared" si="1"/>
        <v/>
      </c>
      <c r="EQ2" s="74" t="str">
        <f t="shared" si="1"/>
        <v/>
      </c>
      <c r="ER2" s="74" t="str">
        <f t="shared" si="1"/>
        <v/>
      </c>
      <c r="ES2" s="74" t="str">
        <f t="shared" si="1"/>
        <v/>
      </c>
      <c r="ET2" s="74" t="str">
        <f t="shared" si="1"/>
        <v/>
      </c>
      <c r="EU2" s="74" t="str">
        <f t="shared" si="1"/>
        <v/>
      </c>
      <c r="EV2" s="74" t="str">
        <f t="shared" si="1"/>
        <v/>
      </c>
      <c r="EW2" s="74" t="str">
        <f t="shared" si="1"/>
        <v/>
      </c>
      <c r="EX2" s="74" t="str">
        <f t="shared" si="1"/>
        <v/>
      </c>
      <c r="EY2" s="74" t="str">
        <f t="shared" si="1"/>
        <v/>
      </c>
      <c r="EZ2" s="74" t="str">
        <f t="shared" si="1"/>
        <v/>
      </c>
      <c r="FA2" s="74" t="str">
        <f t="shared" si="1"/>
        <v/>
      </c>
      <c r="FB2" s="74" t="str">
        <f t="shared" si="1"/>
        <v/>
      </c>
      <c r="FC2" s="74" t="str">
        <f t="shared" si="1"/>
        <v/>
      </c>
      <c r="FD2" s="74" t="str">
        <f t="shared" si="1"/>
        <v/>
      </c>
      <c r="FE2" s="74" t="str">
        <f t="shared" si="1"/>
        <v/>
      </c>
      <c r="FF2" s="74" t="str">
        <f t="shared" si="1"/>
        <v/>
      </c>
      <c r="FG2" s="74" t="str">
        <f t="shared" si="1"/>
        <v/>
      </c>
      <c r="FH2" s="74" t="str">
        <f t="shared" ref="FH2:HS2" si="2">IF(FH3="","",FG2+1)</f>
        <v/>
      </c>
      <c r="FI2" s="74" t="str">
        <f t="shared" si="2"/>
        <v/>
      </c>
      <c r="FJ2" s="74" t="str">
        <f t="shared" si="2"/>
        <v/>
      </c>
      <c r="FK2" s="74" t="str">
        <f t="shared" si="2"/>
        <v/>
      </c>
      <c r="FL2" s="74" t="str">
        <f t="shared" si="2"/>
        <v/>
      </c>
      <c r="FM2" s="74" t="str">
        <f t="shared" si="2"/>
        <v/>
      </c>
      <c r="FN2" s="74" t="str">
        <f t="shared" si="2"/>
        <v/>
      </c>
      <c r="FO2" s="74" t="str">
        <f t="shared" si="2"/>
        <v/>
      </c>
      <c r="FP2" s="74" t="str">
        <f t="shared" si="2"/>
        <v/>
      </c>
      <c r="FQ2" s="74" t="str">
        <f t="shared" si="2"/>
        <v/>
      </c>
      <c r="FR2" s="74" t="str">
        <f t="shared" si="2"/>
        <v/>
      </c>
      <c r="FS2" s="74" t="str">
        <f t="shared" si="2"/>
        <v/>
      </c>
      <c r="FT2" s="74" t="str">
        <f t="shared" si="2"/>
        <v/>
      </c>
      <c r="FU2" s="74" t="str">
        <f t="shared" si="2"/>
        <v/>
      </c>
      <c r="FV2" s="74" t="str">
        <f t="shared" si="2"/>
        <v/>
      </c>
      <c r="FW2" s="74" t="str">
        <f t="shared" si="2"/>
        <v/>
      </c>
      <c r="FX2" s="74" t="str">
        <f t="shared" si="2"/>
        <v/>
      </c>
      <c r="FY2" s="74" t="str">
        <f t="shared" si="2"/>
        <v/>
      </c>
      <c r="FZ2" s="74" t="str">
        <f t="shared" si="2"/>
        <v/>
      </c>
      <c r="GA2" s="74" t="str">
        <f t="shared" si="2"/>
        <v/>
      </c>
      <c r="GB2" s="74" t="str">
        <f t="shared" si="2"/>
        <v/>
      </c>
      <c r="GC2" s="74" t="str">
        <f t="shared" si="2"/>
        <v/>
      </c>
      <c r="GD2" s="74" t="str">
        <f t="shared" si="2"/>
        <v/>
      </c>
      <c r="GE2" s="74" t="str">
        <f t="shared" si="2"/>
        <v/>
      </c>
      <c r="GF2" s="74" t="str">
        <f t="shared" si="2"/>
        <v/>
      </c>
      <c r="GG2" s="74" t="str">
        <f t="shared" si="2"/>
        <v/>
      </c>
      <c r="GH2" s="74" t="str">
        <f t="shared" si="2"/>
        <v/>
      </c>
      <c r="GI2" s="74" t="str">
        <f t="shared" si="2"/>
        <v/>
      </c>
      <c r="GJ2" s="74" t="str">
        <f t="shared" si="2"/>
        <v/>
      </c>
      <c r="GK2" s="74" t="str">
        <f t="shared" si="2"/>
        <v/>
      </c>
      <c r="GL2" s="74" t="str">
        <f t="shared" si="2"/>
        <v/>
      </c>
      <c r="GM2" s="74" t="str">
        <f t="shared" si="2"/>
        <v/>
      </c>
      <c r="GN2" s="74" t="str">
        <f t="shared" si="2"/>
        <v/>
      </c>
      <c r="GO2" s="74" t="str">
        <f t="shared" si="2"/>
        <v/>
      </c>
      <c r="GP2" s="74" t="str">
        <f t="shared" si="2"/>
        <v/>
      </c>
      <c r="GQ2" s="74" t="str">
        <f t="shared" si="2"/>
        <v/>
      </c>
      <c r="GR2" s="74" t="str">
        <f t="shared" si="2"/>
        <v/>
      </c>
      <c r="GS2" s="74" t="str">
        <f t="shared" si="2"/>
        <v/>
      </c>
      <c r="GT2" s="74" t="str">
        <f t="shared" si="2"/>
        <v/>
      </c>
      <c r="GU2" s="74" t="str">
        <f t="shared" si="2"/>
        <v/>
      </c>
      <c r="GV2" s="74" t="str">
        <f t="shared" si="2"/>
        <v/>
      </c>
      <c r="GW2" s="74" t="str">
        <f t="shared" si="2"/>
        <v/>
      </c>
      <c r="GX2" s="74" t="str">
        <f t="shared" si="2"/>
        <v/>
      </c>
      <c r="GY2" s="74" t="str">
        <f t="shared" si="2"/>
        <v/>
      </c>
      <c r="GZ2" s="74" t="str">
        <f t="shared" si="2"/>
        <v/>
      </c>
      <c r="HA2" s="74" t="str">
        <f t="shared" si="2"/>
        <v/>
      </c>
      <c r="HB2" s="74" t="str">
        <f t="shared" si="2"/>
        <v/>
      </c>
      <c r="HC2" s="74" t="str">
        <f t="shared" si="2"/>
        <v/>
      </c>
      <c r="HD2" s="74" t="str">
        <f t="shared" si="2"/>
        <v/>
      </c>
      <c r="HE2" s="74" t="str">
        <f t="shared" si="2"/>
        <v/>
      </c>
      <c r="HF2" s="74" t="str">
        <f t="shared" si="2"/>
        <v/>
      </c>
      <c r="HG2" s="74" t="str">
        <f t="shared" si="2"/>
        <v/>
      </c>
      <c r="HH2" s="74" t="str">
        <f t="shared" si="2"/>
        <v/>
      </c>
      <c r="HI2" s="74" t="str">
        <f t="shared" si="2"/>
        <v/>
      </c>
      <c r="HJ2" s="74" t="str">
        <f t="shared" si="2"/>
        <v/>
      </c>
      <c r="HK2" s="74" t="str">
        <f t="shared" si="2"/>
        <v/>
      </c>
      <c r="HL2" s="74" t="str">
        <f t="shared" si="2"/>
        <v/>
      </c>
      <c r="HM2" s="74" t="str">
        <f t="shared" si="2"/>
        <v/>
      </c>
      <c r="HN2" s="74" t="str">
        <f t="shared" si="2"/>
        <v/>
      </c>
      <c r="HO2" s="74" t="str">
        <f t="shared" si="2"/>
        <v/>
      </c>
      <c r="HP2" s="74" t="str">
        <f t="shared" si="2"/>
        <v/>
      </c>
      <c r="HQ2" s="74" t="str">
        <f t="shared" si="2"/>
        <v/>
      </c>
      <c r="HR2" s="74" t="str">
        <f t="shared" si="2"/>
        <v/>
      </c>
      <c r="HS2" s="74" t="str">
        <f t="shared" si="2"/>
        <v/>
      </c>
      <c r="HT2" s="74" t="str">
        <f t="shared" ref="HT2:IJ2" si="3">IF(HT3="","",HS2+1)</f>
        <v/>
      </c>
      <c r="HU2" s="74" t="str">
        <f t="shared" si="3"/>
        <v/>
      </c>
      <c r="HV2" s="74" t="str">
        <f t="shared" si="3"/>
        <v/>
      </c>
      <c r="HW2" s="74" t="str">
        <f t="shared" si="3"/>
        <v/>
      </c>
      <c r="HX2" s="74" t="str">
        <f t="shared" si="3"/>
        <v/>
      </c>
      <c r="HY2" s="74" t="str">
        <f t="shared" si="3"/>
        <v/>
      </c>
      <c r="HZ2" s="74" t="str">
        <f t="shared" si="3"/>
        <v/>
      </c>
      <c r="IA2" s="74" t="str">
        <f t="shared" si="3"/>
        <v/>
      </c>
      <c r="IB2" s="74" t="str">
        <f t="shared" si="3"/>
        <v/>
      </c>
      <c r="IC2" s="74" t="str">
        <f t="shared" si="3"/>
        <v/>
      </c>
      <c r="ID2" s="74" t="str">
        <f t="shared" si="3"/>
        <v/>
      </c>
      <c r="IE2" s="74" t="str">
        <f t="shared" si="3"/>
        <v/>
      </c>
      <c r="IF2" s="74" t="str">
        <f t="shared" si="3"/>
        <v/>
      </c>
      <c r="IG2" s="74" t="str">
        <f t="shared" si="3"/>
        <v/>
      </c>
      <c r="IH2" s="74" t="str">
        <f t="shared" si="3"/>
        <v/>
      </c>
      <c r="II2" s="74" t="str">
        <f t="shared" si="3"/>
        <v/>
      </c>
      <c r="IJ2" s="74" t="str">
        <f t="shared" si="3"/>
        <v/>
      </c>
    </row>
    <row r="3" spans="1:244" s="80" customFormat="1" x14ac:dyDescent="0.2">
      <c r="A3" s="76" t="s">
        <v>107</v>
      </c>
      <c r="B3" s="198" t="s">
        <v>108</v>
      </c>
      <c r="C3" s="78"/>
      <c r="D3" s="78" t="s">
        <v>108</v>
      </c>
      <c r="E3" s="79"/>
      <c r="F3" s="77"/>
      <c r="G3" s="77"/>
      <c r="H3" s="77"/>
      <c r="I3" s="77"/>
      <c r="J3" s="78"/>
      <c r="K3" s="78"/>
      <c r="L3" s="78"/>
      <c r="M3" s="78"/>
      <c r="N3" s="78"/>
      <c r="O3" s="78"/>
      <c r="P3" s="78"/>
      <c r="Q3" s="78"/>
      <c r="R3" s="78"/>
      <c r="S3" s="78"/>
      <c r="T3" s="78"/>
      <c r="U3" s="78"/>
      <c r="V3" s="78"/>
      <c r="W3" s="78"/>
      <c r="X3" s="78"/>
      <c r="Y3" s="78"/>
      <c r="Z3" s="78"/>
      <c r="AA3" s="78"/>
      <c r="AB3" s="78"/>
      <c r="AC3" s="78"/>
      <c r="AD3" s="78"/>
      <c r="AE3" s="78"/>
      <c r="AF3" s="78"/>
      <c r="AG3" s="78"/>
      <c r="AH3" s="78"/>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row>
    <row r="4" spans="1:244" s="80" customFormat="1" ht="63.75" x14ac:dyDescent="0.2">
      <c r="A4" s="76" t="s">
        <v>109</v>
      </c>
      <c r="B4" s="77" t="s">
        <v>218</v>
      </c>
      <c r="C4" s="77" t="s">
        <v>260</v>
      </c>
      <c r="D4" s="77" t="s">
        <v>261</v>
      </c>
      <c r="E4" s="79"/>
      <c r="F4" s="77"/>
      <c r="G4" s="77"/>
      <c r="H4" s="77"/>
      <c r="I4" s="77"/>
      <c r="J4" s="78"/>
      <c r="K4" s="77"/>
      <c r="L4" s="77"/>
      <c r="M4" s="77"/>
      <c r="N4" s="78"/>
      <c r="O4" s="78"/>
      <c r="P4" s="77"/>
      <c r="Q4" s="77"/>
      <c r="R4" s="77"/>
      <c r="S4" s="77"/>
      <c r="T4" s="77"/>
      <c r="U4" s="77"/>
      <c r="V4" s="77"/>
      <c r="W4" s="82"/>
      <c r="X4" s="77"/>
      <c r="Y4" s="78"/>
      <c r="Z4" s="77"/>
      <c r="AA4" s="77"/>
      <c r="AB4" s="78"/>
      <c r="AC4" s="78"/>
      <c r="AD4" s="78"/>
      <c r="AE4" s="78"/>
      <c r="AF4" s="78"/>
      <c r="AG4" s="78"/>
      <c r="AH4" s="78"/>
      <c r="AP4" s="83"/>
      <c r="AQ4" s="83"/>
      <c r="AR4" s="83"/>
      <c r="AS4" s="83"/>
      <c r="AT4" s="83"/>
      <c r="AU4" s="83"/>
      <c r="AV4" s="83"/>
      <c r="FZ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row>
    <row r="5" spans="1:244" s="88" customFormat="1" ht="25.5" x14ac:dyDescent="0.2">
      <c r="A5" s="84" t="s">
        <v>110</v>
      </c>
      <c r="B5" s="86" t="s">
        <v>219</v>
      </c>
      <c r="C5" s="86" t="s">
        <v>262</v>
      </c>
      <c r="D5" s="85" t="s">
        <v>263</v>
      </c>
      <c r="E5" s="87"/>
      <c r="F5" s="85"/>
      <c r="G5" s="85"/>
      <c r="H5" s="85"/>
      <c r="I5" s="85"/>
      <c r="J5" s="85"/>
      <c r="K5" s="86"/>
      <c r="L5" s="85"/>
      <c r="M5" s="86"/>
      <c r="N5" s="86"/>
      <c r="O5" s="86"/>
      <c r="P5" s="85"/>
      <c r="Q5" s="86"/>
      <c r="R5" s="85"/>
      <c r="S5" s="86"/>
      <c r="T5" s="85"/>
      <c r="U5" s="86"/>
      <c r="V5" s="85"/>
      <c r="W5" s="86"/>
      <c r="X5" s="85"/>
      <c r="Y5" s="85"/>
      <c r="Z5" s="86"/>
      <c r="AA5" s="86"/>
      <c r="AB5" s="86"/>
      <c r="AC5" s="86"/>
      <c r="AD5" s="86"/>
      <c r="AE5" s="86"/>
      <c r="AF5" s="86"/>
      <c r="AG5" s="86"/>
      <c r="AH5" s="86"/>
      <c r="DN5" s="89"/>
      <c r="GB5" s="90"/>
      <c r="GC5" s="90"/>
      <c r="GD5" s="90"/>
      <c r="GE5" s="90"/>
      <c r="GF5" s="90"/>
      <c r="GG5" s="90"/>
      <c r="GH5" s="90"/>
      <c r="GI5" s="90"/>
      <c r="GJ5" s="90"/>
      <c r="GK5" s="90"/>
      <c r="GL5" s="90"/>
      <c r="GM5" s="90"/>
      <c r="GN5" s="90"/>
      <c r="GO5" s="90"/>
      <c r="GP5" s="90"/>
      <c r="GQ5" s="90"/>
      <c r="GR5" s="90"/>
      <c r="GS5" s="90"/>
      <c r="GT5" s="90"/>
      <c r="GU5" s="90"/>
      <c r="GV5" s="91"/>
      <c r="GW5" s="90"/>
      <c r="GX5" s="90"/>
      <c r="GY5" s="90"/>
      <c r="GZ5" s="90"/>
      <c r="HA5" s="90"/>
    </row>
    <row r="6" spans="1:244" s="88" customFormat="1" x14ac:dyDescent="0.2">
      <c r="A6" s="84" t="s">
        <v>111</v>
      </c>
      <c r="B6" s="86" t="s">
        <v>220</v>
      </c>
      <c r="C6" s="86"/>
      <c r="D6" s="86"/>
      <c r="E6" s="87"/>
      <c r="F6" s="85"/>
      <c r="G6" s="85"/>
      <c r="H6" s="85"/>
      <c r="I6" s="85"/>
      <c r="J6" s="86"/>
      <c r="K6" s="86"/>
      <c r="L6" s="86"/>
      <c r="M6" s="86"/>
      <c r="N6" s="86"/>
      <c r="O6" s="86"/>
      <c r="P6" s="86"/>
      <c r="Q6" s="86"/>
      <c r="R6" s="86"/>
      <c r="S6" s="86"/>
      <c r="T6" s="86"/>
      <c r="U6" s="86"/>
      <c r="V6" s="86"/>
      <c r="W6" s="86"/>
      <c r="X6" s="86"/>
      <c r="Y6" s="86"/>
      <c r="Z6" s="86"/>
      <c r="AA6" s="86"/>
      <c r="AB6" s="86"/>
      <c r="AC6" s="86"/>
      <c r="AD6" s="86"/>
      <c r="AE6" s="86"/>
      <c r="AF6" s="86"/>
      <c r="AG6" s="86"/>
      <c r="AH6" s="86"/>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row>
    <row r="7" spans="1:244" s="95" customFormat="1" x14ac:dyDescent="0.2">
      <c r="A7" s="76" t="s">
        <v>112</v>
      </c>
      <c r="B7" s="199"/>
      <c r="C7" s="93" t="s">
        <v>264</v>
      </c>
      <c r="D7" s="92"/>
      <c r="E7" s="94"/>
      <c r="F7" s="92"/>
      <c r="G7" s="92"/>
      <c r="H7" s="92"/>
      <c r="I7" s="92"/>
      <c r="J7" s="93"/>
      <c r="K7" s="93"/>
      <c r="L7" s="92"/>
      <c r="M7" s="93"/>
      <c r="N7" s="93"/>
      <c r="O7" s="93"/>
      <c r="P7" s="92"/>
      <c r="Q7" s="93"/>
      <c r="R7" s="92"/>
      <c r="S7" s="93"/>
      <c r="T7" s="93"/>
      <c r="U7" s="93"/>
      <c r="V7" s="93"/>
      <c r="W7" s="93"/>
      <c r="X7" s="93"/>
      <c r="Y7" s="93"/>
      <c r="Z7" s="93"/>
      <c r="AA7" s="93"/>
      <c r="AB7" s="93"/>
      <c r="AC7" s="93"/>
      <c r="AD7" s="93"/>
      <c r="AE7" s="93"/>
      <c r="AF7" s="93"/>
      <c r="AG7" s="93"/>
      <c r="AH7" s="93"/>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row>
    <row r="8" spans="1:244" s="95" customFormat="1" x14ac:dyDescent="0.2">
      <c r="A8" s="76" t="s">
        <v>113</v>
      </c>
      <c r="B8" s="200"/>
      <c r="C8" s="93"/>
      <c r="D8" s="93"/>
      <c r="E8" s="94"/>
      <c r="F8" s="92"/>
      <c r="G8" s="92"/>
      <c r="H8" s="92"/>
      <c r="I8" s="92"/>
      <c r="J8" s="93"/>
      <c r="K8" s="93"/>
      <c r="L8" s="93"/>
      <c r="M8" s="92"/>
      <c r="N8" s="93"/>
      <c r="O8" s="93"/>
      <c r="P8" s="93"/>
      <c r="Q8" s="93"/>
      <c r="R8" s="92"/>
      <c r="S8" s="93"/>
      <c r="T8" s="93"/>
      <c r="U8" s="93"/>
      <c r="V8" s="93"/>
      <c r="W8" s="93"/>
      <c r="X8" s="93"/>
      <c r="Y8" s="93"/>
      <c r="Z8" s="93"/>
      <c r="AA8" s="93"/>
      <c r="AB8" s="93"/>
      <c r="AC8" s="93"/>
      <c r="AD8" s="93"/>
      <c r="AE8" s="93"/>
      <c r="AF8" s="93"/>
      <c r="AG8" s="93"/>
      <c r="AH8" s="93"/>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row>
    <row r="9" spans="1:244" s="88" customFormat="1" x14ac:dyDescent="0.2">
      <c r="A9" s="84" t="s">
        <v>114</v>
      </c>
      <c r="B9" s="86" t="s">
        <v>221</v>
      </c>
      <c r="C9" s="85" t="s">
        <v>265</v>
      </c>
      <c r="D9" s="85"/>
      <c r="E9" s="87"/>
      <c r="F9" s="85"/>
      <c r="G9" s="85"/>
      <c r="H9" s="85"/>
      <c r="I9" s="85"/>
      <c r="J9" s="86"/>
      <c r="K9" s="85"/>
      <c r="L9" s="85"/>
      <c r="M9" s="86"/>
      <c r="N9" s="86"/>
      <c r="O9" s="86"/>
      <c r="P9" s="97"/>
      <c r="Q9" s="86"/>
      <c r="R9" s="85"/>
      <c r="S9" s="85"/>
      <c r="T9" s="85"/>
      <c r="U9" s="86"/>
      <c r="V9" s="86"/>
      <c r="W9" s="86"/>
      <c r="X9" s="86"/>
      <c r="Y9" s="86"/>
      <c r="Z9" s="86"/>
      <c r="AA9" s="86"/>
      <c r="AB9" s="86"/>
      <c r="AC9" s="86"/>
      <c r="AD9" s="86"/>
      <c r="AE9" s="86"/>
      <c r="AF9" s="86"/>
      <c r="AG9" s="86"/>
      <c r="AH9" s="86"/>
      <c r="AX9" s="89"/>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row>
    <row r="10" spans="1:244" s="88" customFormat="1" ht="25.5" x14ac:dyDescent="0.2">
      <c r="A10" s="84" t="s">
        <v>115</v>
      </c>
      <c r="B10" s="86" t="s">
        <v>222</v>
      </c>
      <c r="C10" s="86"/>
      <c r="D10" s="86"/>
      <c r="E10" s="87"/>
      <c r="F10" s="85"/>
      <c r="G10" s="85"/>
      <c r="H10" s="85"/>
      <c r="I10" s="85"/>
      <c r="J10" s="86"/>
      <c r="K10" s="86"/>
      <c r="L10" s="86"/>
      <c r="M10" s="86"/>
      <c r="N10" s="86"/>
      <c r="O10" s="86"/>
      <c r="P10" s="85"/>
      <c r="Q10" s="86"/>
      <c r="R10" s="86"/>
      <c r="S10" s="86"/>
      <c r="T10" s="86"/>
      <c r="U10" s="86"/>
      <c r="V10" s="86"/>
      <c r="W10" s="86"/>
      <c r="X10" s="86"/>
      <c r="Y10" s="86"/>
      <c r="Z10" s="86"/>
      <c r="AA10" s="86"/>
      <c r="AB10" s="86"/>
      <c r="AC10" s="86"/>
      <c r="AD10" s="86"/>
      <c r="AE10" s="86"/>
      <c r="AF10" s="86"/>
      <c r="AG10" s="86"/>
      <c r="AH10" s="86"/>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row>
    <row r="11" spans="1:244" s="95" customFormat="1" x14ac:dyDescent="0.2">
      <c r="A11" s="76" t="s">
        <v>116</v>
      </c>
      <c r="B11" s="93" t="s">
        <v>239</v>
      </c>
      <c r="C11" s="93"/>
      <c r="D11" s="93"/>
      <c r="E11" s="94"/>
      <c r="F11" s="92"/>
      <c r="G11" s="92"/>
      <c r="H11" s="92"/>
      <c r="I11" s="92"/>
      <c r="J11" s="93"/>
      <c r="K11" s="93"/>
      <c r="L11" s="93"/>
      <c r="M11" s="93"/>
      <c r="N11" s="93"/>
      <c r="O11" s="93"/>
      <c r="P11" s="93"/>
      <c r="Q11" s="93"/>
      <c r="R11" s="92"/>
      <c r="S11" s="93"/>
      <c r="T11" s="93"/>
      <c r="U11" s="93"/>
      <c r="V11" s="93"/>
      <c r="W11" s="92"/>
      <c r="X11" s="93"/>
      <c r="Y11" s="93"/>
      <c r="Z11" s="93"/>
      <c r="AA11" s="93"/>
      <c r="AB11" s="93"/>
      <c r="AC11" s="93"/>
      <c r="AD11" s="93"/>
      <c r="AE11" s="93"/>
      <c r="AF11" s="93"/>
      <c r="AG11" s="93"/>
      <c r="AH11" s="93"/>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row>
    <row r="12" spans="1:244" s="95" customFormat="1" ht="25.5" x14ac:dyDescent="0.2">
      <c r="A12" s="76" t="s">
        <v>117</v>
      </c>
      <c r="B12" s="93" t="s">
        <v>238</v>
      </c>
      <c r="C12" s="93"/>
      <c r="D12" s="93"/>
      <c r="E12" s="94"/>
      <c r="F12" s="92"/>
      <c r="G12" s="92"/>
      <c r="H12" s="92"/>
      <c r="I12" s="92"/>
      <c r="J12" s="93"/>
      <c r="K12" s="93"/>
      <c r="L12" s="93"/>
      <c r="M12" s="93"/>
      <c r="N12" s="93"/>
      <c r="O12" s="93"/>
      <c r="P12" s="93"/>
      <c r="Q12" s="93"/>
      <c r="R12" s="92"/>
      <c r="S12" s="93"/>
      <c r="T12" s="93"/>
      <c r="U12" s="93"/>
      <c r="V12" s="93"/>
      <c r="W12" s="92"/>
      <c r="X12" s="93"/>
      <c r="Y12" s="93"/>
      <c r="Z12" s="93"/>
      <c r="AA12" s="93"/>
      <c r="AB12" s="93"/>
      <c r="AC12" s="93"/>
      <c r="AD12" s="93"/>
      <c r="AE12" s="93"/>
      <c r="AF12" s="93"/>
      <c r="AG12" s="93"/>
      <c r="AH12" s="93"/>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row>
    <row r="13" spans="1:244" s="88" customFormat="1" x14ac:dyDescent="0.2">
      <c r="A13" s="84" t="s">
        <v>118</v>
      </c>
      <c r="B13" s="201"/>
      <c r="C13" s="86"/>
      <c r="D13" s="86"/>
      <c r="E13" s="87"/>
      <c r="F13" s="85"/>
      <c r="G13" s="85"/>
      <c r="H13" s="85"/>
      <c r="I13" s="85"/>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row>
    <row r="14" spans="1:244" s="88" customFormat="1" ht="51" x14ac:dyDescent="0.2">
      <c r="A14" s="84" t="s">
        <v>119</v>
      </c>
      <c r="B14" s="201"/>
      <c r="C14" s="86"/>
      <c r="D14" s="86" t="s">
        <v>266</v>
      </c>
      <c r="E14" s="87"/>
      <c r="F14" s="85"/>
      <c r="G14" s="85"/>
      <c r="H14" s="85"/>
      <c r="I14" s="85"/>
      <c r="J14" s="86"/>
      <c r="K14" s="86"/>
      <c r="L14" s="86"/>
      <c r="M14" s="85"/>
      <c r="N14" s="86"/>
      <c r="O14" s="86"/>
      <c r="P14" s="86"/>
      <c r="Q14" s="86"/>
      <c r="R14" s="86"/>
      <c r="S14" s="86"/>
      <c r="T14" s="86"/>
      <c r="U14" s="86"/>
      <c r="V14" s="86"/>
      <c r="W14" s="86"/>
      <c r="X14" s="86"/>
      <c r="Y14" s="86"/>
      <c r="Z14" s="86"/>
      <c r="AA14" s="86"/>
      <c r="AB14" s="86"/>
      <c r="AC14" s="86"/>
      <c r="AD14" s="86"/>
      <c r="AE14" s="86"/>
      <c r="AF14" s="86"/>
      <c r="AG14" s="86"/>
      <c r="AH14" s="86"/>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row>
    <row r="15" spans="1:244" s="80" customFormat="1" x14ac:dyDescent="0.2">
      <c r="A15" s="76" t="s">
        <v>120</v>
      </c>
      <c r="B15" s="198"/>
      <c r="C15" s="78"/>
      <c r="D15" s="78"/>
      <c r="E15" s="79"/>
      <c r="F15" s="77"/>
      <c r="G15" s="77"/>
      <c r="H15" s="77"/>
      <c r="I15" s="77"/>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row>
    <row r="16" spans="1:244" s="95" customFormat="1" x14ac:dyDescent="0.2">
      <c r="A16" s="76" t="s">
        <v>121</v>
      </c>
      <c r="B16" s="200"/>
      <c r="C16" s="93"/>
      <c r="D16" s="93"/>
      <c r="E16" s="94"/>
      <c r="F16" s="92"/>
      <c r="G16" s="92"/>
      <c r="H16" s="92"/>
      <c r="I16" s="92"/>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CB16" s="80"/>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row>
    <row r="17" spans="1:209" s="101" customFormat="1" x14ac:dyDescent="0.2">
      <c r="A17" s="84" t="s">
        <v>122</v>
      </c>
      <c r="B17" s="202"/>
      <c r="C17" s="99"/>
      <c r="D17" s="99"/>
      <c r="E17" s="100"/>
      <c r="F17" s="98"/>
      <c r="G17" s="98"/>
      <c r="H17" s="98"/>
      <c r="I17" s="98"/>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row>
    <row r="18" spans="1:209" s="101" customFormat="1" x14ac:dyDescent="0.2">
      <c r="A18" s="84" t="s">
        <v>123</v>
      </c>
      <c r="B18" s="202"/>
      <c r="C18" s="99"/>
      <c r="D18" s="99"/>
      <c r="E18" s="100"/>
      <c r="F18" s="98"/>
      <c r="G18" s="98"/>
      <c r="H18" s="98"/>
      <c r="I18" s="98"/>
      <c r="J18" s="99"/>
      <c r="K18" s="99"/>
      <c r="L18" s="99"/>
      <c r="M18" s="99"/>
      <c r="N18" s="99"/>
      <c r="O18" s="99"/>
      <c r="P18" s="99"/>
      <c r="Q18" s="99"/>
      <c r="R18" s="99"/>
      <c r="S18" s="99"/>
      <c r="T18" s="99"/>
      <c r="U18" s="99"/>
      <c r="V18" s="99"/>
      <c r="W18" s="103"/>
      <c r="X18" s="99"/>
      <c r="Y18" s="99"/>
      <c r="Z18" s="99"/>
      <c r="AA18" s="99"/>
      <c r="AB18" s="99"/>
      <c r="AC18" s="99"/>
      <c r="AD18" s="99"/>
      <c r="AE18" s="99"/>
      <c r="AF18" s="99"/>
      <c r="AG18" s="99"/>
      <c r="AH18" s="99"/>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row>
    <row r="19" spans="1:209" s="80" customFormat="1" x14ac:dyDescent="0.2">
      <c r="A19" s="76" t="s">
        <v>17</v>
      </c>
      <c r="B19" s="198"/>
      <c r="C19" s="78"/>
      <c r="D19" s="78"/>
      <c r="E19" s="79"/>
      <c r="F19" s="77"/>
      <c r="G19" s="77"/>
      <c r="H19" s="77"/>
      <c r="I19" s="77"/>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row>
    <row r="20" spans="1:209" s="109" customFormat="1" ht="38.25" x14ac:dyDescent="0.2">
      <c r="A20" s="104" t="s">
        <v>124</v>
      </c>
      <c r="B20" s="226" t="s">
        <v>223</v>
      </c>
      <c r="C20" s="106"/>
      <c r="D20" s="108"/>
      <c r="E20" s="107"/>
      <c r="F20" s="105"/>
      <c r="G20" s="105"/>
      <c r="H20" s="105"/>
      <c r="I20" s="105"/>
      <c r="J20" s="106"/>
      <c r="K20" s="106"/>
      <c r="L20" s="108"/>
      <c r="M20" s="106"/>
      <c r="O20" s="110"/>
      <c r="P20" s="106"/>
      <c r="Q20" s="106"/>
      <c r="S20" s="106"/>
      <c r="T20" s="106"/>
      <c r="U20" s="106"/>
      <c r="V20" s="106"/>
      <c r="W20" s="106"/>
      <c r="X20" s="106"/>
      <c r="Y20" s="106"/>
      <c r="Z20" s="110"/>
      <c r="AA20" s="110"/>
      <c r="AB20" s="110"/>
      <c r="AC20" s="110"/>
      <c r="AD20" s="110"/>
      <c r="AE20" s="110"/>
      <c r="AF20" s="110"/>
      <c r="AG20" s="110"/>
      <c r="AH20" s="110"/>
      <c r="AI20" s="110"/>
      <c r="AJ20" s="110"/>
      <c r="AK20" s="110"/>
      <c r="AL20" s="110"/>
      <c r="AM20" s="110"/>
      <c r="AN20" s="110"/>
      <c r="AO20" s="110"/>
      <c r="AP20" s="110"/>
      <c r="AQ20" s="110"/>
      <c r="AR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W20" s="110"/>
      <c r="BX20" s="110"/>
      <c r="BY20" s="110"/>
      <c r="BZ20" s="110"/>
      <c r="CA20" s="110"/>
      <c r="CB20" s="110"/>
      <c r="CC20" s="110"/>
      <c r="CD20" s="110"/>
      <c r="CE20" s="110"/>
      <c r="CF20" s="110"/>
      <c r="CG20" s="110"/>
      <c r="CH20" s="110"/>
      <c r="CJ20" s="110"/>
      <c r="CK20" s="110"/>
      <c r="CM20" s="110"/>
      <c r="CN20" s="110"/>
      <c r="CO20" s="110"/>
      <c r="CP20" s="110"/>
      <c r="CQ20" s="110"/>
      <c r="CR20" s="110"/>
      <c r="CS20" s="110"/>
      <c r="CT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GB20" s="108"/>
      <c r="GD20" s="108"/>
      <c r="GH20" s="108"/>
      <c r="GI20" s="108"/>
      <c r="GJ20" s="108"/>
      <c r="GL20" s="108"/>
      <c r="GM20" s="108"/>
      <c r="GN20" s="108"/>
      <c r="GO20" s="108"/>
      <c r="GP20" s="108"/>
      <c r="GQ20" s="108"/>
      <c r="GR20" s="108"/>
      <c r="GS20" s="108"/>
      <c r="GT20" s="108"/>
      <c r="GU20" s="108"/>
      <c r="GV20" s="108"/>
      <c r="GW20" s="108"/>
      <c r="GX20" s="108"/>
      <c r="GY20" s="108"/>
      <c r="GZ20" s="108"/>
      <c r="HA20" s="108"/>
    </row>
    <row r="21" spans="1:209" s="88" customFormat="1" x14ac:dyDescent="0.2">
      <c r="A21" s="84" t="s">
        <v>125</v>
      </c>
      <c r="B21" s="201" t="s">
        <v>100</v>
      </c>
      <c r="C21" s="86"/>
      <c r="D21" s="86"/>
      <c r="E21" s="87"/>
      <c r="F21" s="85"/>
      <c r="G21" s="85"/>
      <c r="H21" s="85"/>
      <c r="I21" s="85"/>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row>
    <row r="22" spans="1:209" s="101" customFormat="1" ht="25.5" x14ac:dyDescent="0.2">
      <c r="A22" s="84" t="s">
        <v>126</v>
      </c>
      <c r="B22" s="203" t="s">
        <v>233</v>
      </c>
      <c r="C22" s="99"/>
      <c r="D22" s="85"/>
      <c r="E22" s="100"/>
      <c r="F22" s="85"/>
      <c r="G22" s="98"/>
      <c r="H22" s="98"/>
      <c r="I22" s="98"/>
      <c r="J22" s="86"/>
      <c r="K22" s="99"/>
      <c r="L22" s="85"/>
      <c r="M22" s="99"/>
      <c r="N22" s="99"/>
      <c r="O22" s="99"/>
      <c r="P22" s="98"/>
      <c r="Q22" s="99"/>
      <c r="R22" s="98"/>
      <c r="S22" s="99"/>
      <c r="T22" s="99"/>
      <c r="U22" s="99"/>
      <c r="V22" s="99"/>
      <c r="W22" s="98"/>
      <c r="X22" s="99"/>
      <c r="Y22" s="99"/>
      <c r="Z22" s="99"/>
      <c r="AA22" s="99"/>
      <c r="AB22" s="99"/>
      <c r="AC22" s="99"/>
      <c r="AD22" s="99"/>
      <c r="AE22" s="99"/>
      <c r="AF22" s="99"/>
      <c r="AG22" s="99"/>
      <c r="AH22" s="99"/>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row>
    <row r="23" spans="1:209" s="95" customFormat="1" ht="25.5" x14ac:dyDescent="0.2">
      <c r="A23" s="76" t="s">
        <v>127</v>
      </c>
      <c r="B23" s="204" t="s">
        <v>224</v>
      </c>
      <c r="C23" s="93"/>
      <c r="D23" s="77"/>
      <c r="E23" s="94"/>
      <c r="F23" s="77"/>
      <c r="G23" s="92"/>
      <c r="H23" s="92"/>
      <c r="I23" s="92"/>
      <c r="J23" s="78"/>
      <c r="K23" s="93"/>
      <c r="L23" s="77"/>
      <c r="M23" s="93"/>
      <c r="N23" s="93"/>
      <c r="O23" s="93"/>
      <c r="P23" s="78"/>
      <c r="Q23" s="93"/>
      <c r="R23" s="77"/>
      <c r="S23" s="93"/>
      <c r="T23" s="93"/>
      <c r="U23" s="93"/>
      <c r="V23" s="93"/>
      <c r="W23" s="93"/>
      <c r="X23" s="93"/>
      <c r="Y23" s="93"/>
      <c r="Z23" s="93"/>
      <c r="AA23" s="93"/>
      <c r="AB23" s="93"/>
      <c r="AC23" s="93"/>
      <c r="AD23" s="93"/>
      <c r="AE23" s="93"/>
      <c r="AF23" s="93"/>
      <c r="AG23" s="93"/>
      <c r="AH23" s="93"/>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row>
    <row r="24" spans="1:209" s="80" customFormat="1" x14ac:dyDescent="0.2">
      <c r="A24" s="76" t="s">
        <v>128</v>
      </c>
      <c r="B24" s="204" t="s">
        <v>225</v>
      </c>
      <c r="C24" s="78"/>
      <c r="D24" s="77"/>
      <c r="E24" s="79"/>
      <c r="F24" s="77"/>
      <c r="G24" s="77"/>
      <c r="H24" s="77"/>
      <c r="I24" s="77"/>
      <c r="J24" s="78"/>
      <c r="K24" s="78"/>
      <c r="L24" s="77"/>
      <c r="M24" s="78"/>
      <c r="N24" s="78"/>
      <c r="O24" s="78"/>
      <c r="P24" s="77"/>
      <c r="Q24" s="78"/>
      <c r="R24" s="77"/>
      <c r="S24" s="78"/>
      <c r="T24" s="78"/>
      <c r="U24" s="78"/>
      <c r="V24" s="78"/>
      <c r="W24" s="78"/>
      <c r="X24" s="78"/>
      <c r="Y24" s="78"/>
      <c r="Z24" s="78"/>
      <c r="AA24" s="78"/>
      <c r="AB24" s="78"/>
      <c r="AC24" s="78"/>
      <c r="AD24" s="78"/>
      <c r="AE24" s="78"/>
      <c r="AF24" s="78"/>
      <c r="AG24" s="78"/>
      <c r="AH24" s="78"/>
      <c r="GB24" s="81"/>
      <c r="GC24" s="81"/>
      <c r="GD24" s="81"/>
      <c r="GE24" s="81"/>
      <c r="GF24" s="81"/>
      <c r="GG24" s="81"/>
      <c r="GH24" s="81"/>
      <c r="GI24" s="81"/>
      <c r="GJ24" s="81"/>
      <c r="GK24" s="81"/>
      <c r="GL24" s="81"/>
      <c r="GM24" s="81"/>
      <c r="GN24" s="81"/>
      <c r="GO24" s="81"/>
      <c r="GP24" s="81"/>
      <c r="GQ24" s="81"/>
      <c r="GR24" s="81"/>
      <c r="GS24" s="81"/>
      <c r="GT24" s="81"/>
      <c r="GU24" s="81"/>
      <c r="GV24" s="81"/>
      <c r="GW24" s="81"/>
      <c r="GX24" s="81"/>
      <c r="GY24" s="81"/>
      <c r="GZ24" s="81"/>
      <c r="HA24" s="81"/>
    </row>
    <row r="25" spans="1:209" s="88" customFormat="1" ht="103.5" customHeight="1" x14ac:dyDescent="0.2">
      <c r="A25" s="89" t="s">
        <v>129</v>
      </c>
      <c r="B25" s="112" t="s">
        <v>226</v>
      </c>
      <c r="C25" s="85" t="s">
        <v>267</v>
      </c>
      <c r="D25" s="85" t="s">
        <v>268</v>
      </c>
      <c r="E25" s="111"/>
      <c r="F25" s="85"/>
      <c r="G25" s="85"/>
      <c r="H25" s="85"/>
      <c r="I25" s="85"/>
      <c r="J25" s="112"/>
      <c r="K25" s="85"/>
      <c r="L25" s="85"/>
      <c r="M25" s="85"/>
      <c r="N25" s="85"/>
      <c r="O25" s="85"/>
      <c r="P25" s="85"/>
      <c r="Q25" s="85"/>
      <c r="R25" s="85"/>
      <c r="S25" s="85"/>
      <c r="T25" s="85"/>
      <c r="U25" s="85"/>
      <c r="V25" s="85"/>
      <c r="W25" s="85"/>
      <c r="X25" s="85"/>
      <c r="Y25" s="85"/>
      <c r="Z25" s="113"/>
      <c r="AA25" s="113"/>
      <c r="AB25" s="113"/>
      <c r="AC25" s="85"/>
      <c r="AD25" s="113"/>
      <c r="AE25" s="113"/>
      <c r="AF25" s="113"/>
      <c r="AG25" s="113"/>
      <c r="AH25" s="113"/>
      <c r="AI25" s="89"/>
      <c r="AJ25" s="114"/>
      <c r="AK25" s="114"/>
      <c r="AL25" s="114"/>
      <c r="AM25" s="114"/>
      <c r="AN25" s="114"/>
      <c r="AO25" s="114"/>
      <c r="AP25" s="114"/>
      <c r="AQ25" s="114"/>
      <c r="AR25" s="114"/>
      <c r="AT25" s="89"/>
      <c r="AU25" s="89"/>
      <c r="AV25" s="89"/>
      <c r="AW25" s="89"/>
      <c r="BK25" s="114"/>
      <c r="DR25" s="89"/>
      <c r="DS25" s="89"/>
      <c r="GB25" s="90"/>
      <c r="GC25" s="90"/>
      <c r="GD25" s="90"/>
      <c r="GE25" s="90"/>
      <c r="GF25" s="90"/>
      <c r="GG25" s="90"/>
      <c r="GH25" s="90"/>
      <c r="GI25" s="90"/>
      <c r="GJ25" s="91"/>
      <c r="GK25" s="90"/>
      <c r="GL25" s="90"/>
      <c r="GM25" s="90"/>
      <c r="GN25" s="90"/>
      <c r="GO25" s="90"/>
      <c r="GP25" s="90"/>
      <c r="GQ25" s="90"/>
      <c r="GR25" s="90"/>
      <c r="GS25" s="90"/>
      <c r="GT25" s="90"/>
      <c r="GU25" s="90"/>
      <c r="GV25" s="90"/>
      <c r="GW25" s="90"/>
      <c r="GX25" s="90"/>
      <c r="GY25" s="90"/>
      <c r="GZ25" s="115"/>
      <c r="HA25" s="115"/>
    </row>
    <row r="26" spans="1:209" s="88" customFormat="1" ht="38.25" x14ac:dyDescent="0.25">
      <c r="A26" s="84" t="s">
        <v>130</v>
      </c>
      <c r="B26" s="86" t="s">
        <v>240</v>
      </c>
      <c r="C26" s="86"/>
      <c r="D26" s="86"/>
      <c r="E26" s="87"/>
      <c r="F26" s="85"/>
      <c r="G26" s="85"/>
      <c r="H26" s="85"/>
      <c r="I26" s="85"/>
      <c r="J26" s="86"/>
      <c r="K26" s="86"/>
      <c r="L26" s="86"/>
      <c r="M26" s="86"/>
      <c r="N26" s="86"/>
      <c r="O26" s="86"/>
      <c r="P26" s="86"/>
      <c r="Q26" s="86"/>
      <c r="R26" s="85"/>
      <c r="S26" s="86"/>
      <c r="T26" s="86"/>
      <c r="U26" s="86"/>
      <c r="V26" s="86"/>
      <c r="W26" s="85"/>
      <c r="X26" s="86"/>
      <c r="Y26" s="86"/>
      <c r="Z26" s="86"/>
      <c r="AA26" s="86"/>
      <c r="AB26" s="86"/>
      <c r="AC26" s="86"/>
      <c r="AD26" s="86"/>
      <c r="AE26" s="86"/>
      <c r="AF26" s="86"/>
      <c r="AG26" s="86"/>
      <c r="AH26" s="86"/>
    </row>
    <row r="27" spans="1:209" s="116" customFormat="1" ht="12.75" customHeight="1" x14ac:dyDescent="0.25">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row>
    <row r="28" spans="1:209" s="116" customFormat="1" ht="12.75" customHeight="1" x14ac:dyDescent="0.25">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row>
    <row r="29" spans="1:209" s="116" customFormat="1" ht="12.75" customHeight="1" x14ac:dyDescent="0.25">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row>
    <row r="30" spans="1:209" s="116" customFormat="1" ht="12.75" customHeight="1" x14ac:dyDescent="0.25">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row>
    <row r="31" spans="1:209" s="116" customFormat="1" ht="12.75" customHeight="1" x14ac:dyDescent="0.25">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row>
    <row r="32" spans="1:209" s="116" customFormat="1" ht="12.75" customHeight="1" x14ac:dyDescent="0.25">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row>
    <row r="33" spans="2:34" s="116" customFormat="1" ht="12.75" customHeight="1" x14ac:dyDescent="0.25">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row>
    <row r="34" spans="2:34" s="116" customFormat="1" ht="12.75" customHeight="1" x14ac:dyDescent="0.25">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row>
    <row r="35" spans="2:34" s="116" customFormat="1" ht="12.75" customHeight="1" x14ac:dyDescent="0.2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row>
    <row r="36" spans="2:34" s="116" customFormat="1" ht="12.75" customHeight="1" x14ac:dyDescent="0.25">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row>
    <row r="37" spans="2:34" s="116" customFormat="1" ht="12.75" customHeight="1" x14ac:dyDescent="0.25">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row>
    <row r="38" spans="2:34" s="116" customFormat="1" ht="12.75" customHeight="1" x14ac:dyDescent="0.25">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row>
    <row r="39" spans="2:34" s="116" customFormat="1" ht="12.75" customHeight="1" x14ac:dyDescent="0.25">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row>
    <row r="49" spans="1:34" ht="12.75" customHeight="1" x14ac:dyDescent="0.2">
      <c r="A49" s="118" t="s">
        <v>131</v>
      </c>
    </row>
    <row r="50" spans="1:34" s="121" customFormat="1" ht="12.75" customHeight="1" x14ac:dyDescent="0.25">
      <c r="B50" s="122" t="s">
        <v>132</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row>
    <row r="51" spans="1:34" ht="12.75" customHeight="1" x14ac:dyDescent="0.2">
      <c r="B51" s="123" t="s">
        <v>87</v>
      </c>
    </row>
    <row r="52" spans="1:34" ht="12.75" customHeight="1" x14ac:dyDescent="0.2">
      <c r="B52" s="124" t="s">
        <v>133</v>
      </c>
    </row>
    <row r="53" spans="1:34" ht="12.75" customHeight="1" x14ac:dyDescent="0.2">
      <c r="B53" s="124" t="s">
        <v>134</v>
      </c>
    </row>
    <row r="54" spans="1:34" ht="12.75" customHeight="1" x14ac:dyDescent="0.2">
      <c r="B54" s="124" t="s">
        <v>135</v>
      </c>
    </row>
    <row r="55" spans="1:34" ht="12.75" customHeight="1" x14ac:dyDescent="0.2">
      <c r="B55" s="124" t="s">
        <v>108</v>
      </c>
    </row>
    <row r="56" spans="1:34" ht="12.75" customHeight="1" x14ac:dyDescent="0.2">
      <c r="B56" s="124" t="s">
        <v>136</v>
      </c>
    </row>
    <row r="57" spans="1:34" ht="12.75" customHeight="1" x14ac:dyDescent="0.2">
      <c r="B57" s="124" t="s">
        <v>137</v>
      </c>
    </row>
    <row r="58" spans="1:34" ht="12.75" customHeight="1" x14ac:dyDescent="0.2">
      <c r="B58" s="124" t="s">
        <v>138</v>
      </c>
    </row>
    <row r="59" spans="1:34" ht="12.75" customHeight="1" x14ac:dyDescent="0.2">
      <c r="B59" s="124"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M983042 WLQ983042 WBU983042 VRY983042 VIC983042 UYG983042 UOK983042 UEO983042 TUS983042 TKW983042 TBA983042 SRE983042 SHI983042 RXM983042 RNQ983042 RDU983042 QTY983042 QKC983042 QAG983042 PQK983042 PGO983042 OWS983042 OMW983042 ODA983042 NTE983042 NJI983042 MZM983042 MPQ983042 MFU983042 LVY983042 LMC983042 LCG983042 KSK983042 KIO983042 JYS983042 JOW983042 JFA983042 IVE983042 ILI983042 IBM983042 HRQ983042 HHU983042 GXY983042 GOC983042 GEG983042 FUK983042 FKO983042 FAS983042 EQW983042 EHA983042 DXE983042 DNI983042 DDM983042 CTQ983042 CJU983042 BZY983042 BQC983042 BGG983042 AWK983042 AMO983042 ACS983042 SW983042 JA983042 E983042 WVM917506 WLQ917506 WBU917506 VRY917506 VIC917506 UYG917506 UOK917506 UEO917506 TUS917506 TKW917506 TBA917506 SRE917506 SHI917506 RXM917506 RNQ917506 RDU917506 QTY917506 QKC917506 QAG917506 PQK917506 PGO917506 OWS917506 OMW917506 ODA917506 NTE917506 NJI917506 MZM917506 MPQ917506 MFU917506 LVY917506 LMC917506 LCG917506 KSK917506 KIO917506 JYS917506 JOW917506 JFA917506 IVE917506 ILI917506 IBM917506 HRQ917506 HHU917506 GXY917506 GOC917506 GEG917506 FUK917506 FKO917506 FAS917506 EQW917506 EHA917506 DXE917506 DNI917506 DDM917506 CTQ917506 CJU917506 BZY917506 BQC917506 BGG917506 AWK917506 AMO917506 ACS917506 SW917506 JA917506 E917506 WVM851970 WLQ851970 WBU851970 VRY851970 VIC851970 UYG851970 UOK851970 UEO851970 TUS851970 TKW851970 TBA851970 SRE851970 SHI851970 RXM851970 RNQ851970 RDU851970 QTY851970 QKC851970 QAG851970 PQK851970 PGO851970 OWS851970 OMW851970 ODA851970 NTE851970 NJI851970 MZM851970 MPQ851970 MFU851970 LVY851970 LMC851970 LCG851970 KSK851970 KIO851970 JYS851970 JOW851970 JFA851970 IVE851970 ILI851970 IBM851970 HRQ851970 HHU851970 GXY851970 GOC851970 GEG851970 FUK851970 FKO851970 FAS851970 EQW851970 EHA851970 DXE851970 DNI851970 DDM851970 CTQ851970 CJU851970 BZY851970 BQC851970 BGG851970 AWK851970 AMO851970 ACS851970 SW851970 JA851970 E851970 WVM786434 WLQ786434 WBU786434 VRY786434 VIC786434 UYG786434 UOK786434 UEO786434 TUS786434 TKW786434 TBA786434 SRE786434 SHI786434 RXM786434 RNQ786434 RDU786434 QTY786434 QKC786434 QAG786434 PQK786434 PGO786434 OWS786434 OMW786434 ODA786434 NTE786434 NJI786434 MZM786434 MPQ786434 MFU786434 LVY786434 LMC786434 LCG786434 KSK786434 KIO786434 JYS786434 JOW786434 JFA786434 IVE786434 ILI786434 IBM786434 HRQ786434 HHU786434 GXY786434 GOC786434 GEG786434 FUK786434 FKO786434 FAS786434 EQW786434 EHA786434 DXE786434 DNI786434 DDM786434 CTQ786434 CJU786434 BZY786434 BQC786434 BGG786434 AWK786434 AMO786434 ACS786434 SW786434 JA786434 E786434 WVM720898 WLQ720898 WBU720898 VRY720898 VIC720898 UYG720898 UOK720898 UEO720898 TUS720898 TKW720898 TBA720898 SRE720898 SHI720898 RXM720898 RNQ720898 RDU720898 QTY720898 QKC720898 QAG720898 PQK720898 PGO720898 OWS720898 OMW720898 ODA720898 NTE720898 NJI720898 MZM720898 MPQ720898 MFU720898 LVY720898 LMC720898 LCG720898 KSK720898 KIO720898 JYS720898 JOW720898 JFA720898 IVE720898 ILI720898 IBM720898 HRQ720898 HHU720898 GXY720898 GOC720898 GEG720898 FUK720898 FKO720898 FAS720898 EQW720898 EHA720898 DXE720898 DNI720898 DDM720898 CTQ720898 CJU720898 BZY720898 BQC720898 BGG720898 AWK720898 AMO720898 ACS720898 SW720898 JA720898 E720898 WVM655362 WLQ655362 WBU655362 VRY655362 VIC655362 UYG655362 UOK655362 UEO655362 TUS655362 TKW655362 TBA655362 SRE655362 SHI655362 RXM655362 RNQ655362 RDU655362 QTY655362 QKC655362 QAG655362 PQK655362 PGO655362 OWS655362 OMW655362 ODA655362 NTE655362 NJI655362 MZM655362 MPQ655362 MFU655362 LVY655362 LMC655362 LCG655362 KSK655362 KIO655362 JYS655362 JOW655362 JFA655362 IVE655362 ILI655362 IBM655362 HRQ655362 HHU655362 GXY655362 GOC655362 GEG655362 FUK655362 FKO655362 FAS655362 EQW655362 EHA655362 DXE655362 DNI655362 DDM655362 CTQ655362 CJU655362 BZY655362 BQC655362 BGG655362 AWK655362 AMO655362 ACS655362 SW655362 JA655362 E655362 WVM589826 WLQ589826 WBU589826 VRY589826 VIC589826 UYG589826 UOK589826 UEO589826 TUS589826 TKW589826 TBA589826 SRE589826 SHI589826 RXM589826 RNQ589826 RDU589826 QTY589826 QKC589826 QAG589826 PQK589826 PGO589826 OWS589826 OMW589826 ODA589826 NTE589826 NJI589826 MZM589826 MPQ589826 MFU589826 LVY589826 LMC589826 LCG589826 KSK589826 KIO589826 JYS589826 JOW589826 JFA589826 IVE589826 ILI589826 IBM589826 HRQ589826 HHU589826 GXY589826 GOC589826 GEG589826 FUK589826 FKO589826 FAS589826 EQW589826 EHA589826 DXE589826 DNI589826 DDM589826 CTQ589826 CJU589826 BZY589826 BQC589826 BGG589826 AWK589826 AMO589826 ACS589826 SW589826 JA589826 E589826 WVM524290 WLQ524290 WBU524290 VRY524290 VIC524290 UYG524290 UOK524290 UEO524290 TUS524290 TKW524290 TBA524290 SRE524290 SHI524290 RXM524290 RNQ524290 RDU524290 QTY524290 QKC524290 QAG524290 PQK524290 PGO524290 OWS524290 OMW524290 ODA524290 NTE524290 NJI524290 MZM524290 MPQ524290 MFU524290 LVY524290 LMC524290 LCG524290 KSK524290 KIO524290 JYS524290 JOW524290 JFA524290 IVE524290 ILI524290 IBM524290 HRQ524290 HHU524290 GXY524290 GOC524290 GEG524290 FUK524290 FKO524290 FAS524290 EQW524290 EHA524290 DXE524290 DNI524290 DDM524290 CTQ524290 CJU524290 BZY524290 BQC524290 BGG524290 AWK524290 AMO524290 ACS524290 SW524290 JA524290 E524290 WVM458754 WLQ458754 WBU458754 VRY458754 VIC458754 UYG458754 UOK458754 UEO458754 TUS458754 TKW458754 TBA458754 SRE458754 SHI458754 RXM458754 RNQ458754 RDU458754 QTY458754 QKC458754 QAG458754 PQK458754 PGO458754 OWS458754 OMW458754 ODA458754 NTE458754 NJI458754 MZM458754 MPQ458754 MFU458754 LVY458754 LMC458754 LCG458754 KSK458754 KIO458754 JYS458754 JOW458754 JFA458754 IVE458754 ILI458754 IBM458754 HRQ458754 HHU458754 GXY458754 GOC458754 GEG458754 FUK458754 FKO458754 FAS458754 EQW458754 EHA458754 DXE458754 DNI458754 DDM458754 CTQ458754 CJU458754 BZY458754 BQC458754 BGG458754 AWK458754 AMO458754 ACS458754 SW458754 JA458754 E458754 WVM393218 WLQ393218 WBU393218 VRY393218 VIC393218 UYG393218 UOK393218 UEO393218 TUS393218 TKW393218 TBA393218 SRE393218 SHI393218 RXM393218 RNQ393218 RDU393218 QTY393218 QKC393218 QAG393218 PQK393218 PGO393218 OWS393218 OMW393218 ODA393218 NTE393218 NJI393218 MZM393218 MPQ393218 MFU393218 LVY393218 LMC393218 LCG393218 KSK393218 KIO393218 JYS393218 JOW393218 JFA393218 IVE393218 ILI393218 IBM393218 HRQ393218 HHU393218 GXY393218 GOC393218 GEG393218 FUK393218 FKO393218 FAS393218 EQW393218 EHA393218 DXE393218 DNI393218 DDM393218 CTQ393218 CJU393218 BZY393218 BQC393218 BGG393218 AWK393218 AMO393218 ACS393218 SW393218 JA393218 E393218 WVM327682 WLQ327682 WBU327682 VRY327682 VIC327682 UYG327682 UOK327682 UEO327682 TUS327682 TKW327682 TBA327682 SRE327682 SHI327682 RXM327682 RNQ327682 RDU327682 QTY327682 QKC327682 QAG327682 PQK327682 PGO327682 OWS327682 OMW327682 ODA327682 NTE327682 NJI327682 MZM327682 MPQ327682 MFU327682 LVY327682 LMC327682 LCG327682 KSK327682 KIO327682 JYS327682 JOW327682 JFA327682 IVE327682 ILI327682 IBM327682 HRQ327682 HHU327682 GXY327682 GOC327682 GEG327682 FUK327682 FKO327682 FAS327682 EQW327682 EHA327682 DXE327682 DNI327682 DDM327682 CTQ327682 CJU327682 BZY327682 BQC327682 BGG327682 AWK327682 AMO327682 ACS327682 SW327682 JA327682 E327682 WVM262146 WLQ262146 WBU262146 VRY262146 VIC262146 UYG262146 UOK262146 UEO262146 TUS262146 TKW262146 TBA262146 SRE262146 SHI262146 RXM262146 RNQ262146 RDU262146 QTY262146 QKC262146 QAG262146 PQK262146 PGO262146 OWS262146 OMW262146 ODA262146 NTE262146 NJI262146 MZM262146 MPQ262146 MFU262146 LVY262146 LMC262146 LCG262146 KSK262146 KIO262146 JYS262146 JOW262146 JFA262146 IVE262146 ILI262146 IBM262146 HRQ262146 HHU262146 GXY262146 GOC262146 GEG262146 FUK262146 FKO262146 FAS262146 EQW262146 EHA262146 DXE262146 DNI262146 DDM262146 CTQ262146 CJU262146 BZY262146 BQC262146 BGG262146 AWK262146 AMO262146 ACS262146 SW262146 JA262146 E262146 WVM196610 WLQ196610 WBU196610 VRY196610 VIC196610 UYG196610 UOK196610 UEO196610 TUS196610 TKW196610 TBA196610 SRE196610 SHI196610 RXM196610 RNQ196610 RDU196610 QTY196610 QKC196610 QAG196610 PQK196610 PGO196610 OWS196610 OMW196610 ODA196610 NTE196610 NJI196610 MZM196610 MPQ196610 MFU196610 LVY196610 LMC196610 LCG196610 KSK196610 KIO196610 JYS196610 JOW196610 JFA196610 IVE196610 ILI196610 IBM196610 HRQ196610 HHU196610 GXY196610 GOC196610 GEG196610 FUK196610 FKO196610 FAS196610 EQW196610 EHA196610 DXE196610 DNI196610 DDM196610 CTQ196610 CJU196610 BZY196610 BQC196610 BGG196610 AWK196610 AMO196610 ACS196610 SW196610 JA196610 E196610 WVM131074 WLQ131074 WBU131074 VRY131074 VIC131074 UYG131074 UOK131074 UEO131074 TUS131074 TKW131074 TBA131074 SRE131074 SHI131074 RXM131074 RNQ131074 RDU131074 QTY131074 QKC131074 QAG131074 PQK131074 PGO131074 OWS131074 OMW131074 ODA131074 NTE131074 NJI131074 MZM131074 MPQ131074 MFU131074 LVY131074 LMC131074 LCG131074 KSK131074 KIO131074 JYS131074 JOW131074 JFA131074 IVE131074 ILI131074 IBM131074 HRQ131074 HHU131074 GXY131074 GOC131074 GEG131074 FUK131074 FKO131074 FAS131074 EQW131074 EHA131074 DXE131074 DNI131074 DDM131074 CTQ131074 CJU131074 BZY131074 BQC131074 BGG131074 AWK131074 AMO131074 ACS131074 SW131074 JA131074 E131074 WVM65538 WLQ65538 WBU65538 VRY65538 VIC65538 UYG65538 UOK65538 UEO65538 TUS65538 TKW65538 TBA65538 SRE65538 SHI65538 RXM65538 RNQ65538 RDU65538 QTY65538 QKC65538 QAG65538 PQK65538 PGO65538 OWS65538 OMW65538 ODA65538 NTE65538 NJI65538 MZM65538 MPQ65538 MFU65538 LVY65538 LMC65538 LCG65538 KSK65538 KIO65538 JYS65538 JOW65538 JFA65538 IVE65538 ILI65538 IBM65538 HRQ65538 HHU65538 GXY65538 GOC65538 GEG65538 FUK65538 FKO65538 FAS65538 EQW65538 EHA65538 DXE65538 DNI65538 DDM65538 CTQ65538 CJU65538 BZY65538 BQC65538 BGG65538 AWK65538 AMO65538 ACS65538 SW65538 JA65538 E65538 XDJ983042:XFD983042 WTN983042:WVG983042 WJR983042:WLK983042 VZV983042:WBO983042 VPZ983042:VRS983042 VGD983042:VHW983042 UWH983042:UYA983042 UML983042:UOE983042 UCP983042:UEI983042 TST983042:TUM983042 TIX983042:TKQ983042 SZB983042:TAU983042 SPF983042:SQY983042 SFJ983042:SHC983042 RVN983042:RXG983042 RLR983042:RNK983042 RBV983042:RDO983042 QRZ983042:QTS983042 QID983042:QJW983042 PYH983042:QAA983042 POL983042:PQE983042 PEP983042:PGI983042 OUT983042:OWM983042 OKX983042:OMQ983042 OBB983042:OCU983042 NRF983042:NSY983042 NHJ983042:NJC983042 MXN983042:MZG983042 MNR983042:MPK983042 MDV983042:MFO983042 LTZ983042:LVS983042 LKD983042:LLW983042 LAH983042:LCA983042 KQL983042:KSE983042 KGP983042:KII983042 JWT983042:JYM983042 JMX983042:JOQ983042 JDB983042:JEU983042 ITF983042:IUY983042 IJJ983042:ILC983042 HZN983042:IBG983042 HPR983042:HRK983042 HFV983042:HHO983042 GVZ983042:GXS983042 GMD983042:GNW983042 GCH983042:GEA983042 FSL983042:FUE983042 FIP983042:FKI983042 EYT983042:FAM983042 EOX983042:EQQ983042 EFB983042:EGU983042 DVF983042:DWY983042 DLJ983042:DNC983042 DBN983042:DDG983042 CRR983042:CTK983042 CHV983042:CJO983042 BXZ983042:BZS983042 BOD983042:BPW983042 BEH983042:BGA983042 AUL983042:AWE983042 AKP983042:AMI983042 AAT983042:ACM983042 QX983042:SQ983042 HB983042:IU983042 XDJ917506:XFD917506 WTN917506:WVG917506 WJR917506:WLK917506 VZV917506:WBO917506 VPZ917506:VRS917506 VGD917506:VHW917506 UWH917506:UYA917506 UML917506:UOE917506 UCP917506:UEI917506 TST917506:TUM917506 TIX917506:TKQ917506 SZB917506:TAU917506 SPF917506:SQY917506 SFJ917506:SHC917506 RVN917506:RXG917506 RLR917506:RNK917506 RBV917506:RDO917506 QRZ917506:QTS917506 QID917506:QJW917506 PYH917506:QAA917506 POL917506:PQE917506 PEP917506:PGI917506 OUT917506:OWM917506 OKX917506:OMQ917506 OBB917506:OCU917506 NRF917506:NSY917506 NHJ917506:NJC917506 MXN917506:MZG917506 MNR917506:MPK917506 MDV917506:MFO917506 LTZ917506:LVS917506 LKD917506:LLW917506 LAH917506:LCA917506 KQL917506:KSE917506 KGP917506:KII917506 JWT917506:JYM917506 JMX917506:JOQ917506 JDB917506:JEU917506 ITF917506:IUY917506 IJJ917506:ILC917506 HZN917506:IBG917506 HPR917506:HRK917506 HFV917506:HHO917506 GVZ917506:GXS917506 GMD917506:GNW917506 GCH917506:GEA917506 FSL917506:FUE917506 FIP917506:FKI917506 EYT917506:FAM917506 EOX917506:EQQ917506 EFB917506:EGU917506 DVF917506:DWY917506 DLJ917506:DNC917506 DBN917506:DDG917506 CRR917506:CTK917506 CHV917506:CJO917506 BXZ917506:BZS917506 BOD917506:BPW917506 BEH917506:BGA917506 AUL917506:AWE917506 AKP917506:AMI917506 AAT917506:ACM917506 QX917506:SQ917506 HB917506:IU917506 XDJ851970:XFD851970 WTN851970:WVG851970 WJR851970:WLK851970 VZV851970:WBO851970 VPZ851970:VRS851970 VGD851970:VHW851970 UWH851970:UYA851970 UML851970:UOE851970 UCP851970:UEI851970 TST851970:TUM851970 TIX851970:TKQ851970 SZB851970:TAU851970 SPF851970:SQY851970 SFJ851970:SHC851970 RVN851970:RXG851970 RLR851970:RNK851970 RBV851970:RDO851970 QRZ851970:QTS851970 QID851970:QJW851970 PYH851970:QAA851970 POL851970:PQE851970 PEP851970:PGI851970 OUT851970:OWM851970 OKX851970:OMQ851970 OBB851970:OCU851970 NRF851970:NSY851970 NHJ851970:NJC851970 MXN851970:MZG851970 MNR851970:MPK851970 MDV851970:MFO851970 LTZ851970:LVS851970 LKD851970:LLW851970 LAH851970:LCA851970 KQL851970:KSE851970 KGP851970:KII851970 JWT851970:JYM851970 JMX851970:JOQ851970 JDB851970:JEU851970 ITF851970:IUY851970 IJJ851970:ILC851970 HZN851970:IBG851970 HPR851970:HRK851970 HFV851970:HHO851970 GVZ851970:GXS851970 GMD851970:GNW851970 GCH851970:GEA851970 FSL851970:FUE851970 FIP851970:FKI851970 EYT851970:FAM851970 EOX851970:EQQ851970 EFB851970:EGU851970 DVF851970:DWY851970 DLJ851970:DNC851970 DBN851970:DDG851970 CRR851970:CTK851970 CHV851970:CJO851970 BXZ851970:BZS851970 BOD851970:BPW851970 BEH851970:BGA851970 AUL851970:AWE851970 AKP851970:AMI851970 AAT851970:ACM851970 QX851970:SQ851970 HB851970:IU851970 XDJ786434:XFD786434 WTN786434:WVG786434 WJR786434:WLK786434 VZV786434:WBO786434 VPZ786434:VRS786434 VGD786434:VHW786434 UWH786434:UYA786434 UML786434:UOE786434 UCP786434:UEI786434 TST786434:TUM786434 TIX786434:TKQ786434 SZB786434:TAU786434 SPF786434:SQY786434 SFJ786434:SHC786434 RVN786434:RXG786434 RLR786434:RNK786434 RBV786434:RDO786434 QRZ786434:QTS786434 QID786434:QJW786434 PYH786434:QAA786434 POL786434:PQE786434 PEP786434:PGI786434 OUT786434:OWM786434 OKX786434:OMQ786434 OBB786434:OCU786434 NRF786434:NSY786434 NHJ786434:NJC786434 MXN786434:MZG786434 MNR786434:MPK786434 MDV786434:MFO786434 LTZ786434:LVS786434 LKD786434:LLW786434 LAH786434:LCA786434 KQL786434:KSE786434 KGP786434:KII786434 JWT786434:JYM786434 JMX786434:JOQ786434 JDB786434:JEU786434 ITF786434:IUY786434 IJJ786434:ILC786434 HZN786434:IBG786434 HPR786434:HRK786434 HFV786434:HHO786434 GVZ786434:GXS786434 GMD786434:GNW786434 GCH786434:GEA786434 FSL786434:FUE786434 FIP786434:FKI786434 EYT786434:FAM786434 EOX786434:EQQ786434 EFB786434:EGU786434 DVF786434:DWY786434 DLJ786434:DNC786434 DBN786434:DDG786434 CRR786434:CTK786434 CHV786434:CJO786434 BXZ786434:BZS786434 BOD786434:BPW786434 BEH786434:BGA786434 AUL786434:AWE786434 AKP786434:AMI786434 AAT786434:ACM786434 QX786434:SQ786434 HB786434:IU786434 XDJ720898:XFD720898 WTN720898:WVG720898 WJR720898:WLK720898 VZV720898:WBO720898 VPZ720898:VRS720898 VGD720898:VHW720898 UWH720898:UYA720898 UML720898:UOE720898 UCP720898:UEI720898 TST720898:TUM720898 TIX720898:TKQ720898 SZB720898:TAU720898 SPF720898:SQY720898 SFJ720898:SHC720898 RVN720898:RXG720898 RLR720898:RNK720898 RBV720898:RDO720898 QRZ720898:QTS720898 QID720898:QJW720898 PYH720898:QAA720898 POL720898:PQE720898 PEP720898:PGI720898 OUT720898:OWM720898 OKX720898:OMQ720898 OBB720898:OCU720898 NRF720898:NSY720898 NHJ720898:NJC720898 MXN720898:MZG720898 MNR720898:MPK720898 MDV720898:MFO720898 LTZ720898:LVS720898 LKD720898:LLW720898 LAH720898:LCA720898 KQL720898:KSE720898 KGP720898:KII720898 JWT720898:JYM720898 JMX720898:JOQ720898 JDB720898:JEU720898 ITF720898:IUY720898 IJJ720898:ILC720898 HZN720898:IBG720898 HPR720898:HRK720898 HFV720898:HHO720898 GVZ720898:GXS720898 GMD720898:GNW720898 GCH720898:GEA720898 FSL720898:FUE720898 FIP720898:FKI720898 EYT720898:FAM720898 EOX720898:EQQ720898 EFB720898:EGU720898 DVF720898:DWY720898 DLJ720898:DNC720898 DBN720898:DDG720898 CRR720898:CTK720898 CHV720898:CJO720898 BXZ720898:BZS720898 BOD720898:BPW720898 BEH720898:BGA720898 AUL720898:AWE720898 AKP720898:AMI720898 AAT720898:ACM720898 QX720898:SQ720898 HB720898:IU720898 XDJ655362:XFD655362 WTN655362:WVG655362 WJR655362:WLK655362 VZV655362:WBO655362 VPZ655362:VRS655362 VGD655362:VHW655362 UWH655362:UYA655362 UML655362:UOE655362 UCP655362:UEI655362 TST655362:TUM655362 TIX655362:TKQ655362 SZB655362:TAU655362 SPF655362:SQY655362 SFJ655362:SHC655362 RVN655362:RXG655362 RLR655362:RNK655362 RBV655362:RDO655362 QRZ655362:QTS655362 QID655362:QJW655362 PYH655362:QAA655362 POL655362:PQE655362 PEP655362:PGI655362 OUT655362:OWM655362 OKX655362:OMQ655362 OBB655362:OCU655362 NRF655362:NSY655362 NHJ655362:NJC655362 MXN655362:MZG655362 MNR655362:MPK655362 MDV655362:MFO655362 LTZ655362:LVS655362 LKD655362:LLW655362 LAH655362:LCA655362 KQL655362:KSE655362 KGP655362:KII655362 JWT655362:JYM655362 JMX655362:JOQ655362 JDB655362:JEU655362 ITF655362:IUY655362 IJJ655362:ILC655362 HZN655362:IBG655362 HPR655362:HRK655362 HFV655362:HHO655362 GVZ655362:GXS655362 GMD655362:GNW655362 GCH655362:GEA655362 FSL655362:FUE655362 FIP655362:FKI655362 EYT655362:FAM655362 EOX655362:EQQ655362 EFB655362:EGU655362 DVF655362:DWY655362 DLJ655362:DNC655362 DBN655362:DDG655362 CRR655362:CTK655362 CHV655362:CJO655362 BXZ655362:BZS655362 BOD655362:BPW655362 BEH655362:BGA655362 AUL655362:AWE655362 AKP655362:AMI655362 AAT655362:ACM655362 QX655362:SQ655362 HB655362:IU655362 XDJ589826:XFD589826 WTN589826:WVG589826 WJR589826:WLK589826 VZV589826:WBO589826 VPZ589826:VRS589826 VGD589826:VHW589826 UWH589826:UYA589826 UML589826:UOE589826 UCP589826:UEI589826 TST589826:TUM589826 TIX589826:TKQ589826 SZB589826:TAU589826 SPF589826:SQY589826 SFJ589826:SHC589826 RVN589826:RXG589826 RLR589826:RNK589826 RBV589826:RDO589826 QRZ589826:QTS589826 QID589826:QJW589826 PYH589826:QAA589826 POL589826:PQE589826 PEP589826:PGI589826 OUT589826:OWM589826 OKX589826:OMQ589826 OBB589826:OCU589826 NRF589826:NSY589826 NHJ589826:NJC589826 MXN589826:MZG589826 MNR589826:MPK589826 MDV589826:MFO589826 LTZ589826:LVS589826 LKD589826:LLW589826 LAH589826:LCA589826 KQL589826:KSE589826 KGP589826:KII589826 JWT589826:JYM589826 JMX589826:JOQ589826 JDB589826:JEU589826 ITF589826:IUY589826 IJJ589826:ILC589826 HZN589826:IBG589826 HPR589826:HRK589826 HFV589826:HHO589826 GVZ589826:GXS589826 GMD589826:GNW589826 GCH589826:GEA589826 FSL589826:FUE589826 FIP589826:FKI589826 EYT589826:FAM589826 EOX589826:EQQ589826 EFB589826:EGU589826 DVF589826:DWY589826 DLJ589826:DNC589826 DBN589826:DDG589826 CRR589826:CTK589826 CHV589826:CJO589826 BXZ589826:BZS589826 BOD589826:BPW589826 BEH589826:BGA589826 AUL589826:AWE589826 AKP589826:AMI589826 AAT589826:ACM589826 QX589826:SQ589826 HB589826:IU589826 XDJ524290:XFD524290 WTN524290:WVG524290 WJR524290:WLK524290 VZV524290:WBO524290 VPZ524290:VRS524290 VGD524290:VHW524290 UWH524290:UYA524290 UML524290:UOE524290 UCP524290:UEI524290 TST524290:TUM524290 TIX524290:TKQ524290 SZB524290:TAU524290 SPF524290:SQY524290 SFJ524290:SHC524290 RVN524290:RXG524290 RLR524290:RNK524290 RBV524290:RDO524290 QRZ524290:QTS524290 QID524290:QJW524290 PYH524290:QAA524290 POL524290:PQE524290 PEP524290:PGI524290 OUT524290:OWM524290 OKX524290:OMQ524290 OBB524290:OCU524290 NRF524290:NSY524290 NHJ524290:NJC524290 MXN524290:MZG524290 MNR524290:MPK524290 MDV524290:MFO524290 LTZ524290:LVS524290 LKD524290:LLW524290 LAH524290:LCA524290 KQL524290:KSE524290 KGP524290:KII524290 JWT524290:JYM524290 JMX524290:JOQ524290 JDB524290:JEU524290 ITF524290:IUY524290 IJJ524290:ILC524290 HZN524290:IBG524290 HPR524290:HRK524290 HFV524290:HHO524290 GVZ524290:GXS524290 GMD524290:GNW524290 GCH524290:GEA524290 FSL524290:FUE524290 FIP524290:FKI524290 EYT524290:FAM524290 EOX524290:EQQ524290 EFB524290:EGU524290 DVF524290:DWY524290 DLJ524290:DNC524290 DBN524290:DDG524290 CRR524290:CTK524290 CHV524290:CJO524290 BXZ524290:BZS524290 BOD524290:BPW524290 BEH524290:BGA524290 AUL524290:AWE524290 AKP524290:AMI524290 AAT524290:ACM524290 QX524290:SQ524290 HB524290:IU524290 XDJ458754:XFD458754 WTN458754:WVG458754 WJR458754:WLK458754 VZV458754:WBO458754 VPZ458754:VRS458754 VGD458754:VHW458754 UWH458754:UYA458754 UML458754:UOE458754 UCP458754:UEI458754 TST458754:TUM458754 TIX458754:TKQ458754 SZB458754:TAU458754 SPF458754:SQY458754 SFJ458754:SHC458754 RVN458754:RXG458754 RLR458754:RNK458754 RBV458754:RDO458754 QRZ458754:QTS458754 QID458754:QJW458754 PYH458754:QAA458754 POL458754:PQE458754 PEP458754:PGI458754 OUT458754:OWM458754 OKX458754:OMQ458754 OBB458754:OCU458754 NRF458754:NSY458754 NHJ458754:NJC458754 MXN458754:MZG458754 MNR458754:MPK458754 MDV458754:MFO458754 LTZ458754:LVS458754 LKD458754:LLW458754 LAH458754:LCA458754 KQL458754:KSE458754 KGP458754:KII458754 JWT458754:JYM458754 JMX458754:JOQ458754 JDB458754:JEU458754 ITF458754:IUY458754 IJJ458754:ILC458754 HZN458754:IBG458754 HPR458754:HRK458754 HFV458754:HHO458754 GVZ458754:GXS458754 GMD458754:GNW458754 GCH458754:GEA458754 FSL458754:FUE458754 FIP458754:FKI458754 EYT458754:FAM458754 EOX458754:EQQ458754 EFB458754:EGU458754 DVF458754:DWY458754 DLJ458754:DNC458754 DBN458754:DDG458754 CRR458754:CTK458754 CHV458754:CJO458754 BXZ458754:BZS458754 BOD458754:BPW458754 BEH458754:BGA458754 AUL458754:AWE458754 AKP458754:AMI458754 AAT458754:ACM458754 QX458754:SQ458754 HB458754:IU458754 XDJ393218:XFD393218 WTN393218:WVG393218 WJR393218:WLK393218 VZV393218:WBO393218 VPZ393218:VRS393218 VGD393218:VHW393218 UWH393218:UYA393218 UML393218:UOE393218 UCP393218:UEI393218 TST393218:TUM393218 TIX393218:TKQ393218 SZB393218:TAU393218 SPF393218:SQY393218 SFJ393218:SHC393218 RVN393218:RXG393218 RLR393218:RNK393218 RBV393218:RDO393218 QRZ393218:QTS393218 QID393218:QJW393218 PYH393218:QAA393218 POL393218:PQE393218 PEP393218:PGI393218 OUT393218:OWM393218 OKX393218:OMQ393218 OBB393218:OCU393218 NRF393218:NSY393218 NHJ393218:NJC393218 MXN393218:MZG393218 MNR393218:MPK393218 MDV393218:MFO393218 LTZ393218:LVS393218 LKD393218:LLW393218 LAH393218:LCA393218 KQL393218:KSE393218 KGP393218:KII393218 JWT393218:JYM393218 JMX393218:JOQ393218 JDB393218:JEU393218 ITF393218:IUY393218 IJJ393218:ILC393218 HZN393218:IBG393218 HPR393218:HRK393218 HFV393218:HHO393218 GVZ393218:GXS393218 GMD393218:GNW393218 GCH393218:GEA393218 FSL393218:FUE393218 FIP393218:FKI393218 EYT393218:FAM393218 EOX393218:EQQ393218 EFB393218:EGU393218 DVF393218:DWY393218 DLJ393218:DNC393218 DBN393218:DDG393218 CRR393218:CTK393218 CHV393218:CJO393218 BXZ393218:BZS393218 BOD393218:BPW393218 BEH393218:BGA393218 AUL393218:AWE393218 AKP393218:AMI393218 AAT393218:ACM393218 QX393218:SQ393218 HB393218:IU393218 XDJ327682:XFD327682 WTN327682:WVG327682 WJR327682:WLK327682 VZV327682:WBO327682 VPZ327682:VRS327682 VGD327682:VHW327682 UWH327682:UYA327682 UML327682:UOE327682 UCP327682:UEI327682 TST327682:TUM327682 TIX327682:TKQ327682 SZB327682:TAU327682 SPF327682:SQY327682 SFJ327682:SHC327682 RVN327682:RXG327682 RLR327682:RNK327682 RBV327682:RDO327682 QRZ327682:QTS327682 QID327682:QJW327682 PYH327682:QAA327682 POL327682:PQE327682 PEP327682:PGI327682 OUT327682:OWM327682 OKX327682:OMQ327682 OBB327682:OCU327682 NRF327682:NSY327682 NHJ327682:NJC327682 MXN327682:MZG327682 MNR327682:MPK327682 MDV327682:MFO327682 LTZ327682:LVS327682 LKD327682:LLW327682 LAH327682:LCA327682 KQL327682:KSE327682 KGP327682:KII327682 JWT327682:JYM327682 JMX327682:JOQ327682 JDB327682:JEU327682 ITF327682:IUY327682 IJJ327682:ILC327682 HZN327682:IBG327682 HPR327682:HRK327682 HFV327682:HHO327682 GVZ327682:GXS327682 GMD327682:GNW327682 GCH327682:GEA327682 FSL327682:FUE327682 FIP327682:FKI327682 EYT327682:FAM327682 EOX327682:EQQ327682 EFB327682:EGU327682 DVF327682:DWY327682 DLJ327682:DNC327682 DBN327682:DDG327682 CRR327682:CTK327682 CHV327682:CJO327682 BXZ327682:BZS327682 BOD327682:BPW327682 BEH327682:BGA327682 AUL327682:AWE327682 AKP327682:AMI327682 AAT327682:ACM327682 QX327682:SQ327682 HB327682:IU327682 XDJ262146:XFD262146 WTN262146:WVG262146 WJR262146:WLK262146 VZV262146:WBO262146 VPZ262146:VRS262146 VGD262146:VHW262146 UWH262146:UYA262146 UML262146:UOE262146 UCP262146:UEI262146 TST262146:TUM262146 TIX262146:TKQ262146 SZB262146:TAU262146 SPF262146:SQY262146 SFJ262146:SHC262146 RVN262146:RXG262146 RLR262146:RNK262146 RBV262146:RDO262146 QRZ262146:QTS262146 QID262146:QJW262146 PYH262146:QAA262146 POL262146:PQE262146 PEP262146:PGI262146 OUT262146:OWM262146 OKX262146:OMQ262146 OBB262146:OCU262146 NRF262146:NSY262146 NHJ262146:NJC262146 MXN262146:MZG262146 MNR262146:MPK262146 MDV262146:MFO262146 LTZ262146:LVS262146 LKD262146:LLW262146 LAH262146:LCA262146 KQL262146:KSE262146 KGP262146:KII262146 JWT262146:JYM262146 JMX262146:JOQ262146 JDB262146:JEU262146 ITF262146:IUY262146 IJJ262146:ILC262146 HZN262146:IBG262146 HPR262146:HRK262146 HFV262146:HHO262146 GVZ262146:GXS262146 GMD262146:GNW262146 GCH262146:GEA262146 FSL262146:FUE262146 FIP262146:FKI262146 EYT262146:FAM262146 EOX262146:EQQ262146 EFB262146:EGU262146 DVF262146:DWY262146 DLJ262146:DNC262146 DBN262146:DDG262146 CRR262146:CTK262146 CHV262146:CJO262146 BXZ262146:BZS262146 BOD262146:BPW262146 BEH262146:BGA262146 AUL262146:AWE262146 AKP262146:AMI262146 AAT262146:ACM262146 QX262146:SQ262146 HB262146:IU262146 XDJ196610:XFD196610 WTN196610:WVG196610 WJR196610:WLK196610 VZV196610:WBO196610 VPZ196610:VRS196610 VGD196610:VHW196610 UWH196610:UYA196610 UML196610:UOE196610 UCP196610:UEI196610 TST196610:TUM196610 TIX196610:TKQ196610 SZB196610:TAU196610 SPF196610:SQY196610 SFJ196610:SHC196610 RVN196610:RXG196610 RLR196610:RNK196610 RBV196610:RDO196610 QRZ196610:QTS196610 QID196610:QJW196610 PYH196610:QAA196610 POL196610:PQE196610 PEP196610:PGI196610 OUT196610:OWM196610 OKX196610:OMQ196610 OBB196610:OCU196610 NRF196610:NSY196610 NHJ196610:NJC196610 MXN196610:MZG196610 MNR196610:MPK196610 MDV196610:MFO196610 LTZ196610:LVS196610 LKD196610:LLW196610 LAH196610:LCA196610 KQL196610:KSE196610 KGP196610:KII196610 JWT196610:JYM196610 JMX196610:JOQ196610 JDB196610:JEU196610 ITF196610:IUY196610 IJJ196610:ILC196610 HZN196610:IBG196610 HPR196610:HRK196610 HFV196610:HHO196610 GVZ196610:GXS196610 GMD196610:GNW196610 GCH196610:GEA196610 FSL196610:FUE196610 FIP196610:FKI196610 EYT196610:FAM196610 EOX196610:EQQ196610 EFB196610:EGU196610 DVF196610:DWY196610 DLJ196610:DNC196610 DBN196610:DDG196610 CRR196610:CTK196610 CHV196610:CJO196610 BXZ196610:BZS196610 BOD196610:BPW196610 BEH196610:BGA196610 AUL196610:AWE196610 AKP196610:AMI196610 AAT196610:ACM196610 QX196610:SQ196610 HB196610:IU196610 XDJ131074:XFD131074 WTN131074:WVG131074 WJR131074:WLK131074 VZV131074:WBO131074 VPZ131074:VRS131074 VGD131074:VHW131074 UWH131074:UYA131074 UML131074:UOE131074 UCP131074:UEI131074 TST131074:TUM131074 TIX131074:TKQ131074 SZB131074:TAU131074 SPF131074:SQY131074 SFJ131074:SHC131074 RVN131074:RXG131074 RLR131074:RNK131074 RBV131074:RDO131074 QRZ131074:QTS131074 QID131074:QJW131074 PYH131074:QAA131074 POL131074:PQE131074 PEP131074:PGI131074 OUT131074:OWM131074 OKX131074:OMQ131074 OBB131074:OCU131074 NRF131074:NSY131074 NHJ131074:NJC131074 MXN131074:MZG131074 MNR131074:MPK131074 MDV131074:MFO131074 LTZ131074:LVS131074 LKD131074:LLW131074 LAH131074:LCA131074 KQL131074:KSE131074 KGP131074:KII131074 JWT131074:JYM131074 JMX131074:JOQ131074 JDB131074:JEU131074 ITF131074:IUY131074 IJJ131074:ILC131074 HZN131074:IBG131074 HPR131074:HRK131074 HFV131074:HHO131074 GVZ131074:GXS131074 GMD131074:GNW131074 GCH131074:GEA131074 FSL131074:FUE131074 FIP131074:FKI131074 EYT131074:FAM131074 EOX131074:EQQ131074 EFB131074:EGU131074 DVF131074:DWY131074 DLJ131074:DNC131074 DBN131074:DDG131074 CRR131074:CTK131074 CHV131074:CJO131074 BXZ131074:BZS131074 BOD131074:BPW131074 BEH131074:BGA131074 AUL131074:AWE131074 AKP131074:AMI131074 AAT131074:ACM131074 QX131074:SQ131074 HB131074:IU131074 XDJ65538:XFD65538 WTN65538:WVG65538 WJR65538:WLK65538 VZV65538:WBO65538 VPZ65538:VRS65538 VGD65538:VHW65538 UWH65538:UYA65538 UML65538:UOE65538 UCP65538:UEI65538 TST65538:TUM65538 TIX65538:TKQ65538 SZB65538:TAU65538 SPF65538:SQY65538 SFJ65538:SHC65538 RVN65538:RXG65538 RLR65538:RNK65538 RBV65538:RDO65538 QRZ65538:QTS65538 QID65538:QJW65538 PYH65538:QAA65538 POL65538:PQE65538 PEP65538:PGI65538 OUT65538:OWM65538 OKX65538:OMQ65538 OBB65538:OCU65538 NRF65538:NSY65538 NHJ65538:NJC65538 MXN65538:MZG65538 MNR65538:MPK65538 MDV65538:MFO65538 LTZ65538:LVS65538 LKD65538:LLW65538 LAH65538:LCA65538 KQL65538:KSE65538 KGP65538:KII65538 JWT65538:JYM65538 JMX65538:JOQ65538 JDB65538:JEU65538 ITF65538:IUY65538 IJJ65538:ILC65538 HZN65538:IBG65538 HPR65538:HRK65538 HFV65538:HHO65538 GVZ65538:GXS65538 GMD65538:GNW65538 GCH65538:GEA65538 FSL65538:FUE65538 FIP65538:FKI65538 EYT65538:FAM65538 EOX65538:EQQ65538 EFB65538:EGU65538 DVF65538:DWY65538 DLJ65538:DNC65538 DBN65538:DDG65538 CRR65538:CTK65538 CHV65538:CJO65538 BXZ65538:BZS65538 BOD65538:BPW65538 BEH65538:BGA65538 AUL65538:AWE65538 AKP65538:AMI65538 AAT65538:ACM65538 QX65538:SQ65538 HB65538:IU65538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B3 HB3:IU3">
      <formula1>lstSourceType</formula1>
    </dataValidation>
    <dataValidation type="list" allowBlank="1" showInputMessage="1" showErrorMessage="1" prompt="Select from list." sqref="WVM983058 WLQ983058 WBU983058 VRY983058 VIC983058 UYG983058 UOK983058 UEO983058 TUS983058 TKW983058 TBA983058 SRE983058 SHI983058 RXM983058 RNQ983058 RDU983058 QTY983058 QKC983058 QAG983058 PQK983058 PGO983058 OWS983058 OMW983058 ODA983058 NTE983058 NJI983058 MZM983058 MPQ983058 MFU983058 LVY983058 LMC983058 LCG983058 KSK983058 KIO983058 JYS983058 JOW983058 JFA983058 IVE983058 ILI983058 IBM983058 HRQ983058 HHU983058 GXY983058 GOC983058 GEG983058 FUK983058 FKO983058 FAS983058 EQW983058 EHA983058 DXE983058 DNI983058 DDM983058 CTQ983058 CJU983058 BZY983058 BQC983058 BGG983058 AWK983058 AMO983058 ACS983058 SW983058 JA983058 E983058 WVM917522 WLQ917522 WBU917522 VRY917522 VIC917522 UYG917522 UOK917522 UEO917522 TUS917522 TKW917522 TBA917522 SRE917522 SHI917522 RXM917522 RNQ917522 RDU917522 QTY917522 QKC917522 QAG917522 PQK917522 PGO917522 OWS917522 OMW917522 ODA917522 NTE917522 NJI917522 MZM917522 MPQ917522 MFU917522 LVY917522 LMC917522 LCG917522 KSK917522 KIO917522 JYS917522 JOW917522 JFA917522 IVE917522 ILI917522 IBM917522 HRQ917522 HHU917522 GXY917522 GOC917522 GEG917522 FUK917522 FKO917522 FAS917522 EQW917522 EHA917522 DXE917522 DNI917522 DDM917522 CTQ917522 CJU917522 BZY917522 BQC917522 BGG917522 AWK917522 AMO917522 ACS917522 SW917522 JA917522 E917522 WVM851986 WLQ851986 WBU851986 VRY851986 VIC851986 UYG851986 UOK851986 UEO851986 TUS851986 TKW851986 TBA851986 SRE851986 SHI851986 RXM851986 RNQ851986 RDU851986 QTY851986 QKC851986 QAG851986 PQK851986 PGO851986 OWS851986 OMW851986 ODA851986 NTE851986 NJI851986 MZM851986 MPQ851986 MFU851986 LVY851986 LMC851986 LCG851986 KSK851986 KIO851986 JYS851986 JOW851986 JFA851986 IVE851986 ILI851986 IBM851986 HRQ851986 HHU851986 GXY851986 GOC851986 GEG851986 FUK851986 FKO851986 FAS851986 EQW851986 EHA851986 DXE851986 DNI851986 DDM851986 CTQ851986 CJU851986 BZY851986 BQC851986 BGG851986 AWK851986 AMO851986 ACS851986 SW851986 JA851986 E851986 WVM786450 WLQ786450 WBU786450 VRY786450 VIC786450 UYG786450 UOK786450 UEO786450 TUS786450 TKW786450 TBA786450 SRE786450 SHI786450 RXM786450 RNQ786450 RDU786450 QTY786450 QKC786450 QAG786450 PQK786450 PGO786450 OWS786450 OMW786450 ODA786450 NTE786450 NJI786450 MZM786450 MPQ786450 MFU786450 LVY786450 LMC786450 LCG786450 KSK786450 KIO786450 JYS786450 JOW786450 JFA786450 IVE786450 ILI786450 IBM786450 HRQ786450 HHU786450 GXY786450 GOC786450 GEG786450 FUK786450 FKO786450 FAS786450 EQW786450 EHA786450 DXE786450 DNI786450 DDM786450 CTQ786450 CJU786450 BZY786450 BQC786450 BGG786450 AWK786450 AMO786450 ACS786450 SW786450 JA786450 E786450 WVM720914 WLQ720914 WBU720914 VRY720914 VIC720914 UYG720914 UOK720914 UEO720914 TUS720914 TKW720914 TBA720914 SRE720914 SHI720914 RXM720914 RNQ720914 RDU720914 QTY720914 QKC720914 QAG720914 PQK720914 PGO720914 OWS720914 OMW720914 ODA720914 NTE720914 NJI720914 MZM720914 MPQ720914 MFU720914 LVY720914 LMC720914 LCG720914 KSK720914 KIO720914 JYS720914 JOW720914 JFA720914 IVE720914 ILI720914 IBM720914 HRQ720914 HHU720914 GXY720914 GOC720914 GEG720914 FUK720914 FKO720914 FAS720914 EQW720914 EHA720914 DXE720914 DNI720914 DDM720914 CTQ720914 CJU720914 BZY720914 BQC720914 BGG720914 AWK720914 AMO720914 ACS720914 SW720914 JA720914 E720914 WVM655378 WLQ655378 WBU655378 VRY655378 VIC655378 UYG655378 UOK655378 UEO655378 TUS655378 TKW655378 TBA655378 SRE655378 SHI655378 RXM655378 RNQ655378 RDU655378 QTY655378 QKC655378 QAG655378 PQK655378 PGO655378 OWS655378 OMW655378 ODA655378 NTE655378 NJI655378 MZM655378 MPQ655378 MFU655378 LVY655378 LMC655378 LCG655378 KSK655378 KIO655378 JYS655378 JOW655378 JFA655378 IVE655378 ILI655378 IBM655378 HRQ655378 HHU655378 GXY655378 GOC655378 GEG655378 FUK655378 FKO655378 FAS655378 EQW655378 EHA655378 DXE655378 DNI655378 DDM655378 CTQ655378 CJU655378 BZY655378 BQC655378 BGG655378 AWK655378 AMO655378 ACS655378 SW655378 JA655378 E655378 WVM589842 WLQ589842 WBU589842 VRY589842 VIC589842 UYG589842 UOK589842 UEO589842 TUS589842 TKW589842 TBA589842 SRE589842 SHI589842 RXM589842 RNQ589842 RDU589842 QTY589842 QKC589842 QAG589842 PQK589842 PGO589842 OWS589842 OMW589842 ODA589842 NTE589842 NJI589842 MZM589842 MPQ589842 MFU589842 LVY589842 LMC589842 LCG589842 KSK589842 KIO589842 JYS589842 JOW589842 JFA589842 IVE589842 ILI589842 IBM589842 HRQ589842 HHU589842 GXY589842 GOC589842 GEG589842 FUK589842 FKO589842 FAS589842 EQW589842 EHA589842 DXE589842 DNI589842 DDM589842 CTQ589842 CJU589842 BZY589842 BQC589842 BGG589842 AWK589842 AMO589842 ACS589842 SW589842 JA589842 E589842 WVM524306 WLQ524306 WBU524306 VRY524306 VIC524306 UYG524306 UOK524306 UEO524306 TUS524306 TKW524306 TBA524306 SRE524306 SHI524306 RXM524306 RNQ524306 RDU524306 QTY524306 QKC524306 QAG524306 PQK524306 PGO524306 OWS524306 OMW524306 ODA524306 NTE524306 NJI524306 MZM524306 MPQ524306 MFU524306 LVY524306 LMC524306 LCG524306 KSK524306 KIO524306 JYS524306 JOW524306 JFA524306 IVE524306 ILI524306 IBM524306 HRQ524306 HHU524306 GXY524306 GOC524306 GEG524306 FUK524306 FKO524306 FAS524306 EQW524306 EHA524306 DXE524306 DNI524306 DDM524306 CTQ524306 CJU524306 BZY524306 BQC524306 BGG524306 AWK524306 AMO524306 ACS524306 SW524306 JA524306 E524306 WVM458770 WLQ458770 WBU458770 VRY458770 VIC458770 UYG458770 UOK458770 UEO458770 TUS458770 TKW458770 TBA458770 SRE458770 SHI458770 RXM458770 RNQ458770 RDU458770 QTY458770 QKC458770 QAG458770 PQK458770 PGO458770 OWS458770 OMW458770 ODA458770 NTE458770 NJI458770 MZM458770 MPQ458770 MFU458770 LVY458770 LMC458770 LCG458770 KSK458770 KIO458770 JYS458770 JOW458770 JFA458770 IVE458770 ILI458770 IBM458770 HRQ458770 HHU458770 GXY458770 GOC458770 GEG458770 FUK458770 FKO458770 FAS458770 EQW458770 EHA458770 DXE458770 DNI458770 DDM458770 CTQ458770 CJU458770 BZY458770 BQC458770 BGG458770 AWK458770 AMO458770 ACS458770 SW458770 JA458770 E458770 WVM393234 WLQ393234 WBU393234 VRY393234 VIC393234 UYG393234 UOK393234 UEO393234 TUS393234 TKW393234 TBA393234 SRE393234 SHI393234 RXM393234 RNQ393234 RDU393234 QTY393234 QKC393234 QAG393234 PQK393234 PGO393234 OWS393234 OMW393234 ODA393234 NTE393234 NJI393234 MZM393234 MPQ393234 MFU393234 LVY393234 LMC393234 LCG393234 KSK393234 KIO393234 JYS393234 JOW393234 JFA393234 IVE393234 ILI393234 IBM393234 HRQ393234 HHU393234 GXY393234 GOC393234 GEG393234 FUK393234 FKO393234 FAS393234 EQW393234 EHA393234 DXE393234 DNI393234 DDM393234 CTQ393234 CJU393234 BZY393234 BQC393234 BGG393234 AWK393234 AMO393234 ACS393234 SW393234 JA393234 E393234 WVM327698 WLQ327698 WBU327698 VRY327698 VIC327698 UYG327698 UOK327698 UEO327698 TUS327698 TKW327698 TBA327698 SRE327698 SHI327698 RXM327698 RNQ327698 RDU327698 QTY327698 QKC327698 QAG327698 PQK327698 PGO327698 OWS327698 OMW327698 ODA327698 NTE327698 NJI327698 MZM327698 MPQ327698 MFU327698 LVY327698 LMC327698 LCG327698 KSK327698 KIO327698 JYS327698 JOW327698 JFA327698 IVE327698 ILI327698 IBM327698 HRQ327698 HHU327698 GXY327698 GOC327698 GEG327698 FUK327698 FKO327698 FAS327698 EQW327698 EHA327698 DXE327698 DNI327698 DDM327698 CTQ327698 CJU327698 BZY327698 BQC327698 BGG327698 AWK327698 AMO327698 ACS327698 SW327698 JA327698 E327698 WVM262162 WLQ262162 WBU262162 VRY262162 VIC262162 UYG262162 UOK262162 UEO262162 TUS262162 TKW262162 TBA262162 SRE262162 SHI262162 RXM262162 RNQ262162 RDU262162 QTY262162 QKC262162 QAG262162 PQK262162 PGO262162 OWS262162 OMW262162 ODA262162 NTE262162 NJI262162 MZM262162 MPQ262162 MFU262162 LVY262162 LMC262162 LCG262162 KSK262162 KIO262162 JYS262162 JOW262162 JFA262162 IVE262162 ILI262162 IBM262162 HRQ262162 HHU262162 GXY262162 GOC262162 GEG262162 FUK262162 FKO262162 FAS262162 EQW262162 EHA262162 DXE262162 DNI262162 DDM262162 CTQ262162 CJU262162 BZY262162 BQC262162 BGG262162 AWK262162 AMO262162 ACS262162 SW262162 JA262162 E262162 WVM196626 WLQ196626 WBU196626 VRY196626 VIC196626 UYG196626 UOK196626 UEO196626 TUS196626 TKW196626 TBA196626 SRE196626 SHI196626 RXM196626 RNQ196626 RDU196626 QTY196626 QKC196626 QAG196626 PQK196626 PGO196626 OWS196626 OMW196626 ODA196626 NTE196626 NJI196626 MZM196626 MPQ196626 MFU196626 LVY196626 LMC196626 LCG196626 KSK196626 KIO196626 JYS196626 JOW196626 JFA196626 IVE196626 ILI196626 IBM196626 HRQ196626 HHU196626 GXY196626 GOC196626 GEG196626 FUK196626 FKO196626 FAS196626 EQW196626 EHA196626 DXE196626 DNI196626 DDM196626 CTQ196626 CJU196626 BZY196626 BQC196626 BGG196626 AWK196626 AMO196626 ACS196626 SW196626 JA196626 E196626 WVM131090 WLQ131090 WBU131090 VRY131090 VIC131090 UYG131090 UOK131090 UEO131090 TUS131090 TKW131090 TBA131090 SRE131090 SHI131090 RXM131090 RNQ131090 RDU131090 QTY131090 QKC131090 QAG131090 PQK131090 PGO131090 OWS131090 OMW131090 ODA131090 NTE131090 NJI131090 MZM131090 MPQ131090 MFU131090 LVY131090 LMC131090 LCG131090 KSK131090 KIO131090 JYS131090 JOW131090 JFA131090 IVE131090 ILI131090 IBM131090 HRQ131090 HHU131090 GXY131090 GOC131090 GEG131090 FUK131090 FKO131090 FAS131090 EQW131090 EHA131090 DXE131090 DNI131090 DDM131090 CTQ131090 CJU131090 BZY131090 BQC131090 BGG131090 AWK131090 AMO131090 ACS131090 SW131090 JA131090 E131090 WVM65554 WLQ65554 WBU65554 VRY65554 VIC65554 UYG65554 UOK65554 UEO65554 TUS65554 TKW65554 TBA65554 SRE65554 SHI65554 RXM65554 RNQ65554 RDU65554 QTY65554 QKC65554 QAG65554 PQK65554 PGO65554 OWS65554 OMW65554 ODA65554 NTE65554 NJI65554 MZM65554 MPQ65554 MFU65554 LVY65554 LMC65554 LCG65554 KSK65554 KIO65554 JYS65554 JOW65554 JFA65554 IVE65554 ILI65554 IBM65554 HRQ65554 HHU65554 GXY65554 GOC65554 GEG65554 FUK65554 FKO65554 FAS65554 EQW65554 EHA65554 DXE65554 DNI65554 DDM65554 CTQ65554 CJU65554 BZY65554 BQC65554 BGG65554 AWK65554 AMO65554 ACS65554 SW65554 JA65554 E65554 WYJ983055 WON983055 WER983055 VUV983055 VKZ983055 VBD983055 URH983055 UHL983055 TXP983055 TNT983055 TDX983055 SUB983055 SKF983055 SAJ983055 RQN983055 RGR983055 QWV983055 QMZ983055 QDD983055 PTH983055 PJL983055 OZP983055 OPT983055 OFX983055 NWB983055 NMF983055 NCJ983055 MSN983055 MIR983055 LYV983055 LOZ983055 LFD983055 KVH983055 KLL983055 KBP983055 JRT983055 JHX983055 IYB983055 IOF983055 IEJ983055 HUN983055 HKR983055 HAV983055 GQZ983055 GHD983055 FXH983055 FNL983055 FDP983055 ETT983055 EJX983055 EAB983055 DQF983055 DGJ983055 CWN983055 CMR983055 CCV983055 BSZ983055 BJD983055 AZH983055 APL983055 AFP983055 VT983055 LX983055 CB983055 WYJ917519 WON917519 WER917519 VUV917519 VKZ917519 VBD917519 URH917519 UHL917519 TXP917519 TNT917519 TDX917519 SUB917519 SKF917519 SAJ917519 RQN917519 RGR917519 QWV917519 QMZ917519 QDD917519 PTH917519 PJL917519 OZP917519 OPT917519 OFX917519 NWB917519 NMF917519 NCJ917519 MSN917519 MIR917519 LYV917519 LOZ917519 LFD917519 KVH917519 KLL917519 KBP917519 JRT917519 JHX917519 IYB917519 IOF917519 IEJ917519 HUN917519 HKR917519 HAV917519 GQZ917519 GHD917519 FXH917519 FNL917519 FDP917519 ETT917519 EJX917519 EAB917519 DQF917519 DGJ917519 CWN917519 CMR917519 CCV917519 BSZ917519 BJD917519 AZH917519 APL917519 AFP917519 VT917519 LX917519 CB917519 WYJ851983 WON851983 WER851983 VUV851983 VKZ851983 VBD851983 URH851983 UHL851983 TXP851983 TNT851983 TDX851983 SUB851983 SKF851983 SAJ851983 RQN851983 RGR851983 QWV851983 QMZ851983 QDD851983 PTH851983 PJL851983 OZP851983 OPT851983 OFX851983 NWB851983 NMF851983 NCJ851983 MSN851983 MIR851983 LYV851983 LOZ851983 LFD851983 KVH851983 KLL851983 KBP851983 JRT851983 JHX851983 IYB851983 IOF851983 IEJ851983 HUN851983 HKR851983 HAV851983 GQZ851983 GHD851983 FXH851983 FNL851983 FDP851983 ETT851983 EJX851983 EAB851983 DQF851983 DGJ851983 CWN851983 CMR851983 CCV851983 BSZ851983 BJD851983 AZH851983 APL851983 AFP851983 VT851983 LX851983 CB851983 WYJ786447 WON786447 WER786447 VUV786447 VKZ786447 VBD786447 URH786447 UHL786447 TXP786447 TNT786447 TDX786447 SUB786447 SKF786447 SAJ786447 RQN786447 RGR786447 QWV786447 QMZ786447 QDD786447 PTH786447 PJL786447 OZP786447 OPT786447 OFX786447 NWB786447 NMF786447 NCJ786447 MSN786447 MIR786447 LYV786447 LOZ786447 LFD786447 KVH786447 KLL786447 KBP786447 JRT786447 JHX786447 IYB786447 IOF786447 IEJ786447 HUN786447 HKR786447 HAV786447 GQZ786447 GHD786447 FXH786447 FNL786447 FDP786447 ETT786447 EJX786447 EAB786447 DQF786447 DGJ786447 CWN786447 CMR786447 CCV786447 BSZ786447 BJD786447 AZH786447 APL786447 AFP786447 VT786447 LX786447 CB786447 WYJ720911 WON720911 WER720911 VUV720911 VKZ720911 VBD720911 URH720911 UHL720911 TXP720911 TNT720911 TDX720911 SUB720911 SKF720911 SAJ720911 RQN720911 RGR720911 QWV720911 QMZ720911 QDD720911 PTH720911 PJL720911 OZP720911 OPT720911 OFX720911 NWB720911 NMF720911 NCJ720911 MSN720911 MIR720911 LYV720911 LOZ720911 LFD720911 KVH720911 KLL720911 KBP720911 JRT720911 JHX720911 IYB720911 IOF720911 IEJ720911 HUN720911 HKR720911 HAV720911 GQZ720911 GHD720911 FXH720911 FNL720911 FDP720911 ETT720911 EJX720911 EAB720911 DQF720911 DGJ720911 CWN720911 CMR720911 CCV720911 BSZ720911 BJD720911 AZH720911 APL720911 AFP720911 VT720911 LX720911 CB720911 WYJ655375 WON655375 WER655375 VUV655375 VKZ655375 VBD655375 URH655375 UHL655375 TXP655375 TNT655375 TDX655375 SUB655375 SKF655375 SAJ655375 RQN655375 RGR655375 QWV655375 QMZ655375 QDD655375 PTH655375 PJL655375 OZP655375 OPT655375 OFX655375 NWB655375 NMF655375 NCJ655375 MSN655375 MIR655375 LYV655375 LOZ655375 LFD655375 KVH655375 KLL655375 KBP655375 JRT655375 JHX655375 IYB655375 IOF655375 IEJ655375 HUN655375 HKR655375 HAV655375 GQZ655375 GHD655375 FXH655375 FNL655375 FDP655375 ETT655375 EJX655375 EAB655375 DQF655375 DGJ655375 CWN655375 CMR655375 CCV655375 BSZ655375 BJD655375 AZH655375 APL655375 AFP655375 VT655375 LX655375 CB655375 WYJ589839 WON589839 WER589839 VUV589839 VKZ589839 VBD589839 URH589839 UHL589839 TXP589839 TNT589839 TDX589839 SUB589839 SKF589839 SAJ589839 RQN589839 RGR589839 QWV589839 QMZ589839 QDD589839 PTH589839 PJL589839 OZP589839 OPT589839 OFX589839 NWB589839 NMF589839 NCJ589839 MSN589839 MIR589839 LYV589839 LOZ589839 LFD589839 KVH589839 KLL589839 KBP589839 JRT589839 JHX589839 IYB589839 IOF589839 IEJ589839 HUN589839 HKR589839 HAV589839 GQZ589839 GHD589839 FXH589839 FNL589839 FDP589839 ETT589839 EJX589839 EAB589839 DQF589839 DGJ589839 CWN589839 CMR589839 CCV589839 BSZ589839 BJD589839 AZH589839 APL589839 AFP589839 VT589839 LX589839 CB589839 WYJ524303 WON524303 WER524303 VUV524303 VKZ524303 VBD524303 URH524303 UHL524303 TXP524303 TNT524303 TDX524303 SUB524303 SKF524303 SAJ524303 RQN524303 RGR524303 QWV524303 QMZ524303 QDD524303 PTH524303 PJL524303 OZP524303 OPT524303 OFX524303 NWB524303 NMF524303 NCJ524303 MSN524303 MIR524303 LYV524303 LOZ524303 LFD524303 KVH524303 KLL524303 KBP524303 JRT524303 JHX524303 IYB524303 IOF524303 IEJ524303 HUN524303 HKR524303 HAV524303 GQZ524303 GHD524303 FXH524303 FNL524303 FDP524303 ETT524303 EJX524303 EAB524303 DQF524303 DGJ524303 CWN524303 CMR524303 CCV524303 BSZ524303 BJD524303 AZH524303 APL524303 AFP524303 VT524303 LX524303 CB524303 WYJ458767 WON458767 WER458767 VUV458767 VKZ458767 VBD458767 URH458767 UHL458767 TXP458767 TNT458767 TDX458767 SUB458767 SKF458767 SAJ458767 RQN458767 RGR458767 QWV458767 QMZ458767 QDD458767 PTH458767 PJL458767 OZP458767 OPT458767 OFX458767 NWB458767 NMF458767 NCJ458767 MSN458767 MIR458767 LYV458767 LOZ458767 LFD458767 KVH458767 KLL458767 KBP458767 JRT458767 JHX458767 IYB458767 IOF458767 IEJ458767 HUN458767 HKR458767 HAV458767 GQZ458767 GHD458767 FXH458767 FNL458767 FDP458767 ETT458767 EJX458767 EAB458767 DQF458767 DGJ458767 CWN458767 CMR458767 CCV458767 BSZ458767 BJD458767 AZH458767 APL458767 AFP458767 VT458767 LX458767 CB458767 WYJ393231 WON393231 WER393231 VUV393231 VKZ393231 VBD393231 URH393231 UHL393231 TXP393231 TNT393231 TDX393231 SUB393231 SKF393231 SAJ393231 RQN393231 RGR393231 QWV393231 QMZ393231 QDD393231 PTH393231 PJL393231 OZP393231 OPT393231 OFX393231 NWB393231 NMF393231 NCJ393231 MSN393231 MIR393231 LYV393231 LOZ393231 LFD393231 KVH393231 KLL393231 KBP393231 JRT393231 JHX393231 IYB393231 IOF393231 IEJ393231 HUN393231 HKR393231 HAV393231 GQZ393231 GHD393231 FXH393231 FNL393231 FDP393231 ETT393231 EJX393231 EAB393231 DQF393231 DGJ393231 CWN393231 CMR393231 CCV393231 BSZ393231 BJD393231 AZH393231 APL393231 AFP393231 VT393231 LX393231 CB393231 WYJ327695 WON327695 WER327695 VUV327695 VKZ327695 VBD327695 URH327695 UHL327695 TXP327695 TNT327695 TDX327695 SUB327695 SKF327695 SAJ327695 RQN327695 RGR327695 QWV327695 QMZ327695 QDD327695 PTH327695 PJL327695 OZP327695 OPT327695 OFX327695 NWB327695 NMF327695 NCJ327695 MSN327695 MIR327695 LYV327695 LOZ327695 LFD327695 KVH327695 KLL327695 KBP327695 JRT327695 JHX327695 IYB327695 IOF327695 IEJ327695 HUN327695 HKR327695 HAV327695 GQZ327695 GHD327695 FXH327695 FNL327695 FDP327695 ETT327695 EJX327695 EAB327695 DQF327695 DGJ327695 CWN327695 CMR327695 CCV327695 BSZ327695 BJD327695 AZH327695 APL327695 AFP327695 VT327695 LX327695 CB327695 WYJ262159 WON262159 WER262159 VUV262159 VKZ262159 VBD262159 URH262159 UHL262159 TXP262159 TNT262159 TDX262159 SUB262159 SKF262159 SAJ262159 RQN262159 RGR262159 QWV262159 QMZ262159 QDD262159 PTH262159 PJL262159 OZP262159 OPT262159 OFX262159 NWB262159 NMF262159 NCJ262159 MSN262159 MIR262159 LYV262159 LOZ262159 LFD262159 KVH262159 KLL262159 KBP262159 JRT262159 JHX262159 IYB262159 IOF262159 IEJ262159 HUN262159 HKR262159 HAV262159 GQZ262159 GHD262159 FXH262159 FNL262159 FDP262159 ETT262159 EJX262159 EAB262159 DQF262159 DGJ262159 CWN262159 CMR262159 CCV262159 BSZ262159 BJD262159 AZH262159 APL262159 AFP262159 VT262159 LX262159 CB262159 WYJ196623 WON196623 WER196623 VUV196623 VKZ196623 VBD196623 URH196623 UHL196623 TXP196623 TNT196623 TDX196623 SUB196623 SKF196623 SAJ196623 RQN196623 RGR196623 QWV196623 QMZ196623 QDD196623 PTH196623 PJL196623 OZP196623 OPT196623 OFX196623 NWB196623 NMF196623 NCJ196623 MSN196623 MIR196623 LYV196623 LOZ196623 LFD196623 KVH196623 KLL196623 KBP196623 JRT196623 JHX196623 IYB196623 IOF196623 IEJ196623 HUN196623 HKR196623 HAV196623 GQZ196623 GHD196623 FXH196623 FNL196623 FDP196623 ETT196623 EJX196623 EAB196623 DQF196623 DGJ196623 CWN196623 CMR196623 CCV196623 BSZ196623 BJD196623 AZH196623 APL196623 AFP196623 VT196623 LX196623 CB196623 WYJ131087 WON131087 WER131087 VUV131087 VKZ131087 VBD131087 URH131087 UHL131087 TXP131087 TNT131087 TDX131087 SUB131087 SKF131087 SAJ131087 RQN131087 RGR131087 QWV131087 QMZ131087 QDD131087 PTH131087 PJL131087 OZP131087 OPT131087 OFX131087 NWB131087 NMF131087 NCJ131087 MSN131087 MIR131087 LYV131087 LOZ131087 LFD131087 KVH131087 KLL131087 KBP131087 JRT131087 JHX131087 IYB131087 IOF131087 IEJ131087 HUN131087 HKR131087 HAV131087 GQZ131087 GHD131087 FXH131087 FNL131087 FDP131087 ETT131087 EJX131087 EAB131087 DQF131087 DGJ131087 CWN131087 CMR131087 CCV131087 BSZ131087 BJD131087 AZH131087 APL131087 AFP131087 VT131087 LX131087 CB131087 WYJ65551 WON65551 WER65551 VUV65551 VKZ65551 VBD65551 URH65551 UHL65551 TXP65551 TNT65551 TDX65551 SUB65551 SKF65551 SAJ65551 RQN65551 RGR65551 QWV65551 QMZ65551 QDD65551 PTH65551 PJL65551 OZP65551 OPT65551 OFX65551 NWB65551 NMF65551 NCJ65551 MSN65551 MIR65551 LYV65551 LOZ65551 LFD65551 KVH65551 KLL65551 KBP65551 JRT65551 JHX65551 IYB65551 IOF65551 IEJ65551 HUN65551 HKR65551 HAV65551 GQZ65551 GHD65551 FXH65551 FNL65551 FDP65551 ETT65551 EJX65551 EAB65551 DQF65551 DGJ65551 CWN65551 CMR65551 CCV65551 BSZ65551 BJD65551 AZH65551 APL65551 AFP65551 VT65551 LX65551 CB65551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B19 CB16">
      <formula1>"Yes, No"</formula1>
    </dataValidation>
    <dataValidation type="list" allowBlank="1" showInputMessage="1" showErrorMessage="1" prompt="Select from List." sqref="XCJ983042:XDI983042 WSN983042:WTM983042 WIR983042:WJQ983042 VYV983042:VZU983042 VOZ983042:VPY983042 VFD983042:VGC983042 UVH983042:UWG983042 ULL983042:UMK983042 UBP983042:UCO983042 TRT983042:TSS983042 THX983042:TIW983042 SYB983042:SZA983042 SOF983042:SPE983042 SEJ983042:SFI983042 RUN983042:RVM983042 RKR983042:RLQ983042 RAV983042:RBU983042 QQZ983042:QRY983042 QHD983042:QIC983042 PXH983042:PYG983042 PNL983042:POK983042 PDP983042:PEO983042 OTT983042:OUS983042 OJX983042:OKW983042 OAB983042:OBA983042 NQF983042:NRE983042 NGJ983042:NHI983042 MWN983042:MXM983042 MMR983042:MNQ983042 MCV983042:MDU983042 LSZ983042:LTY983042 LJD983042:LKC983042 KZH983042:LAG983042 KPL983042:KQK983042 KFP983042:KGO983042 JVT983042:JWS983042 JLX983042:JMW983042 JCB983042:JDA983042 ISF983042:ITE983042 IIJ983042:IJI983042 HYN983042:HZM983042 HOR983042:HPQ983042 HEV983042:HFU983042 GUZ983042:GVY983042 GLD983042:GMC983042 GBH983042:GCG983042 FRL983042:FSK983042 FHP983042:FIO983042 EXT983042:EYS983042 ENX983042:EOW983042 EEB983042:EFA983042 DUF983042:DVE983042 DKJ983042:DLI983042 DAN983042:DBM983042 CQR983042:CRQ983042 CGV983042:CHU983042 BWZ983042:BXY983042 BND983042:BOC983042 BDH983042:BEG983042 ATL983042:AUK983042 AJP983042:AKO983042 ZT983042:AAS983042 PX983042:QW983042 GB983042:HA983042 XCJ917506:XDI917506 WSN917506:WTM917506 WIR917506:WJQ917506 VYV917506:VZU917506 VOZ917506:VPY917506 VFD917506:VGC917506 UVH917506:UWG917506 ULL917506:UMK917506 UBP917506:UCO917506 TRT917506:TSS917506 THX917506:TIW917506 SYB917506:SZA917506 SOF917506:SPE917506 SEJ917506:SFI917506 RUN917506:RVM917506 RKR917506:RLQ917506 RAV917506:RBU917506 QQZ917506:QRY917506 QHD917506:QIC917506 PXH917506:PYG917506 PNL917506:POK917506 PDP917506:PEO917506 OTT917506:OUS917506 OJX917506:OKW917506 OAB917506:OBA917506 NQF917506:NRE917506 NGJ917506:NHI917506 MWN917506:MXM917506 MMR917506:MNQ917506 MCV917506:MDU917506 LSZ917506:LTY917506 LJD917506:LKC917506 KZH917506:LAG917506 KPL917506:KQK917506 KFP917506:KGO917506 JVT917506:JWS917506 JLX917506:JMW917506 JCB917506:JDA917506 ISF917506:ITE917506 IIJ917506:IJI917506 HYN917506:HZM917506 HOR917506:HPQ917506 HEV917506:HFU917506 GUZ917506:GVY917506 GLD917506:GMC917506 GBH917506:GCG917506 FRL917506:FSK917506 FHP917506:FIO917506 EXT917506:EYS917506 ENX917506:EOW917506 EEB917506:EFA917506 DUF917506:DVE917506 DKJ917506:DLI917506 DAN917506:DBM917506 CQR917506:CRQ917506 CGV917506:CHU917506 BWZ917506:BXY917506 BND917506:BOC917506 BDH917506:BEG917506 ATL917506:AUK917506 AJP917506:AKO917506 ZT917506:AAS917506 PX917506:QW917506 GB917506:HA917506 XCJ851970:XDI851970 WSN851970:WTM851970 WIR851970:WJQ851970 VYV851970:VZU851970 VOZ851970:VPY851970 VFD851970:VGC851970 UVH851970:UWG851970 ULL851970:UMK851970 UBP851970:UCO851970 TRT851970:TSS851970 THX851970:TIW851970 SYB851970:SZA851970 SOF851970:SPE851970 SEJ851970:SFI851970 RUN851970:RVM851970 RKR851970:RLQ851970 RAV851970:RBU851970 QQZ851970:QRY851970 QHD851970:QIC851970 PXH851970:PYG851970 PNL851970:POK851970 PDP851970:PEO851970 OTT851970:OUS851970 OJX851970:OKW851970 OAB851970:OBA851970 NQF851970:NRE851970 NGJ851970:NHI851970 MWN851970:MXM851970 MMR851970:MNQ851970 MCV851970:MDU851970 LSZ851970:LTY851970 LJD851970:LKC851970 KZH851970:LAG851970 KPL851970:KQK851970 KFP851970:KGO851970 JVT851970:JWS851970 JLX851970:JMW851970 JCB851970:JDA851970 ISF851970:ITE851970 IIJ851970:IJI851970 HYN851970:HZM851970 HOR851970:HPQ851970 HEV851970:HFU851970 GUZ851970:GVY851970 GLD851970:GMC851970 GBH851970:GCG851970 FRL851970:FSK851970 FHP851970:FIO851970 EXT851970:EYS851970 ENX851970:EOW851970 EEB851970:EFA851970 DUF851970:DVE851970 DKJ851970:DLI851970 DAN851970:DBM851970 CQR851970:CRQ851970 CGV851970:CHU851970 BWZ851970:BXY851970 BND851970:BOC851970 BDH851970:BEG851970 ATL851970:AUK851970 AJP851970:AKO851970 ZT851970:AAS851970 PX851970:QW851970 GB851970:HA851970 XCJ786434:XDI786434 WSN786434:WTM786434 WIR786434:WJQ786434 VYV786434:VZU786434 VOZ786434:VPY786434 VFD786434:VGC786434 UVH786434:UWG786434 ULL786434:UMK786434 UBP786434:UCO786434 TRT786434:TSS786434 THX786434:TIW786434 SYB786434:SZA786434 SOF786434:SPE786434 SEJ786434:SFI786434 RUN786434:RVM786434 RKR786434:RLQ786434 RAV786434:RBU786434 QQZ786434:QRY786434 QHD786434:QIC786434 PXH786434:PYG786434 PNL786434:POK786434 PDP786434:PEO786434 OTT786434:OUS786434 OJX786434:OKW786434 OAB786434:OBA786434 NQF786434:NRE786434 NGJ786434:NHI786434 MWN786434:MXM786434 MMR786434:MNQ786434 MCV786434:MDU786434 LSZ786434:LTY786434 LJD786434:LKC786434 KZH786434:LAG786434 KPL786434:KQK786434 KFP786434:KGO786434 JVT786434:JWS786434 JLX786434:JMW786434 JCB786434:JDA786434 ISF786434:ITE786434 IIJ786434:IJI786434 HYN786434:HZM786434 HOR786434:HPQ786434 HEV786434:HFU786434 GUZ786434:GVY786434 GLD786434:GMC786434 GBH786434:GCG786434 FRL786434:FSK786434 FHP786434:FIO786434 EXT786434:EYS786434 ENX786434:EOW786434 EEB786434:EFA786434 DUF786434:DVE786434 DKJ786434:DLI786434 DAN786434:DBM786434 CQR786434:CRQ786434 CGV786434:CHU786434 BWZ786434:BXY786434 BND786434:BOC786434 BDH786434:BEG786434 ATL786434:AUK786434 AJP786434:AKO786434 ZT786434:AAS786434 PX786434:QW786434 GB786434:HA786434 XCJ720898:XDI720898 WSN720898:WTM720898 WIR720898:WJQ720898 VYV720898:VZU720898 VOZ720898:VPY720898 VFD720898:VGC720898 UVH720898:UWG720898 ULL720898:UMK720898 UBP720898:UCO720898 TRT720898:TSS720898 THX720898:TIW720898 SYB720898:SZA720898 SOF720898:SPE720898 SEJ720898:SFI720898 RUN720898:RVM720898 RKR720898:RLQ720898 RAV720898:RBU720898 QQZ720898:QRY720898 QHD720898:QIC720898 PXH720898:PYG720898 PNL720898:POK720898 PDP720898:PEO720898 OTT720898:OUS720898 OJX720898:OKW720898 OAB720898:OBA720898 NQF720898:NRE720898 NGJ720898:NHI720898 MWN720898:MXM720898 MMR720898:MNQ720898 MCV720898:MDU720898 LSZ720898:LTY720898 LJD720898:LKC720898 KZH720898:LAG720898 KPL720898:KQK720898 KFP720898:KGO720898 JVT720898:JWS720898 JLX720898:JMW720898 JCB720898:JDA720898 ISF720898:ITE720898 IIJ720898:IJI720898 HYN720898:HZM720898 HOR720898:HPQ720898 HEV720898:HFU720898 GUZ720898:GVY720898 GLD720898:GMC720898 GBH720898:GCG720898 FRL720898:FSK720898 FHP720898:FIO720898 EXT720898:EYS720898 ENX720898:EOW720898 EEB720898:EFA720898 DUF720898:DVE720898 DKJ720898:DLI720898 DAN720898:DBM720898 CQR720898:CRQ720898 CGV720898:CHU720898 BWZ720898:BXY720898 BND720898:BOC720898 BDH720898:BEG720898 ATL720898:AUK720898 AJP720898:AKO720898 ZT720898:AAS720898 PX720898:QW720898 GB720898:HA720898 XCJ655362:XDI655362 WSN655362:WTM655362 WIR655362:WJQ655362 VYV655362:VZU655362 VOZ655362:VPY655362 VFD655362:VGC655362 UVH655362:UWG655362 ULL655362:UMK655362 UBP655362:UCO655362 TRT655362:TSS655362 THX655362:TIW655362 SYB655362:SZA655362 SOF655362:SPE655362 SEJ655362:SFI655362 RUN655362:RVM655362 RKR655362:RLQ655362 RAV655362:RBU655362 QQZ655362:QRY655362 QHD655362:QIC655362 PXH655362:PYG655362 PNL655362:POK655362 PDP655362:PEO655362 OTT655362:OUS655362 OJX655362:OKW655362 OAB655362:OBA655362 NQF655362:NRE655362 NGJ655362:NHI655362 MWN655362:MXM655362 MMR655362:MNQ655362 MCV655362:MDU655362 LSZ655362:LTY655362 LJD655362:LKC655362 KZH655362:LAG655362 KPL655362:KQK655362 KFP655362:KGO655362 JVT655362:JWS655362 JLX655362:JMW655362 JCB655362:JDA655362 ISF655362:ITE655362 IIJ655362:IJI655362 HYN655362:HZM655362 HOR655362:HPQ655362 HEV655362:HFU655362 GUZ655362:GVY655362 GLD655362:GMC655362 GBH655362:GCG655362 FRL655362:FSK655362 FHP655362:FIO655362 EXT655362:EYS655362 ENX655362:EOW655362 EEB655362:EFA655362 DUF655362:DVE655362 DKJ655362:DLI655362 DAN655362:DBM655362 CQR655362:CRQ655362 CGV655362:CHU655362 BWZ655362:BXY655362 BND655362:BOC655362 BDH655362:BEG655362 ATL655362:AUK655362 AJP655362:AKO655362 ZT655362:AAS655362 PX655362:QW655362 GB655362:HA655362 XCJ589826:XDI589826 WSN589826:WTM589826 WIR589826:WJQ589826 VYV589826:VZU589826 VOZ589826:VPY589826 VFD589826:VGC589826 UVH589826:UWG589826 ULL589826:UMK589826 UBP589826:UCO589826 TRT589826:TSS589826 THX589826:TIW589826 SYB589826:SZA589826 SOF589826:SPE589826 SEJ589826:SFI589826 RUN589826:RVM589826 RKR589826:RLQ589826 RAV589826:RBU589826 QQZ589826:QRY589826 QHD589826:QIC589826 PXH589826:PYG589826 PNL589826:POK589826 PDP589826:PEO589826 OTT589826:OUS589826 OJX589826:OKW589826 OAB589826:OBA589826 NQF589826:NRE589826 NGJ589826:NHI589826 MWN589826:MXM589826 MMR589826:MNQ589826 MCV589826:MDU589826 LSZ589826:LTY589826 LJD589826:LKC589826 KZH589826:LAG589826 KPL589826:KQK589826 KFP589826:KGO589826 JVT589826:JWS589826 JLX589826:JMW589826 JCB589826:JDA589826 ISF589826:ITE589826 IIJ589826:IJI589826 HYN589826:HZM589826 HOR589826:HPQ589826 HEV589826:HFU589826 GUZ589826:GVY589826 GLD589826:GMC589826 GBH589826:GCG589826 FRL589826:FSK589826 FHP589826:FIO589826 EXT589826:EYS589826 ENX589826:EOW589826 EEB589826:EFA589826 DUF589826:DVE589826 DKJ589826:DLI589826 DAN589826:DBM589826 CQR589826:CRQ589826 CGV589826:CHU589826 BWZ589826:BXY589826 BND589826:BOC589826 BDH589826:BEG589826 ATL589826:AUK589826 AJP589826:AKO589826 ZT589826:AAS589826 PX589826:QW589826 GB589826:HA589826 XCJ524290:XDI524290 WSN524290:WTM524290 WIR524290:WJQ524290 VYV524290:VZU524290 VOZ524290:VPY524290 VFD524290:VGC524290 UVH524290:UWG524290 ULL524290:UMK524290 UBP524290:UCO524290 TRT524290:TSS524290 THX524290:TIW524290 SYB524290:SZA524290 SOF524290:SPE524290 SEJ524290:SFI524290 RUN524290:RVM524290 RKR524290:RLQ524290 RAV524290:RBU524290 QQZ524290:QRY524290 QHD524290:QIC524290 PXH524290:PYG524290 PNL524290:POK524290 PDP524290:PEO524290 OTT524290:OUS524290 OJX524290:OKW524290 OAB524290:OBA524290 NQF524290:NRE524290 NGJ524290:NHI524290 MWN524290:MXM524290 MMR524290:MNQ524290 MCV524290:MDU524290 LSZ524290:LTY524290 LJD524290:LKC524290 KZH524290:LAG524290 KPL524290:KQK524290 KFP524290:KGO524290 JVT524290:JWS524290 JLX524290:JMW524290 JCB524290:JDA524290 ISF524290:ITE524290 IIJ524290:IJI524290 HYN524290:HZM524290 HOR524290:HPQ524290 HEV524290:HFU524290 GUZ524290:GVY524290 GLD524290:GMC524290 GBH524290:GCG524290 FRL524290:FSK524290 FHP524290:FIO524290 EXT524290:EYS524290 ENX524290:EOW524290 EEB524290:EFA524290 DUF524290:DVE524290 DKJ524290:DLI524290 DAN524290:DBM524290 CQR524290:CRQ524290 CGV524290:CHU524290 BWZ524290:BXY524290 BND524290:BOC524290 BDH524290:BEG524290 ATL524290:AUK524290 AJP524290:AKO524290 ZT524290:AAS524290 PX524290:QW524290 GB524290:HA524290 XCJ458754:XDI458754 WSN458754:WTM458754 WIR458754:WJQ458754 VYV458754:VZU458754 VOZ458754:VPY458754 VFD458754:VGC458754 UVH458754:UWG458754 ULL458754:UMK458754 UBP458754:UCO458754 TRT458754:TSS458754 THX458754:TIW458754 SYB458754:SZA458754 SOF458754:SPE458754 SEJ458754:SFI458754 RUN458754:RVM458754 RKR458754:RLQ458754 RAV458754:RBU458754 QQZ458754:QRY458754 QHD458754:QIC458754 PXH458754:PYG458754 PNL458754:POK458754 PDP458754:PEO458754 OTT458754:OUS458754 OJX458754:OKW458754 OAB458754:OBA458754 NQF458754:NRE458754 NGJ458754:NHI458754 MWN458754:MXM458754 MMR458754:MNQ458754 MCV458754:MDU458754 LSZ458754:LTY458754 LJD458754:LKC458754 KZH458754:LAG458754 KPL458754:KQK458754 KFP458754:KGO458754 JVT458754:JWS458754 JLX458754:JMW458754 JCB458754:JDA458754 ISF458754:ITE458754 IIJ458754:IJI458754 HYN458754:HZM458754 HOR458754:HPQ458754 HEV458754:HFU458754 GUZ458754:GVY458754 GLD458754:GMC458754 GBH458754:GCG458754 FRL458754:FSK458754 FHP458754:FIO458754 EXT458754:EYS458754 ENX458754:EOW458754 EEB458754:EFA458754 DUF458754:DVE458754 DKJ458754:DLI458754 DAN458754:DBM458754 CQR458754:CRQ458754 CGV458754:CHU458754 BWZ458754:BXY458754 BND458754:BOC458754 BDH458754:BEG458754 ATL458754:AUK458754 AJP458754:AKO458754 ZT458754:AAS458754 PX458754:QW458754 GB458754:HA458754 XCJ393218:XDI393218 WSN393218:WTM393218 WIR393218:WJQ393218 VYV393218:VZU393218 VOZ393218:VPY393218 VFD393218:VGC393218 UVH393218:UWG393218 ULL393218:UMK393218 UBP393218:UCO393218 TRT393218:TSS393218 THX393218:TIW393218 SYB393218:SZA393218 SOF393218:SPE393218 SEJ393218:SFI393218 RUN393218:RVM393218 RKR393218:RLQ393218 RAV393218:RBU393218 QQZ393218:QRY393218 QHD393218:QIC393218 PXH393218:PYG393218 PNL393218:POK393218 PDP393218:PEO393218 OTT393218:OUS393218 OJX393218:OKW393218 OAB393218:OBA393218 NQF393218:NRE393218 NGJ393218:NHI393218 MWN393218:MXM393218 MMR393218:MNQ393218 MCV393218:MDU393218 LSZ393218:LTY393218 LJD393218:LKC393218 KZH393218:LAG393218 KPL393218:KQK393218 KFP393218:KGO393218 JVT393218:JWS393218 JLX393218:JMW393218 JCB393218:JDA393218 ISF393218:ITE393218 IIJ393218:IJI393218 HYN393218:HZM393218 HOR393218:HPQ393218 HEV393218:HFU393218 GUZ393218:GVY393218 GLD393218:GMC393218 GBH393218:GCG393218 FRL393218:FSK393218 FHP393218:FIO393218 EXT393218:EYS393218 ENX393218:EOW393218 EEB393218:EFA393218 DUF393218:DVE393218 DKJ393218:DLI393218 DAN393218:DBM393218 CQR393218:CRQ393218 CGV393218:CHU393218 BWZ393218:BXY393218 BND393218:BOC393218 BDH393218:BEG393218 ATL393218:AUK393218 AJP393218:AKO393218 ZT393218:AAS393218 PX393218:QW393218 GB393218:HA393218 XCJ327682:XDI327682 WSN327682:WTM327682 WIR327682:WJQ327682 VYV327682:VZU327682 VOZ327682:VPY327682 VFD327682:VGC327682 UVH327682:UWG327682 ULL327682:UMK327682 UBP327682:UCO327682 TRT327682:TSS327682 THX327682:TIW327682 SYB327682:SZA327682 SOF327682:SPE327682 SEJ327682:SFI327682 RUN327682:RVM327682 RKR327682:RLQ327682 RAV327682:RBU327682 QQZ327682:QRY327682 QHD327682:QIC327682 PXH327682:PYG327682 PNL327682:POK327682 PDP327682:PEO327682 OTT327682:OUS327682 OJX327682:OKW327682 OAB327682:OBA327682 NQF327682:NRE327682 NGJ327682:NHI327682 MWN327682:MXM327682 MMR327682:MNQ327682 MCV327682:MDU327682 LSZ327682:LTY327682 LJD327682:LKC327682 KZH327682:LAG327682 KPL327682:KQK327682 KFP327682:KGO327682 JVT327682:JWS327682 JLX327682:JMW327682 JCB327682:JDA327682 ISF327682:ITE327682 IIJ327682:IJI327682 HYN327682:HZM327682 HOR327682:HPQ327682 HEV327682:HFU327682 GUZ327682:GVY327682 GLD327682:GMC327682 GBH327682:GCG327682 FRL327682:FSK327682 FHP327682:FIO327682 EXT327682:EYS327682 ENX327682:EOW327682 EEB327682:EFA327682 DUF327682:DVE327682 DKJ327682:DLI327682 DAN327682:DBM327682 CQR327682:CRQ327682 CGV327682:CHU327682 BWZ327682:BXY327682 BND327682:BOC327682 BDH327682:BEG327682 ATL327682:AUK327682 AJP327682:AKO327682 ZT327682:AAS327682 PX327682:QW327682 GB327682:HA327682 XCJ262146:XDI262146 WSN262146:WTM262146 WIR262146:WJQ262146 VYV262146:VZU262146 VOZ262146:VPY262146 VFD262146:VGC262146 UVH262146:UWG262146 ULL262146:UMK262146 UBP262146:UCO262146 TRT262146:TSS262146 THX262146:TIW262146 SYB262146:SZA262146 SOF262146:SPE262146 SEJ262146:SFI262146 RUN262146:RVM262146 RKR262146:RLQ262146 RAV262146:RBU262146 QQZ262146:QRY262146 QHD262146:QIC262146 PXH262146:PYG262146 PNL262146:POK262146 PDP262146:PEO262146 OTT262146:OUS262146 OJX262146:OKW262146 OAB262146:OBA262146 NQF262146:NRE262146 NGJ262146:NHI262146 MWN262146:MXM262146 MMR262146:MNQ262146 MCV262146:MDU262146 LSZ262146:LTY262146 LJD262146:LKC262146 KZH262146:LAG262146 KPL262146:KQK262146 KFP262146:KGO262146 JVT262146:JWS262146 JLX262146:JMW262146 JCB262146:JDA262146 ISF262146:ITE262146 IIJ262146:IJI262146 HYN262146:HZM262146 HOR262146:HPQ262146 HEV262146:HFU262146 GUZ262146:GVY262146 GLD262146:GMC262146 GBH262146:GCG262146 FRL262146:FSK262146 FHP262146:FIO262146 EXT262146:EYS262146 ENX262146:EOW262146 EEB262146:EFA262146 DUF262146:DVE262146 DKJ262146:DLI262146 DAN262146:DBM262146 CQR262146:CRQ262146 CGV262146:CHU262146 BWZ262146:BXY262146 BND262146:BOC262146 BDH262146:BEG262146 ATL262146:AUK262146 AJP262146:AKO262146 ZT262146:AAS262146 PX262146:QW262146 GB262146:HA262146 XCJ196610:XDI196610 WSN196610:WTM196610 WIR196610:WJQ196610 VYV196610:VZU196610 VOZ196610:VPY196610 VFD196610:VGC196610 UVH196610:UWG196610 ULL196610:UMK196610 UBP196610:UCO196610 TRT196610:TSS196610 THX196610:TIW196610 SYB196610:SZA196610 SOF196610:SPE196610 SEJ196610:SFI196610 RUN196610:RVM196610 RKR196610:RLQ196610 RAV196610:RBU196610 QQZ196610:QRY196610 QHD196610:QIC196610 PXH196610:PYG196610 PNL196610:POK196610 PDP196610:PEO196610 OTT196610:OUS196610 OJX196610:OKW196610 OAB196610:OBA196610 NQF196610:NRE196610 NGJ196610:NHI196610 MWN196610:MXM196610 MMR196610:MNQ196610 MCV196610:MDU196610 LSZ196610:LTY196610 LJD196610:LKC196610 KZH196610:LAG196610 KPL196610:KQK196610 KFP196610:KGO196610 JVT196610:JWS196610 JLX196610:JMW196610 JCB196610:JDA196610 ISF196610:ITE196610 IIJ196610:IJI196610 HYN196610:HZM196610 HOR196610:HPQ196610 HEV196610:HFU196610 GUZ196610:GVY196610 GLD196610:GMC196610 GBH196610:GCG196610 FRL196610:FSK196610 FHP196610:FIO196610 EXT196610:EYS196610 ENX196610:EOW196610 EEB196610:EFA196610 DUF196610:DVE196610 DKJ196610:DLI196610 DAN196610:DBM196610 CQR196610:CRQ196610 CGV196610:CHU196610 BWZ196610:BXY196610 BND196610:BOC196610 BDH196610:BEG196610 ATL196610:AUK196610 AJP196610:AKO196610 ZT196610:AAS196610 PX196610:QW196610 GB196610:HA196610 XCJ131074:XDI131074 WSN131074:WTM131074 WIR131074:WJQ131074 VYV131074:VZU131074 VOZ131074:VPY131074 VFD131074:VGC131074 UVH131074:UWG131074 ULL131074:UMK131074 UBP131074:UCO131074 TRT131074:TSS131074 THX131074:TIW131074 SYB131074:SZA131074 SOF131074:SPE131074 SEJ131074:SFI131074 RUN131074:RVM131074 RKR131074:RLQ131074 RAV131074:RBU131074 QQZ131074:QRY131074 QHD131074:QIC131074 PXH131074:PYG131074 PNL131074:POK131074 PDP131074:PEO131074 OTT131074:OUS131074 OJX131074:OKW131074 OAB131074:OBA131074 NQF131074:NRE131074 NGJ131074:NHI131074 MWN131074:MXM131074 MMR131074:MNQ131074 MCV131074:MDU131074 LSZ131074:LTY131074 LJD131074:LKC131074 KZH131074:LAG131074 KPL131074:KQK131074 KFP131074:KGO131074 JVT131074:JWS131074 JLX131074:JMW131074 JCB131074:JDA131074 ISF131074:ITE131074 IIJ131074:IJI131074 HYN131074:HZM131074 HOR131074:HPQ131074 HEV131074:HFU131074 GUZ131074:GVY131074 GLD131074:GMC131074 GBH131074:GCG131074 FRL131074:FSK131074 FHP131074:FIO131074 EXT131074:EYS131074 ENX131074:EOW131074 EEB131074:EFA131074 DUF131074:DVE131074 DKJ131074:DLI131074 DAN131074:DBM131074 CQR131074:CRQ131074 CGV131074:CHU131074 BWZ131074:BXY131074 BND131074:BOC131074 BDH131074:BEG131074 ATL131074:AUK131074 AJP131074:AKO131074 ZT131074:AAS131074 PX131074:QW131074 GB131074:HA131074 XCJ65538:XDI65538 WSN65538:WTM65538 WIR65538:WJQ65538 VYV65538:VZU65538 VOZ65538:VPY65538 VFD65538:VGC65538 UVH65538:UWG65538 ULL65538:UMK65538 UBP65538:UCO65538 TRT65538:TSS65538 THX65538:TIW65538 SYB65538:SZA65538 SOF65538:SPE65538 SEJ65538:SFI65538 RUN65538:RVM65538 RKR65538:RLQ65538 RAV65538:RBU65538 QQZ65538:QRY65538 QHD65538:QIC65538 PXH65538:PYG65538 PNL65538:POK65538 PDP65538:PEO65538 OTT65538:OUS65538 OJX65538:OKW65538 OAB65538:OBA65538 NQF65538:NRE65538 NGJ65538:NHI65538 MWN65538:MXM65538 MMR65538:MNQ65538 MCV65538:MDU65538 LSZ65538:LTY65538 LJD65538:LKC65538 KZH65538:LAG65538 KPL65538:KQK65538 KFP65538:KGO65538 JVT65538:JWS65538 JLX65538:JMW65538 JCB65538:JDA65538 ISF65538:ITE65538 IIJ65538:IJI65538 HYN65538:HZM65538 HOR65538:HPQ65538 HEV65538:HFU65538 GUZ65538:GVY65538 GLD65538:GMC65538 GBH65538:GCG65538 FRL65538:FSK65538 FHP65538:FIO65538 EXT65538:EYS65538 ENX65538:EOW65538 EEB65538:EFA65538 DUF65538:DVE65538 DKJ65538:DLI65538 DAN65538:DBM65538 CQR65538:CRQ65538 CGV65538:CHU65538 BWZ65538:BXY65538 BND65538:BOC65538 BDH65538:BEG65538 ATL65538:AUK65538 AJP65538:AKO65538 ZT65538:AAS65538 PX65538:QW65538 GB65538:HA65538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3:HA3">
      <formula1>LstSourseType</formula1>
    </dataValidation>
  </dataValidations>
  <pageMargins left="0.25" right="0.25" top="0.5" bottom="0.5" header="0.3" footer="0.3"/>
  <pageSetup scale="99" orientation="landscape" r:id="rId1"/>
  <headerFooter alignWithMargins="0">
    <oddFooter>Page &amp;P&amp;R&amp;F</oddFooter>
  </headerFooter>
  <ignoredErrors>
    <ignoredError sqref="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D5" sqref="D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7" t="s">
        <v>41</v>
      </c>
      <c r="B1" s="317"/>
      <c r="C1" s="317"/>
      <c r="D1" s="317"/>
      <c r="E1" s="317"/>
      <c r="F1" s="317"/>
      <c r="G1" s="317"/>
      <c r="H1" s="317"/>
      <c r="I1" s="317"/>
      <c r="J1" s="317"/>
      <c r="K1" s="317"/>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1:39" ht="30" customHeight="1" x14ac:dyDescent="0.25">
      <c r="A2" s="146" t="s">
        <v>143</v>
      </c>
      <c r="C2" s="147"/>
      <c r="D2" s="147"/>
      <c r="E2" s="147"/>
      <c r="F2" s="147"/>
      <c r="G2" s="147"/>
      <c r="H2" s="147"/>
    </row>
    <row r="3" spans="1:39" s="124" customFormat="1" ht="40.5" customHeight="1" x14ac:dyDescent="0.2">
      <c r="B3" s="148" t="s">
        <v>144</v>
      </c>
      <c r="C3" s="149" t="s">
        <v>145</v>
      </c>
      <c r="D3" s="149" t="s">
        <v>146</v>
      </c>
      <c r="E3" s="149" t="s">
        <v>16</v>
      </c>
      <c r="F3" s="149" t="s">
        <v>147</v>
      </c>
      <c r="G3" s="149" t="s">
        <v>148</v>
      </c>
      <c r="H3" s="149" t="s">
        <v>149</v>
      </c>
      <c r="I3" s="150" t="s">
        <v>40</v>
      </c>
      <c r="J3" s="149" t="s">
        <v>150</v>
      </c>
      <c r="K3" s="149" t="s">
        <v>151</v>
      </c>
    </row>
    <row r="4" spans="1:39" s="124" customFormat="1" x14ac:dyDescent="0.2">
      <c r="B4" s="53" t="s">
        <v>234</v>
      </c>
      <c r="C4" s="39">
        <v>1</v>
      </c>
      <c r="D4" s="151">
        <v>2</v>
      </c>
      <c r="E4" s="151">
        <v>1</v>
      </c>
      <c r="F4" s="151">
        <v>4</v>
      </c>
      <c r="G4" s="151">
        <v>1</v>
      </c>
      <c r="H4" s="152">
        <v>1</v>
      </c>
      <c r="I4" s="153" t="str">
        <f t="shared" ref="I4" si="0">IF(D4&lt;&gt;"",D4&amp;","&amp;E4&amp;","&amp;F4&amp;","&amp;G4&amp;","&amp;H4,"0,0,0,0,0")</f>
        <v>2,1,4,1,1</v>
      </c>
      <c r="J4" s="232" t="str">
        <f>IF(MAX(D4:H4)&gt;=5, "Requirements not met", "Requirements met")</f>
        <v>Requirements met</v>
      </c>
      <c r="K4" s="232" t="str">
        <f>IF(MAX(D4:H4)&gt;=5, "Not OK", "OK")</f>
        <v>OK</v>
      </c>
      <c r="L4" s="231"/>
      <c r="M4" s="231"/>
    </row>
    <row r="5" spans="1:39" s="124" customFormat="1" x14ac:dyDescent="0.2">
      <c r="B5" s="53" t="s">
        <v>292</v>
      </c>
      <c r="C5" s="39">
        <v>3</v>
      </c>
      <c r="D5" s="151">
        <v>3</v>
      </c>
      <c r="E5" s="151">
        <v>4</v>
      </c>
      <c r="F5" s="151">
        <v>1</v>
      </c>
      <c r="G5" s="151">
        <v>1</v>
      </c>
      <c r="H5" s="152">
        <v>1</v>
      </c>
      <c r="I5" s="153" t="str">
        <f t="shared" ref="I5" si="1">IF(D5&lt;&gt;"",D5&amp;","&amp;E5&amp;","&amp;F5&amp;","&amp;G5&amp;","&amp;H5,"0,0,0,0,0")</f>
        <v>3,4,1,1,1</v>
      </c>
      <c r="J5" s="232" t="str">
        <f>IF(MAX(D5:H5)&gt;=5, "Requirements not met", "Requirements met")</f>
        <v>Requirements met</v>
      </c>
      <c r="K5" s="232" t="str">
        <f>IF(MAX(D5:H5)&gt;=5, "Not OK", "OK")</f>
        <v>OK</v>
      </c>
      <c r="L5" s="240"/>
      <c r="M5" s="241"/>
    </row>
    <row r="6" spans="1:39" s="124" customFormat="1" ht="12.75" customHeight="1" x14ac:dyDescent="0.2">
      <c r="B6" s="154" t="s">
        <v>84</v>
      </c>
      <c r="C6" s="155"/>
      <c r="D6" s="155"/>
      <c r="E6" s="155"/>
      <c r="F6" s="155"/>
      <c r="G6" s="155"/>
      <c r="H6" s="155"/>
      <c r="I6" s="197" t="str">
        <f>MAX(D4:D4)&amp;","&amp;MAX(E4:E4)&amp;","&amp;MAX(F4:F4)&amp;","&amp;MAX(G4:G4)&amp;","&amp;MAX(H4:H4)</f>
        <v>2,1,4,1,1</v>
      </c>
      <c r="J6" s="318"/>
      <c r="K6" s="319"/>
    </row>
    <row r="7" spans="1:39" ht="20.25" x14ac:dyDescent="0.3">
      <c r="B7" s="10"/>
      <c r="C7" s="10"/>
      <c r="D7" s="10"/>
      <c r="E7" s="10"/>
      <c r="F7" s="10"/>
      <c r="G7" s="10"/>
      <c r="H7" s="10"/>
      <c r="I7" s="145"/>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ht="20.25" x14ac:dyDescent="0.3">
      <c r="A8" s="146" t="s">
        <v>152</v>
      </c>
      <c r="C8" s="10"/>
      <c r="D8" s="10"/>
      <c r="E8" s="10"/>
      <c r="F8" s="10"/>
      <c r="G8" s="10"/>
      <c r="H8" s="145"/>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39" s="157" customFormat="1" ht="13.5" thickBot="1" x14ac:dyDescent="0.25">
      <c r="A9" s="156" t="s">
        <v>153</v>
      </c>
    </row>
    <row r="10" spans="1:39" ht="17.25" customHeight="1" thickBot="1" x14ac:dyDescent="0.25">
      <c r="B10" s="320" t="s">
        <v>154</v>
      </c>
      <c r="C10" s="322" t="s">
        <v>155</v>
      </c>
      <c r="D10" s="323"/>
      <c r="E10" s="323"/>
      <c r="F10" s="323"/>
      <c r="G10" s="324"/>
    </row>
    <row r="11" spans="1:39" ht="13.5" thickBot="1" x14ac:dyDescent="0.25">
      <c r="B11" s="321"/>
      <c r="C11" s="158">
        <v>1</v>
      </c>
      <c r="D11" s="158">
        <v>2</v>
      </c>
      <c r="E11" s="158">
        <v>3</v>
      </c>
      <c r="F11" s="158">
        <v>4</v>
      </c>
      <c r="G11" s="158">
        <v>5</v>
      </c>
    </row>
    <row r="12" spans="1:39" ht="72.75" thickBot="1" x14ac:dyDescent="0.25">
      <c r="B12" s="325" t="s">
        <v>156</v>
      </c>
      <c r="C12" s="159" t="s">
        <v>157</v>
      </c>
      <c r="D12" s="159" t="s">
        <v>158</v>
      </c>
      <c r="E12" s="159" t="s">
        <v>159</v>
      </c>
      <c r="F12" s="159" t="s">
        <v>160</v>
      </c>
      <c r="G12" s="159" t="s">
        <v>161</v>
      </c>
    </row>
    <row r="13" spans="1:39" ht="24" customHeight="1" thickBot="1" x14ac:dyDescent="0.25">
      <c r="B13" s="326"/>
      <c r="C13" s="328" t="s">
        <v>162</v>
      </c>
      <c r="D13" s="329"/>
      <c r="E13" s="328" t="s">
        <v>163</v>
      </c>
      <c r="F13" s="330"/>
      <c r="G13" s="329"/>
    </row>
    <row r="14" spans="1:39" ht="36.75" thickBot="1" x14ac:dyDescent="0.25">
      <c r="B14" s="327"/>
      <c r="C14" s="160" t="s">
        <v>164</v>
      </c>
      <c r="D14" s="331" t="s">
        <v>165</v>
      </c>
      <c r="E14" s="332"/>
      <c r="F14" s="333" t="s">
        <v>166</v>
      </c>
      <c r="G14" s="334"/>
    </row>
    <row r="15" spans="1:39" ht="60.75" thickBot="1" x14ac:dyDescent="0.25">
      <c r="B15" s="161" t="s">
        <v>16</v>
      </c>
      <c r="C15" s="159" t="s">
        <v>167</v>
      </c>
      <c r="D15" s="159" t="s">
        <v>168</v>
      </c>
      <c r="E15" s="159" t="s">
        <v>169</v>
      </c>
      <c r="F15" s="159" t="s">
        <v>170</v>
      </c>
      <c r="G15" s="159" t="s">
        <v>171</v>
      </c>
    </row>
    <row r="16" spans="1:39" ht="44.25" customHeight="1" thickBot="1" x14ac:dyDescent="0.25">
      <c r="B16" s="161" t="s">
        <v>147</v>
      </c>
      <c r="C16" s="159" t="s">
        <v>172</v>
      </c>
      <c r="D16" s="159" t="s">
        <v>173</v>
      </c>
      <c r="E16" s="159" t="s">
        <v>174</v>
      </c>
      <c r="F16" s="159" t="s">
        <v>175</v>
      </c>
      <c r="G16" s="159" t="s">
        <v>176</v>
      </c>
    </row>
    <row r="17" spans="1:18" ht="44.25" customHeight="1" thickBot="1" x14ac:dyDescent="0.25">
      <c r="B17" s="161" t="s">
        <v>148</v>
      </c>
      <c r="C17" s="159" t="s">
        <v>177</v>
      </c>
      <c r="D17" s="159" t="s">
        <v>178</v>
      </c>
      <c r="E17" s="159" t="s">
        <v>179</v>
      </c>
      <c r="F17" s="159" t="s">
        <v>180</v>
      </c>
      <c r="G17" s="159" t="s">
        <v>181</v>
      </c>
    </row>
    <row r="18" spans="1:18" ht="44.25" customHeight="1" thickBot="1" x14ac:dyDescent="0.25">
      <c r="B18" s="161" t="s">
        <v>182</v>
      </c>
      <c r="C18" s="159" t="s">
        <v>183</v>
      </c>
      <c r="D18" s="328" t="s">
        <v>184</v>
      </c>
      <c r="E18" s="329"/>
      <c r="F18" s="159" t="s">
        <v>185</v>
      </c>
      <c r="G18" s="159" t="s">
        <v>186</v>
      </c>
    </row>
    <row r="19" spans="1:18" x14ac:dyDescent="0.2">
      <c r="B19" s="162"/>
      <c r="C19" s="163"/>
      <c r="D19" s="163"/>
      <c r="E19" s="163"/>
      <c r="F19" s="163"/>
      <c r="G19" s="163"/>
    </row>
    <row r="20" spans="1:18" customFormat="1" ht="15" x14ac:dyDescent="0.25">
      <c r="A20" s="164" t="s">
        <v>187</v>
      </c>
      <c r="C20" s="139"/>
      <c r="D20" s="139"/>
      <c r="E20" s="139"/>
      <c r="F20" s="139"/>
      <c r="G20" s="139"/>
      <c r="H20" s="139"/>
      <c r="I20" s="139"/>
      <c r="J20" s="139"/>
      <c r="K20" s="139"/>
      <c r="L20" s="139"/>
      <c r="M20" s="139"/>
      <c r="N20" s="139"/>
      <c r="O20" s="139"/>
      <c r="P20" s="139"/>
      <c r="Q20" s="139"/>
      <c r="R20" s="139"/>
    </row>
    <row r="21" spans="1:18" customFormat="1" ht="15" x14ac:dyDescent="0.25">
      <c r="B21" s="165" t="s">
        <v>188</v>
      </c>
      <c r="C21" s="166"/>
      <c r="D21" s="166"/>
      <c r="E21" s="166"/>
      <c r="F21" s="166"/>
      <c r="G21" s="166"/>
      <c r="H21" s="167"/>
      <c r="I21" s="139"/>
      <c r="J21" s="139"/>
      <c r="K21" s="139"/>
      <c r="L21" s="139"/>
      <c r="M21" s="139"/>
      <c r="N21" s="139"/>
      <c r="O21" s="139"/>
      <c r="P21" s="139"/>
      <c r="Q21" s="139"/>
      <c r="R21" s="139"/>
    </row>
    <row r="22" spans="1:18" customFormat="1" ht="65.25" customHeight="1" x14ac:dyDescent="0.25">
      <c r="B22" s="168"/>
      <c r="C22" s="298" t="s">
        <v>189</v>
      </c>
      <c r="D22" s="299"/>
      <c r="E22" s="299"/>
      <c r="F22" s="299"/>
      <c r="G22" s="299"/>
      <c r="H22" s="300"/>
      <c r="N22" s="169"/>
      <c r="O22" s="169"/>
      <c r="P22" s="169"/>
      <c r="Q22" s="169"/>
      <c r="R22" s="169"/>
    </row>
    <row r="23" spans="1:18" customFormat="1" ht="15" x14ac:dyDescent="0.25">
      <c r="B23" s="168"/>
      <c r="C23" s="170" t="s">
        <v>190</v>
      </c>
      <c r="D23" s="171"/>
      <c r="E23" s="171"/>
      <c r="F23" s="171"/>
      <c r="G23" s="171"/>
      <c r="H23" s="172"/>
      <c r="I23" s="139"/>
      <c r="J23" s="139"/>
      <c r="K23" s="139"/>
      <c r="L23" s="139"/>
      <c r="M23" s="139"/>
      <c r="N23" s="139"/>
      <c r="O23" s="139"/>
      <c r="P23" s="139"/>
      <c r="Q23" s="139"/>
      <c r="R23" s="139"/>
    </row>
    <row r="24" spans="1:18" customFormat="1" ht="15" x14ac:dyDescent="0.25">
      <c r="B24" s="168"/>
      <c r="C24" s="173" t="s">
        <v>191</v>
      </c>
      <c r="D24" s="174"/>
      <c r="E24" s="174"/>
      <c r="F24" s="174"/>
      <c r="G24" s="174"/>
      <c r="H24" s="175"/>
      <c r="I24" s="139"/>
      <c r="J24" s="139"/>
      <c r="K24" s="139"/>
      <c r="L24" s="139"/>
      <c r="M24" s="139"/>
      <c r="N24" s="139"/>
      <c r="O24" s="139"/>
      <c r="P24" s="139"/>
      <c r="Q24" s="139"/>
      <c r="R24" s="139"/>
    </row>
    <row r="25" spans="1:18" customFormat="1" ht="15" x14ac:dyDescent="0.25">
      <c r="B25" s="168"/>
      <c r="C25" s="173" t="s">
        <v>192</v>
      </c>
      <c r="D25" s="174"/>
      <c r="E25" s="174"/>
      <c r="F25" s="174"/>
      <c r="G25" s="174"/>
      <c r="H25" s="175"/>
      <c r="I25" s="139"/>
      <c r="J25" s="139"/>
      <c r="K25" s="139"/>
      <c r="L25" s="139"/>
      <c r="M25" s="139"/>
      <c r="N25" s="139"/>
      <c r="O25" s="139"/>
      <c r="P25" s="139"/>
      <c r="Q25" s="139"/>
      <c r="R25" s="139"/>
    </row>
    <row r="26" spans="1:18" customFormat="1" ht="15" x14ac:dyDescent="0.25">
      <c r="B26" s="168"/>
      <c r="C26" s="173" t="s">
        <v>193</v>
      </c>
      <c r="D26" s="174"/>
      <c r="E26" s="174"/>
      <c r="F26" s="174"/>
      <c r="G26" s="174"/>
      <c r="H26" s="175"/>
      <c r="I26" s="139"/>
      <c r="J26" s="139"/>
      <c r="K26" s="139"/>
      <c r="L26" s="139"/>
      <c r="M26" s="139"/>
      <c r="N26" s="139"/>
      <c r="O26" s="139"/>
      <c r="P26" s="139"/>
      <c r="Q26" s="139"/>
      <c r="R26" s="139"/>
    </row>
    <row r="27" spans="1:18" customFormat="1" ht="15" x14ac:dyDescent="0.25">
      <c r="B27" s="168"/>
      <c r="C27" s="173" t="s">
        <v>194</v>
      </c>
      <c r="D27" s="174"/>
      <c r="E27" s="174"/>
      <c r="F27" s="174"/>
      <c r="G27" s="174"/>
      <c r="H27" s="175"/>
      <c r="I27" s="139"/>
      <c r="J27" s="139"/>
      <c r="K27" s="139"/>
      <c r="L27" s="139"/>
      <c r="M27" s="139"/>
      <c r="N27" s="139"/>
      <c r="O27" s="139"/>
      <c r="P27" s="139"/>
      <c r="Q27" s="139"/>
      <c r="R27" s="139"/>
    </row>
    <row r="28" spans="1:18" customFormat="1" ht="41.25" customHeight="1" x14ac:dyDescent="0.25">
      <c r="B28" s="168"/>
      <c r="C28" s="314" t="s">
        <v>195</v>
      </c>
      <c r="D28" s="315"/>
      <c r="E28" s="315"/>
      <c r="F28" s="315"/>
      <c r="G28" s="315"/>
      <c r="H28" s="316"/>
      <c r="N28" s="176"/>
      <c r="O28" s="176"/>
      <c r="P28" s="176"/>
      <c r="Q28" s="139"/>
      <c r="R28" s="139"/>
    </row>
    <row r="29" spans="1:18" customFormat="1" ht="38.25" customHeight="1" x14ac:dyDescent="0.25">
      <c r="B29" s="177"/>
      <c r="C29" s="298" t="s">
        <v>196</v>
      </c>
      <c r="D29" s="299"/>
      <c r="E29" s="299"/>
      <c r="F29" s="299"/>
      <c r="G29" s="299"/>
      <c r="H29" s="300"/>
      <c r="N29" s="169"/>
      <c r="O29" s="169"/>
      <c r="P29" s="169"/>
      <c r="Q29" s="169"/>
      <c r="R29" s="139"/>
    </row>
    <row r="30" spans="1:18" customFormat="1" ht="43.5" customHeight="1" x14ac:dyDescent="0.25">
      <c r="B30" s="298" t="s">
        <v>197</v>
      </c>
      <c r="C30" s="299"/>
      <c r="D30" s="299"/>
      <c r="E30" s="299"/>
      <c r="F30" s="299"/>
      <c r="G30" s="299"/>
      <c r="H30" s="300"/>
      <c r="I30" s="139"/>
      <c r="J30" s="139"/>
      <c r="K30" s="139"/>
      <c r="L30" s="139"/>
      <c r="M30" s="139"/>
      <c r="N30" s="139"/>
      <c r="O30" s="139"/>
      <c r="P30" s="139"/>
      <c r="Q30" s="139"/>
      <c r="R30" s="139"/>
    </row>
    <row r="31" spans="1:18" customFormat="1" ht="49.5" customHeight="1" x14ac:dyDescent="0.25">
      <c r="B31" s="298" t="s">
        <v>198</v>
      </c>
      <c r="C31" s="299"/>
      <c r="D31" s="299"/>
      <c r="E31" s="299"/>
      <c r="F31" s="299"/>
      <c r="G31" s="299"/>
      <c r="H31" s="300"/>
      <c r="I31" s="178"/>
    </row>
    <row r="32" spans="1:18" customFormat="1" ht="46.5" customHeight="1" x14ac:dyDescent="0.25">
      <c r="B32" s="298" t="s">
        <v>199</v>
      </c>
      <c r="C32" s="299"/>
      <c r="D32" s="299"/>
      <c r="E32" s="299"/>
      <c r="F32" s="299"/>
      <c r="G32" s="299"/>
      <c r="H32" s="300"/>
      <c r="I32" s="178"/>
    </row>
    <row r="33" spans="1:9" customFormat="1" ht="30" customHeight="1" x14ac:dyDescent="0.25">
      <c r="B33" s="298" t="s">
        <v>200</v>
      </c>
      <c r="C33" s="299"/>
      <c r="D33" s="299"/>
      <c r="E33" s="299"/>
      <c r="F33" s="299"/>
      <c r="G33" s="299"/>
      <c r="H33" s="300"/>
      <c r="I33" s="178"/>
    </row>
    <row r="34" spans="1:9" customFormat="1" ht="15" customHeight="1" x14ac:dyDescent="0.25">
      <c r="A34" s="179" t="s">
        <v>201</v>
      </c>
      <c r="B34" s="179"/>
      <c r="I34" s="180"/>
    </row>
    <row r="35" spans="1:9" customFormat="1" ht="30" customHeight="1" x14ac:dyDescent="0.25">
      <c r="B35" s="301" t="s">
        <v>202</v>
      </c>
      <c r="C35" s="302"/>
      <c r="D35" s="302"/>
      <c r="E35" s="302"/>
      <c r="F35" s="302"/>
      <c r="G35" s="302"/>
      <c r="H35" s="303"/>
    </row>
    <row r="36" spans="1:9" customFormat="1" ht="12.75" customHeight="1" x14ac:dyDescent="0.25">
      <c r="B36" s="304" t="s">
        <v>203</v>
      </c>
      <c r="C36" s="305"/>
      <c r="D36" s="305"/>
      <c r="E36" s="305"/>
      <c r="F36" s="305"/>
      <c r="G36" s="181"/>
      <c r="H36" s="182"/>
    </row>
    <row r="37" spans="1:9" customFormat="1" ht="29.25" customHeight="1" x14ac:dyDescent="0.25">
      <c r="B37" s="306" t="s">
        <v>204</v>
      </c>
      <c r="C37" s="307"/>
      <c r="D37" s="307"/>
      <c r="E37" s="307"/>
      <c r="F37" s="307"/>
      <c r="G37" s="307"/>
      <c r="H37" s="308"/>
    </row>
    <row r="38" spans="1:9" customFormat="1" ht="15" customHeight="1" x14ac:dyDescent="0.25">
      <c r="B38" s="183" t="s">
        <v>205</v>
      </c>
      <c r="C38" s="181"/>
      <c r="D38" s="181"/>
      <c r="E38" s="181"/>
      <c r="F38" s="181"/>
      <c r="G38" s="181"/>
      <c r="H38" s="182"/>
    </row>
    <row r="39" spans="1:9" customFormat="1" ht="30.75" customHeight="1" x14ac:dyDescent="0.25">
      <c r="B39" s="306" t="s">
        <v>206</v>
      </c>
      <c r="C39" s="307"/>
      <c r="D39" s="307"/>
      <c r="E39" s="307"/>
      <c r="F39" s="307"/>
      <c r="G39" s="307"/>
      <c r="H39" s="308"/>
    </row>
    <row r="40" spans="1:9" customFormat="1" ht="12.75" customHeight="1" x14ac:dyDescent="0.25">
      <c r="B40" s="309" t="s">
        <v>207</v>
      </c>
      <c r="C40" s="310"/>
      <c r="D40" s="310"/>
      <c r="E40" s="310"/>
      <c r="F40" s="310"/>
      <c r="G40" s="310"/>
      <c r="H40" s="182"/>
    </row>
    <row r="41" spans="1:9" customFormat="1" ht="35.25" customHeight="1" x14ac:dyDescent="0.25">
      <c r="B41" s="306" t="s">
        <v>208</v>
      </c>
      <c r="C41" s="307"/>
      <c r="D41" s="307"/>
      <c r="E41" s="307"/>
      <c r="F41" s="307"/>
      <c r="G41" s="307"/>
      <c r="H41" s="308"/>
    </row>
    <row r="42" spans="1:9" customFormat="1" ht="24.75" customHeight="1" x14ac:dyDescent="0.25">
      <c r="B42" s="311" t="s">
        <v>209</v>
      </c>
      <c r="C42" s="312"/>
      <c r="D42" s="312"/>
      <c r="E42" s="312"/>
      <c r="F42" s="312"/>
      <c r="G42" s="312"/>
      <c r="H42" s="313"/>
    </row>
    <row r="43" spans="1:9" customFormat="1" ht="27.75" customHeight="1" x14ac:dyDescent="0.25">
      <c r="B43" s="314" t="s">
        <v>210</v>
      </c>
      <c r="C43" s="315"/>
      <c r="D43" s="315"/>
      <c r="E43" s="315"/>
      <c r="F43" s="315"/>
      <c r="G43" s="315"/>
      <c r="H43" s="316"/>
    </row>
    <row r="44" spans="1:9" customFormat="1" ht="21" customHeight="1" x14ac:dyDescent="0.25">
      <c r="B44" s="298" t="s">
        <v>211</v>
      </c>
      <c r="C44" s="299"/>
      <c r="D44" s="299"/>
      <c r="E44" s="299"/>
      <c r="F44" s="299"/>
      <c r="G44" s="299"/>
      <c r="H44" s="300"/>
    </row>
    <row r="45" spans="1:9" customFormat="1" ht="26.25" customHeight="1" x14ac:dyDescent="0.25">
      <c r="B45" s="297" t="s">
        <v>212</v>
      </c>
      <c r="C45" s="297"/>
      <c r="D45" s="297"/>
      <c r="E45" s="297"/>
      <c r="F45" s="297"/>
      <c r="G45" s="297"/>
      <c r="H45" s="297"/>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conditionalFormatting sqref="I6">
    <cfRule type="expression" dxfId="1" priority="2">
      <formula>MAX($D$4:$H$4)&gt;=5</formula>
    </cfRule>
  </conditionalFormatting>
  <conditionalFormatting sqref="L5:M5">
    <cfRule type="expression" dxfId="0" priority="1">
      <formula>MAX(F5:J5)&gt;=5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ignoredErrors>
    <ignoredError sqref="J4:K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0"/>
  <sheetViews>
    <sheetView zoomScaleNormal="100" workbookViewId="0">
      <selection activeCell="B42" sqref="B42"/>
    </sheetView>
  </sheetViews>
  <sheetFormatPr defaultRowHeight="15" x14ac:dyDescent="0.25"/>
  <cols>
    <col min="1" max="1" width="33.7109375" style="128" customWidth="1"/>
    <col min="2" max="3" width="11" style="128" customWidth="1"/>
    <col min="4" max="4" width="16.28515625" style="128" bestFit="1" customWidth="1"/>
    <col min="5" max="5" width="11.5703125" style="128" customWidth="1"/>
    <col min="6" max="6" width="12" style="128" customWidth="1"/>
    <col min="7" max="8" width="11" style="128" customWidth="1"/>
    <col min="9" max="10" width="9.140625" style="128" customWidth="1"/>
    <col min="11" max="11" width="19" style="185"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10" customFormat="1" ht="20.25" x14ac:dyDescent="0.3">
      <c r="J1" s="66" t="s">
        <v>42</v>
      </c>
      <c r="K1" s="186"/>
    </row>
    <row r="2" spans="1:11" s="125" customFormat="1" ht="18" customHeight="1" x14ac:dyDescent="0.25">
      <c r="A2" s="192" t="s">
        <v>42</v>
      </c>
      <c r="B2" s="193" t="s">
        <v>213</v>
      </c>
      <c r="C2" s="194"/>
      <c r="D2" s="194"/>
      <c r="E2" s="194"/>
      <c r="F2" s="195"/>
      <c r="G2" s="195"/>
      <c r="H2" s="195"/>
      <c r="I2" s="195"/>
      <c r="J2" s="195"/>
      <c r="K2" s="196" t="s">
        <v>76</v>
      </c>
    </row>
    <row r="3" spans="1:11" s="125" customFormat="1" x14ac:dyDescent="0.2">
      <c r="A3" s="126"/>
      <c r="C3" s="127"/>
      <c r="D3" s="127"/>
      <c r="E3" s="127"/>
      <c r="K3" s="184"/>
    </row>
    <row r="4" spans="1:11" s="125" customFormat="1" ht="12.75" x14ac:dyDescent="0.2">
      <c r="A4" s="188" t="s">
        <v>21</v>
      </c>
      <c r="B4" s="188" t="s">
        <v>0</v>
      </c>
      <c r="C4" s="188" t="s">
        <v>83</v>
      </c>
      <c r="D4" s="188" t="s">
        <v>228</v>
      </c>
      <c r="E4" s="188" t="s">
        <v>83</v>
      </c>
      <c r="F4" s="188" t="s">
        <v>140</v>
      </c>
      <c r="H4" s="190" t="s">
        <v>45</v>
      </c>
      <c r="I4" s="187"/>
      <c r="J4" s="187"/>
      <c r="K4" s="189"/>
    </row>
    <row r="5" spans="1:11" s="125" customFormat="1" ht="12.75" x14ac:dyDescent="0.2">
      <c r="A5" s="222" t="s">
        <v>252</v>
      </c>
      <c r="B5" s="194"/>
      <c r="C5" s="194"/>
      <c r="D5" s="194"/>
      <c r="E5" s="194"/>
      <c r="F5" s="194"/>
      <c r="G5" s="211"/>
      <c r="H5" s="212"/>
      <c r="I5" s="212"/>
      <c r="J5" s="212"/>
      <c r="K5" s="184"/>
    </row>
    <row r="6" spans="1:11" s="125" customFormat="1" ht="12.75" x14ac:dyDescent="0.2">
      <c r="A6" s="213" t="s">
        <v>249</v>
      </c>
      <c r="B6" s="214">
        <v>585</v>
      </c>
      <c r="C6" s="213" t="s">
        <v>227</v>
      </c>
      <c r="D6" s="194"/>
      <c r="E6" s="194"/>
      <c r="F6" s="194"/>
      <c r="G6" s="211"/>
      <c r="H6" s="212"/>
      <c r="I6" s="212"/>
      <c r="J6" s="212"/>
      <c r="K6" s="184"/>
    </row>
    <row r="7" spans="1:11" s="125" customFormat="1" ht="12.75" x14ac:dyDescent="0.2">
      <c r="A7" s="213" t="s">
        <v>244</v>
      </c>
      <c r="B7" s="214">
        <v>359</v>
      </c>
      <c r="C7" s="213" t="s">
        <v>227</v>
      </c>
      <c r="D7" s="194"/>
      <c r="E7" s="194"/>
      <c r="F7" s="194"/>
      <c r="G7" s="211"/>
      <c r="H7" s="212"/>
      <c r="I7" s="212"/>
      <c r="J7" s="212"/>
      <c r="K7" s="184"/>
    </row>
    <row r="8" spans="1:11" s="125" customFormat="1" ht="12.75" x14ac:dyDescent="0.2">
      <c r="A8" s="213" t="s">
        <v>245</v>
      </c>
      <c r="B8" s="214">
        <v>238</v>
      </c>
      <c r="C8" s="213" t="s">
        <v>227</v>
      </c>
      <c r="D8" s="194"/>
      <c r="E8" s="194"/>
      <c r="F8" s="194"/>
      <c r="G8" s="211"/>
      <c r="H8" s="212"/>
      <c r="I8" s="212"/>
      <c r="J8" s="212"/>
      <c r="K8" s="184"/>
    </row>
    <row r="9" spans="1:11" s="125" customFormat="1" ht="12.75" x14ac:dyDescent="0.2">
      <c r="A9" s="213" t="s">
        <v>246</v>
      </c>
      <c r="B9" s="214">
        <v>121</v>
      </c>
      <c r="C9" s="213" t="s">
        <v>227</v>
      </c>
      <c r="D9" s="194"/>
      <c r="E9" s="194"/>
      <c r="F9" s="194"/>
      <c r="G9" s="211"/>
      <c r="H9" s="212"/>
      <c r="I9" s="212"/>
      <c r="J9" s="212"/>
      <c r="K9" s="184"/>
    </row>
    <row r="10" spans="1:11" x14ac:dyDescent="0.25">
      <c r="A10" s="128" t="s">
        <v>247</v>
      </c>
      <c r="B10" s="216">
        <f>SUM(B6:B9)</f>
        <v>1303</v>
      </c>
      <c r="C10" s="128" t="s">
        <v>227</v>
      </c>
      <c r="D10" s="217">
        <f>B10/Conversions!D4/Conversions!D5</f>
        <v>4.209413888888889E-4</v>
      </c>
      <c r="E10" s="128" t="s">
        <v>232</v>
      </c>
      <c r="H10" s="218" t="s">
        <v>241</v>
      </c>
      <c r="K10" s="215">
        <v>1</v>
      </c>
    </row>
    <row r="11" spans="1:11" x14ac:dyDescent="0.25">
      <c r="A11" s="129"/>
    </row>
    <row r="12" spans="1:11" x14ac:dyDescent="0.25">
      <c r="A12" s="223"/>
    </row>
    <row r="13" spans="1:11" x14ac:dyDescent="0.25">
      <c r="B13" s="335"/>
      <c r="C13" s="335"/>
      <c r="D13" s="335"/>
      <c r="E13" s="335"/>
      <c r="F13" s="335"/>
      <c r="G13" s="335"/>
    </row>
    <row r="14" spans="1:11" x14ac:dyDescent="0.25">
      <c r="B14" s="224"/>
      <c r="C14" s="224"/>
      <c r="D14" s="224"/>
      <c r="E14" s="224"/>
      <c r="F14" s="224"/>
      <c r="G14" s="224"/>
    </row>
    <row r="15" spans="1:11" x14ac:dyDescent="0.25">
      <c r="B15" s="224"/>
      <c r="C15" s="224"/>
      <c r="D15" s="224"/>
      <c r="E15" s="224"/>
      <c r="F15" s="224"/>
      <c r="G15" s="224"/>
    </row>
    <row r="16" spans="1:11" x14ac:dyDescent="0.25">
      <c r="B16" s="224"/>
      <c r="C16" s="224"/>
      <c r="D16" s="224"/>
      <c r="E16" s="224"/>
      <c r="F16" s="224"/>
      <c r="G16" s="224"/>
    </row>
    <row r="17" spans="1:8" x14ac:dyDescent="0.25">
      <c r="B17" s="224"/>
      <c r="C17" s="224"/>
      <c r="D17" s="224"/>
      <c r="E17" s="224"/>
      <c r="F17" s="224"/>
      <c r="G17" s="224"/>
    </row>
    <row r="18" spans="1:8" x14ac:dyDescent="0.25">
      <c r="B18" s="224"/>
      <c r="C18" s="224"/>
      <c r="D18" s="224"/>
      <c r="E18" s="224"/>
      <c r="F18" s="224"/>
      <c r="G18" s="224"/>
    </row>
    <row r="19" spans="1:8" x14ac:dyDescent="0.25">
      <c r="A19" s="336"/>
      <c r="B19" s="224"/>
      <c r="C19" s="224"/>
      <c r="D19" s="224"/>
      <c r="E19" s="224"/>
      <c r="F19" s="224"/>
      <c r="G19" s="224"/>
    </row>
    <row r="20" spans="1:8" x14ac:dyDescent="0.25">
      <c r="A20" s="336"/>
      <c r="B20"/>
      <c r="C20"/>
      <c r="D20"/>
      <c r="E20"/>
      <c r="F20"/>
      <c r="G20"/>
      <c r="H20"/>
    </row>
  </sheetData>
  <mergeCells count="3">
    <mergeCell ref="B13:D13"/>
    <mergeCell ref="E13:G13"/>
    <mergeCell ref="A19:A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D38" sqref="D38"/>
    </sheetView>
  </sheetViews>
  <sheetFormatPr defaultRowHeight="15" x14ac:dyDescent="0.25"/>
  <cols>
    <col min="1" max="1" width="19.7109375" customWidth="1"/>
    <col min="3" max="3" width="9.140625" customWidth="1"/>
    <col min="8" max="8" width="13.140625" bestFit="1" customWidth="1"/>
  </cols>
  <sheetData>
    <row r="1" spans="1:11" ht="20.25" x14ac:dyDescent="0.3">
      <c r="A1" s="10"/>
      <c r="B1" s="10"/>
      <c r="C1" s="10"/>
      <c r="D1" s="10"/>
      <c r="E1" s="10"/>
      <c r="F1" s="10"/>
      <c r="G1" s="10"/>
      <c r="H1" s="10"/>
      <c r="I1" s="10"/>
      <c r="J1" s="233" t="s">
        <v>42</v>
      </c>
      <c r="K1" s="186"/>
    </row>
    <row r="2" spans="1:11" ht="18" x14ac:dyDescent="0.25">
      <c r="A2" s="192" t="s">
        <v>42</v>
      </c>
      <c r="B2" s="193" t="s">
        <v>213</v>
      </c>
      <c r="C2" s="194"/>
      <c r="D2" s="194"/>
      <c r="E2" s="194"/>
      <c r="F2" s="195"/>
      <c r="G2" s="195"/>
      <c r="H2" s="196" t="s">
        <v>76</v>
      </c>
      <c r="I2" s="195"/>
      <c r="J2" s="195"/>
    </row>
    <row r="5" spans="1:11" x14ac:dyDescent="0.25">
      <c r="A5" t="s">
        <v>303</v>
      </c>
    </row>
    <row r="6" spans="1:11" x14ac:dyDescent="0.25">
      <c r="A6" t="s">
        <v>269</v>
      </c>
      <c r="B6" t="s">
        <v>270</v>
      </c>
      <c r="C6" t="s">
        <v>271</v>
      </c>
      <c r="D6" t="s">
        <v>272</v>
      </c>
    </row>
    <row r="7" spans="1:11" x14ac:dyDescent="0.25">
      <c r="A7">
        <v>47.8</v>
      </c>
      <c r="B7" s="234">
        <v>4.2000000000000003E-2</v>
      </c>
      <c r="C7">
        <f t="shared" ref="C7:C12" si="0">A7*B7</f>
        <v>2.0076000000000001</v>
      </c>
      <c r="D7">
        <f t="shared" ref="D7:D12" si="1">A7*(1-B7)</f>
        <v>45.792399999999994</v>
      </c>
      <c r="H7" t="s">
        <v>303</v>
      </c>
    </row>
    <row r="8" spans="1:11" x14ac:dyDescent="0.25">
      <c r="A8">
        <v>15.6</v>
      </c>
      <c r="B8" s="234">
        <v>0.14499999999999999</v>
      </c>
      <c r="C8">
        <f t="shared" si="0"/>
        <v>2.262</v>
      </c>
      <c r="D8">
        <f t="shared" si="1"/>
        <v>13.337999999999999</v>
      </c>
    </row>
    <row r="9" spans="1:11" x14ac:dyDescent="0.25">
      <c r="A9">
        <v>6.6</v>
      </c>
      <c r="B9" s="234">
        <v>0.22800000000000001</v>
      </c>
      <c r="C9">
        <f t="shared" si="0"/>
        <v>1.5047999999999999</v>
      </c>
      <c r="D9">
        <f t="shared" si="1"/>
        <v>5.0952000000000002</v>
      </c>
    </row>
    <row r="10" spans="1:11" x14ac:dyDescent="0.25">
      <c r="A10">
        <v>2.2000000000000002</v>
      </c>
      <c r="B10" s="234">
        <v>0.312</v>
      </c>
      <c r="C10">
        <f t="shared" si="0"/>
        <v>0.68640000000000001</v>
      </c>
      <c r="D10">
        <f t="shared" si="1"/>
        <v>1.5136000000000001</v>
      </c>
    </row>
    <row r="11" spans="1:11" x14ac:dyDescent="0.25">
      <c r="A11">
        <v>2.1</v>
      </c>
      <c r="B11" s="234">
        <v>0.39600000000000002</v>
      </c>
      <c r="C11">
        <f t="shared" si="0"/>
        <v>0.83160000000000012</v>
      </c>
      <c r="D11">
        <f t="shared" si="1"/>
        <v>1.2684</v>
      </c>
    </row>
    <row r="12" spans="1:11" x14ac:dyDescent="0.25">
      <c r="A12">
        <v>5.6</v>
      </c>
      <c r="B12" s="234">
        <v>0.625</v>
      </c>
      <c r="C12">
        <f t="shared" si="0"/>
        <v>3.5</v>
      </c>
      <c r="D12">
        <f t="shared" si="1"/>
        <v>2.0999999999999996</v>
      </c>
    </row>
    <row r="13" spans="1:11" x14ac:dyDescent="0.25">
      <c r="A13">
        <f>SUM(A7:A12)</f>
        <v>79.899999999999991</v>
      </c>
      <c r="C13">
        <f>SUM(C7:C12)</f>
        <v>10.792400000000001</v>
      </c>
      <c r="D13">
        <f>SUM(D7:D12)</f>
        <v>69.107599999999991</v>
      </c>
    </row>
    <row r="14" spans="1:11" x14ac:dyDescent="0.25">
      <c r="C14" s="235">
        <f>C13/SUM($C$13:$D$13)</f>
        <v>0.13507384230287861</v>
      </c>
      <c r="D14" s="235">
        <f>D13/SUM($C$13:$D$13)</f>
        <v>0.86492615769712133</v>
      </c>
    </row>
    <row r="16" spans="1:11" x14ac:dyDescent="0.25">
      <c r="A16" t="s">
        <v>273</v>
      </c>
    </row>
    <row r="17" spans="1:4" x14ac:dyDescent="0.25">
      <c r="A17">
        <v>20.100000000000001</v>
      </c>
      <c r="B17" s="234">
        <v>0.875</v>
      </c>
      <c r="C17">
        <f>A17*B17</f>
        <v>17.587500000000002</v>
      </c>
      <c r="D17">
        <f>A17*(1-B17)</f>
        <v>2.5125000000000002</v>
      </c>
    </row>
    <row r="18" spans="1:4" x14ac:dyDescent="0.25">
      <c r="A18">
        <f>A17/A13</f>
        <v>0.25156445556946189</v>
      </c>
      <c r="B18" t="s">
        <v>274</v>
      </c>
    </row>
    <row r="20" spans="1:4" x14ac:dyDescent="0.25">
      <c r="C20" t="s">
        <v>275</v>
      </c>
    </row>
    <row r="21" spans="1:4" x14ac:dyDescent="0.25">
      <c r="C21">
        <f>C17+C13</f>
        <v>28.379900000000003</v>
      </c>
    </row>
    <row r="22" spans="1:4" x14ac:dyDescent="0.25">
      <c r="C22">
        <f>C17/$C$21</f>
        <v>0.61971677137692527</v>
      </c>
    </row>
    <row r="32" spans="1:4" x14ac:dyDescent="0.25">
      <c r="A32" t="s">
        <v>281</v>
      </c>
    </row>
    <row r="33" spans="1:8" x14ac:dyDescent="0.25">
      <c r="A33" t="s">
        <v>276</v>
      </c>
      <c r="B33">
        <v>209</v>
      </c>
      <c r="C33" t="s">
        <v>277</v>
      </c>
      <c r="H33" t="s">
        <v>281</v>
      </c>
    </row>
    <row r="34" spans="1:8" x14ac:dyDescent="0.25">
      <c r="A34" t="s">
        <v>278</v>
      </c>
      <c r="B34">
        <f>10+5</f>
        <v>15</v>
      </c>
      <c r="C34" t="s">
        <v>277</v>
      </c>
      <c r="D34" s="243">
        <f>B34/B33</f>
        <v>7.1770334928229665E-2</v>
      </c>
      <c r="E34" t="s">
        <v>253</v>
      </c>
      <c r="F34">
        <f>D34/D36</f>
        <v>0.16483516483516483</v>
      </c>
    </row>
    <row r="35" spans="1:8" x14ac:dyDescent="0.25">
      <c r="A35" t="s">
        <v>279</v>
      </c>
      <c r="B35">
        <f>35+41</f>
        <v>76</v>
      </c>
      <c r="C35" t="s">
        <v>277</v>
      </c>
      <c r="D35" s="243">
        <f>B35/B33</f>
        <v>0.36363636363636365</v>
      </c>
      <c r="E35" t="s">
        <v>253</v>
      </c>
      <c r="F35">
        <f>D35/D36</f>
        <v>0.8351648351648352</v>
      </c>
    </row>
    <row r="36" spans="1:8" x14ac:dyDescent="0.25">
      <c r="C36" t="s">
        <v>280</v>
      </c>
      <c r="D36" s="236">
        <f>SUM(D34:D35)</f>
        <v>0.4354066985645933</v>
      </c>
      <c r="E36"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5" sqref="D5"/>
    </sheetView>
  </sheetViews>
  <sheetFormatPr defaultColWidth="9.140625" defaultRowHeight="12.75" x14ac:dyDescent="0.2"/>
  <cols>
    <col min="1" max="2" width="9.140625" style="128"/>
    <col min="3" max="3" width="11" style="128" customWidth="1"/>
    <col min="4" max="4" width="13.42578125" style="128" bestFit="1" customWidth="1"/>
    <col min="5" max="5" width="16.42578125" style="128" bestFit="1" customWidth="1"/>
    <col min="6" max="6" width="23.42578125" style="128" customWidth="1"/>
    <col min="7" max="7" width="11" style="128" bestFit="1" customWidth="1"/>
    <col min="8" max="259" width="9.140625" style="128"/>
    <col min="260" max="260" width="13.42578125" style="128" bestFit="1" customWidth="1"/>
    <col min="261" max="261" width="16.42578125" style="128" bestFit="1" customWidth="1"/>
    <col min="262" max="262" width="23.42578125" style="128" customWidth="1"/>
    <col min="263" max="263" width="11" style="128" bestFit="1" customWidth="1"/>
    <col min="264" max="515" width="9.140625" style="128"/>
    <col min="516" max="516" width="13.42578125" style="128" bestFit="1" customWidth="1"/>
    <col min="517" max="517" width="16.42578125" style="128" bestFit="1" customWidth="1"/>
    <col min="518" max="518" width="23.42578125" style="128" customWidth="1"/>
    <col min="519" max="519" width="11" style="128" bestFit="1" customWidth="1"/>
    <col min="520" max="771" width="9.140625" style="128"/>
    <col min="772" max="772" width="13.42578125" style="128" bestFit="1" customWidth="1"/>
    <col min="773" max="773" width="16.42578125" style="128" bestFit="1" customWidth="1"/>
    <col min="774" max="774" width="23.42578125" style="128" customWidth="1"/>
    <col min="775" max="775" width="11" style="128" bestFit="1" customWidth="1"/>
    <col min="776" max="1027" width="9.140625" style="128"/>
    <col min="1028" max="1028" width="13.42578125" style="128" bestFit="1" customWidth="1"/>
    <col min="1029" max="1029" width="16.42578125" style="128" bestFit="1" customWidth="1"/>
    <col min="1030" max="1030" width="23.42578125" style="128" customWidth="1"/>
    <col min="1031" max="1031" width="11" style="128" bestFit="1" customWidth="1"/>
    <col min="1032" max="1283" width="9.140625" style="128"/>
    <col min="1284" max="1284" width="13.42578125" style="128" bestFit="1" customWidth="1"/>
    <col min="1285" max="1285" width="16.42578125" style="128" bestFit="1" customWidth="1"/>
    <col min="1286" max="1286" width="23.42578125" style="128" customWidth="1"/>
    <col min="1287" max="1287" width="11" style="128" bestFit="1" customWidth="1"/>
    <col min="1288" max="1539" width="9.140625" style="128"/>
    <col min="1540" max="1540" width="13.42578125" style="128" bestFit="1" customWidth="1"/>
    <col min="1541" max="1541" width="16.42578125" style="128" bestFit="1" customWidth="1"/>
    <col min="1542" max="1542" width="23.42578125" style="128" customWidth="1"/>
    <col min="1543" max="1543" width="11" style="128" bestFit="1" customWidth="1"/>
    <col min="1544" max="1795" width="9.140625" style="128"/>
    <col min="1796" max="1796" width="13.42578125" style="128" bestFit="1" customWidth="1"/>
    <col min="1797" max="1797" width="16.42578125" style="128" bestFit="1" customWidth="1"/>
    <col min="1798" max="1798" width="23.42578125" style="128" customWidth="1"/>
    <col min="1799" max="1799" width="11" style="128" bestFit="1" customWidth="1"/>
    <col min="1800" max="2051" width="9.140625" style="128"/>
    <col min="2052" max="2052" width="13.42578125" style="128" bestFit="1" customWidth="1"/>
    <col min="2053" max="2053" width="16.42578125" style="128" bestFit="1" customWidth="1"/>
    <col min="2054" max="2054" width="23.42578125" style="128" customWidth="1"/>
    <col min="2055" max="2055" width="11" style="128" bestFit="1" customWidth="1"/>
    <col min="2056" max="2307" width="9.140625" style="128"/>
    <col min="2308" max="2308" width="13.42578125" style="128" bestFit="1" customWidth="1"/>
    <col min="2309" max="2309" width="16.42578125" style="128" bestFit="1" customWidth="1"/>
    <col min="2310" max="2310" width="23.42578125" style="128" customWidth="1"/>
    <col min="2311" max="2311" width="11" style="128" bestFit="1" customWidth="1"/>
    <col min="2312" max="2563" width="9.140625" style="128"/>
    <col min="2564" max="2564" width="13.42578125" style="128" bestFit="1" customWidth="1"/>
    <col min="2565" max="2565" width="16.42578125" style="128" bestFit="1" customWidth="1"/>
    <col min="2566" max="2566" width="23.42578125" style="128" customWidth="1"/>
    <col min="2567" max="2567" width="11" style="128" bestFit="1" customWidth="1"/>
    <col min="2568" max="2819" width="9.140625" style="128"/>
    <col min="2820" max="2820" width="13.42578125" style="128" bestFit="1" customWidth="1"/>
    <col min="2821" max="2821" width="16.42578125" style="128" bestFit="1" customWidth="1"/>
    <col min="2822" max="2822" width="23.42578125" style="128" customWidth="1"/>
    <col min="2823" max="2823" width="11" style="128" bestFit="1" customWidth="1"/>
    <col min="2824" max="3075" width="9.140625" style="128"/>
    <col min="3076" max="3076" width="13.42578125" style="128" bestFit="1" customWidth="1"/>
    <col min="3077" max="3077" width="16.42578125" style="128" bestFit="1" customWidth="1"/>
    <col min="3078" max="3078" width="23.42578125" style="128" customWidth="1"/>
    <col min="3079" max="3079" width="11" style="128" bestFit="1" customWidth="1"/>
    <col min="3080" max="3331" width="9.140625" style="128"/>
    <col min="3332" max="3332" width="13.42578125" style="128" bestFit="1" customWidth="1"/>
    <col min="3333" max="3333" width="16.42578125" style="128" bestFit="1" customWidth="1"/>
    <col min="3334" max="3334" width="23.42578125" style="128" customWidth="1"/>
    <col min="3335" max="3335" width="11" style="128" bestFit="1" customWidth="1"/>
    <col min="3336" max="3587" width="9.140625" style="128"/>
    <col min="3588" max="3588" width="13.42578125" style="128" bestFit="1" customWidth="1"/>
    <col min="3589" max="3589" width="16.42578125" style="128" bestFit="1" customWidth="1"/>
    <col min="3590" max="3590" width="23.42578125" style="128" customWidth="1"/>
    <col min="3591" max="3591" width="11" style="128" bestFit="1" customWidth="1"/>
    <col min="3592" max="3843" width="9.140625" style="128"/>
    <col min="3844" max="3844" width="13.42578125" style="128" bestFit="1" customWidth="1"/>
    <col min="3845" max="3845" width="16.42578125" style="128" bestFit="1" customWidth="1"/>
    <col min="3846" max="3846" width="23.42578125" style="128" customWidth="1"/>
    <col min="3847" max="3847" width="11" style="128" bestFit="1" customWidth="1"/>
    <col min="3848" max="4099" width="9.140625" style="128"/>
    <col min="4100" max="4100" width="13.42578125" style="128" bestFit="1" customWidth="1"/>
    <col min="4101" max="4101" width="16.42578125" style="128" bestFit="1" customWidth="1"/>
    <col min="4102" max="4102" width="23.42578125" style="128" customWidth="1"/>
    <col min="4103" max="4103" width="11" style="128" bestFit="1" customWidth="1"/>
    <col min="4104" max="4355" width="9.140625" style="128"/>
    <col min="4356" max="4356" width="13.42578125" style="128" bestFit="1" customWidth="1"/>
    <col min="4357" max="4357" width="16.42578125" style="128" bestFit="1" customWidth="1"/>
    <col min="4358" max="4358" width="23.42578125" style="128" customWidth="1"/>
    <col min="4359" max="4359" width="11" style="128" bestFit="1" customWidth="1"/>
    <col min="4360" max="4611" width="9.140625" style="128"/>
    <col min="4612" max="4612" width="13.42578125" style="128" bestFit="1" customWidth="1"/>
    <col min="4613" max="4613" width="16.42578125" style="128" bestFit="1" customWidth="1"/>
    <col min="4614" max="4614" width="23.42578125" style="128" customWidth="1"/>
    <col min="4615" max="4615" width="11" style="128" bestFit="1" customWidth="1"/>
    <col min="4616" max="4867" width="9.140625" style="128"/>
    <col min="4868" max="4868" width="13.42578125" style="128" bestFit="1" customWidth="1"/>
    <col min="4869" max="4869" width="16.42578125" style="128" bestFit="1" customWidth="1"/>
    <col min="4870" max="4870" width="23.42578125" style="128" customWidth="1"/>
    <col min="4871" max="4871" width="11" style="128" bestFit="1" customWidth="1"/>
    <col min="4872" max="5123" width="9.140625" style="128"/>
    <col min="5124" max="5124" width="13.42578125" style="128" bestFit="1" customWidth="1"/>
    <col min="5125" max="5125" width="16.42578125" style="128" bestFit="1" customWidth="1"/>
    <col min="5126" max="5126" width="23.42578125" style="128" customWidth="1"/>
    <col min="5127" max="5127" width="11" style="128" bestFit="1" customWidth="1"/>
    <col min="5128" max="5379" width="9.140625" style="128"/>
    <col min="5380" max="5380" width="13.42578125" style="128" bestFit="1" customWidth="1"/>
    <col min="5381" max="5381" width="16.42578125" style="128" bestFit="1" customWidth="1"/>
    <col min="5382" max="5382" width="23.42578125" style="128" customWidth="1"/>
    <col min="5383" max="5383" width="11" style="128" bestFit="1" customWidth="1"/>
    <col min="5384" max="5635" width="9.140625" style="128"/>
    <col min="5636" max="5636" width="13.42578125" style="128" bestFit="1" customWidth="1"/>
    <col min="5637" max="5637" width="16.42578125" style="128" bestFit="1" customWidth="1"/>
    <col min="5638" max="5638" width="23.42578125" style="128" customWidth="1"/>
    <col min="5639" max="5639" width="11" style="128" bestFit="1" customWidth="1"/>
    <col min="5640" max="5891" width="9.140625" style="128"/>
    <col min="5892" max="5892" width="13.42578125" style="128" bestFit="1" customWidth="1"/>
    <col min="5893" max="5893" width="16.42578125" style="128" bestFit="1" customWidth="1"/>
    <col min="5894" max="5894" width="23.42578125" style="128" customWidth="1"/>
    <col min="5895" max="5895" width="11" style="128" bestFit="1" customWidth="1"/>
    <col min="5896" max="6147" width="9.140625" style="128"/>
    <col min="6148" max="6148" width="13.42578125" style="128" bestFit="1" customWidth="1"/>
    <col min="6149" max="6149" width="16.42578125" style="128" bestFit="1" customWidth="1"/>
    <col min="6150" max="6150" width="23.42578125" style="128" customWidth="1"/>
    <col min="6151" max="6151" width="11" style="128" bestFit="1" customWidth="1"/>
    <col min="6152" max="6403" width="9.140625" style="128"/>
    <col min="6404" max="6404" width="13.42578125" style="128" bestFit="1" customWidth="1"/>
    <col min="6405" max="6405" width="16.42578125" style="128" bestFit="1" customWidth="1"/>
    <col min="6406" max="6406" width="23.42578125" style="128" customWidth="1"/>
    <col min="6407" max="6407" width="11" style="128" bestFit="1" customWidth="1"/>
    <col min="6408" max="6659" width="9.140625" style="128"/>
    <col min="6660" max="6660" width="13.42578125" style="128" bestFit="1" customWidth="1"/>
    <col min="6661" max="6661" width="16.42578125" style="128" bestFit="1" customWidth="1"/>
    <col min="6662" max="6662" width="23.42578125" style="128" customWidth="1"/>
    <col min="6663" max="6663" width="11" style="128" bestFit="1" customWidth="1"/>
    <col min="6664" max="6915" width="9.140625" style="128"/>
    <col min="6916" max="6916" width="13.42578125" style="128" bestFit="1" customWidth="1"/>
    <col min="6917" max="6917" width="16.42578125" style="128" bestFit="1" customWidth="1"/>
    <col min="6918" max="6918" width="23.42578125" style="128" customWidth="1"/>
    <col min="6919" max="6919" width="11" style="128" bestFit="1" customWidth="1"/>
    <col min="6920" max="7171" width="9.140625" style="128"/>
    <col min="7172" max="7172" width="13.42578125" style="128" bestFit="1" customWidth="1"/>
    <col min="7173" max="7173" width="16.42578125" style="128" bestFit="1" customWidth="1"/>
    <col min="7174" max="7174" width="23.42578125" style="128" customWidth="1"/>
    <col min="7175" max="7175" width="11" style="128" bestFit="1" customWidth="1"/>
    <col min="7176" max="7427" width="9.140625" style="128"/>
    <col min="7428" max="7428" width="13.42578125" style="128" bestFit="1" customWidth="1"/>
    <col min="7429" max="7429" width="16.42578125" style="128" bestFit="1" customWidth="1"/>
    <col min="7430" max="7430" width="23.42578125" style="128" customWidth="1"/>
    <col min="7431" max="7431" width="11" style="128" bestFit="1" customWidth="1"/>
    <col min="7432" max="7683" width="9.140625" style="128"/>
    <col min="7684" max="7684" width="13.42578125" style="128" bestFit="1" customWidth="1"/>
    <col min="7685" max="7685" width="16.42578125" style="128" bestFit="1" customWidth="1"/>
    <col min="7686" max="7686" width="23.42578125" style="128" customWidth="1"/>
    <col min="7687" max="7687" width="11" style="128" bestFit="1" customWidth="1"/>
    <col min="7688" max="7939" width="9.140625" style="128"/>
    <col min="7940" max="7940" width="13.42578125" style="128" bestFit="1" customWidth="1"/>
    <col min="7941" max="7941" width="16.42578125" style="128" bestFit="1" customWidth="1"/>
    <col min="7942" max="7942" width="23.42578125" style="128" customWidth="1"/>
    <col min="7943" max="7943" width="11" style="128" bestFit="1" customWidth="1"/>
    <col min="7944" max="8195" width="9.140625" style="128"/>
    <col min="8196" max="8196" width="13.42578125" style="128" bestFit="1" customWidth="1"/>
    <col min="8197" max="8197" width="16.42578125" style="128" bestFit="1" customWidth="1"/>
    <col min="8198" max="8198" width="23.42578125" style="128" customWidth="1"/>
    <col min="8199" max="8199" width="11" style="128" bestFit="1" customWidth="1"/>
    <col min="8200" max="8451" width="9.140625" style="128"/>
    <col min="8452" max="8452" width="13.42578125" style="128" bestFit="1" customWidth="1"/>
    <col min="8453" max="8453" width="16.42578125" style="128" bestFit="1" customWidth="1"/>
    <col min="8454" max="8454" width="23.42578125" style="128" customWidth="1"/>
    <col min="8455" max="8455" width="11" style="128" bestFit="1" customWidth="1"/>
    <col min="8456" max="8707" width="9.140625" style="128"/>
    <col min="8708" max="8708" width="13.42578125" style="128" bestFit="1" customWidth="1"/>
    <col min="8709" max="8709" width="16.42578125" style="128" bestFit="1" customWidth="1"/>
    <col min="8710" max="8710" width="23.42578125" style="128" customWidth="1"/>
    <col min="8711" max="8711" width="11" style="128" bestFit="1" customWidth="1"/>
    <col min="8712" max="8963" width="9.140625" style="128"/>
    <col min="8964" max="8964" width="13.42578125" style="128" bestFit="1" customWidth="1"/>
    <col min="8965" max="8965" width="16.42578125" style="128" bestFit="1" customWidth="1"/>
    <col min="8966" max="8966" width="23.42578125" style="128" customWidth="1"/>
    <col min="8967" max="8967" width="11" style="128" bestFit="1" customWidth="1"/>
    <col min="8968" max="9219" width="9.140625" style="128"/>
    <col min="9220" max="9220" width="13.42578125" style="128" bestFit="1" customWidth="1"/>
    <col min="9221" max="9221" width="16.42578125" style="128" bestFit="1" customWidth="1"/>
    <col min="9222" max="9222" width="23.42578125" style="128" customWidth="1"/>
    <col min="9223" max="9223" width="11" style="128" bestFit="1" customWidth="1"/>
    <col min="9224" max="9475" width="9.140625" style="128"/>
    <col min="9476" max="9476" width="13.42578125" style="128" bestFit="1" customWidth="1"/>
    <col min="9477" max="9477" width="16.42578125" style="128" bestFit="1" customWidth="1"/>
    <col min="9478" max="9478" width="23.42578125" style="128" customWidth="1"/>
    <col min="9479" max="9479" width="11" style="128" bestFit="1" customWidth="1"/>
    <col min="9480" max="9731" width="9.140625" style="128"/>
    <col min="9732" max="9732" width="13.42578125" style="128" bestFit="1" customWidth="1"/>
    <col min="9733" max="9733" width="16.42578125" style="128" bestFit="1" customWidth="1"/>
    <col min="9734" max="9734" width="23.42578125" style="128" customWidth="1"/>
    <col min="9735" max="9735" width="11" style="128" bestFit="1" customWidth="1"/>
    <col min="9736" max="9987" width="9.140625" style="128"/>
    <col min="9988" max="9988" width="13.42578125" style="128" bestFit="1" customWidth="1"/>
    <col min="9989" max="9989" width="16.42578125" style="128" bestFit="1" customWidth="1"/>
    <col min="9990" max="9990" width="23.42578125" style="128" customWidth="1"/>
    <col min="9991" max="9991" width="11" style="128" bestFit="1" customWidth="1"/>
    <col min="9992" max="10243" width="9.140625" style="128"/>
    <col min="10244" max="10244" width="13.42578125" style="128" bestFit="1" customWidth="1"/>
    <col min="10245" max="10245" width="16.42578125" style="128" bestFit="1" customWidth="1"/>
    <col min="10246" max="10246" width="23.42578125" style="128" customWidth="1"/>
    <col min="10247" max="10247" width="11" style="128" bestFit="1" customWidth="1"/>
    <col min="10248" max="10499" width="9.140625" style="128"/>
    <col min="10500" max="10500" width="13.42578125" style="128" bestFit="1" customWidth="1"/>
    <col min="10501" max="10501" width="16.42578125" style="128" bestFit="1" customWidth="1"/>
    <col min="10502" max="10502" width="23.42578125" style="128" customWidth="1"/>
    <col min="10503" max="10503" width="11" style="128" bestFit="1" customWidth="1"/>
    <col min="10504" max="10755" width="9.140625" style="128"/>
    <col min="10756" max="10756" width="13.42578125" style="128" bestFit="1" customWidth="1"/>
    <col min="10757" max="10757" width="16.42578125" style="128" bestFit="1" customWidth="1"/>
    <col min="10758" max="10758" width="23.42578125" style="128" customWidth="1"/>
    <col min="10759" max="10759" width="11" style="128" bestFit="1" customWidth="1"/>
    <col min="10760" max="11011" width="9.140625" style="128"/>
    <col min="11012" max="11012" width="13.42578125" style="128" bestFit="1" customWidth="1"/>
    <col min="11013" max="11013" width="16.42578125" style="128" bestFit="1" customWidth="1"/>
    <col min="11014" max="11014" width="23.42578125" style="128" customWidth="1"/>
    <col min="11015" max="11015" width="11" style="128" bestFit="1" customWidth="1"/>
    <col min="11016" max="11267" width="9.140625" style="128"/>
    <col min="11268" max="11268" width="13.42578125" style="128" bestFit="1" customWidth="1"/>
    <col min="11269" max="11269" width="16.42578125" style="128" bestFit="1" customWidth="1"/>
    <col min="11270" max="11270" width="23.42578125" style="128" customWidth="1"/>
    <col min="11271" max="11271" width="11" style="128" bestFit="1" customWidth="1"/>
    <col min="11272" max="11523" width="9.140625" style="128"/>
    <col min="11524" max="11524" width="13.42578125" style="128" bestFit="1" customWidth="1"/>
    <col min="11525" max="11525" width="16.42578125" style="128" bestFit="1" customWidth="1"/>
    <col min="11526" max="11526" width="23.42578125" style="128" customWidth="1"/>
    <col min="11527" max="11527" width="11" style="128" bestFit="1" customWidth="1"/>
    <col min="11528" max="11779" width="9.140625" style="128"/>
    <col min="11780" max="11780" width="13.42578125" style="128" bestFit="1" customWidth="1"/>
    <col min="11781" max="11781" width="16.42578125" style="128" bestFit="1" customWidth="1"/>
    <col min="11782" max="11782" width="23.42578125" style="128" customWidth="1"/>
    <col min="11783" max="11783" width="11" style="128" bestFit="1" customWidth="1"/>
    <col min="11784" max="12035" width="9.140625" style="128"/>
    <col min="12036" max="12036" width="13.42578125" style="128" bestFit="1" customWidth="1"/>
    <col min="12037" max="12037" width="16.42578125" style="128" bestFit="1" customWidth="1"/>
    <col min="12038" max="12038" width="23.42578125" style="128" customWidth="1"/>
    <col min="12039" max="12039" width="11" style="128" bestFit="1" customWidth="1"/>
    <col min="12040" max="12291" width="9.140625" style="128"/>
    <col min="12292" max="12292" width="13.42578125" style="128" bestFit="1" customWidth="1"/>
    <col min="12293" max="12293" width="16.42578125" style="128" bestFit="1" customWidth="1"/>
    <col min="12294" max="12294" width="23.42578125" style="128" customWidth="1"/>
    <col min="12295" max="12295" width="11" style="128" bestFit="1" customWidth="1"/>
    <col min="12296" max="12547" width="9.140625" style="128"/>
    <col min="12548" max="12548" width="13.42578125" style="128" bestFit="1" customWidth="1"/>
    <col min="12549" max="12549" width="16.42578125" style="128" bestFit="1" customWidth="1"/>
    <col min="12550" max="12550" width="23.42578125" style="128" customWidth="1"/>
    <col min="12551" max="12551" width="11" style="128" bestFit="1" customWidth="1"/>
    <col min="12552" max="12803" width="9.140625" style="128"/>
    <col min="12804" max="12804" width="13.42578125" style="128" bestFit="1" customWidth="1"/>
    <col min="12805" max="12805" width="16.42578125" style="128" bestFit="1" customWidth="1"/>
    <col min="12806" max="12806" width="23.42578125" style="128" customWidth="1"/>
    <col min="12807" max="12807" width="11" style="128" bestFit="1" customWidth="1"/>
    <col min="12808" max="13059" width="9.140625" style="128"/>
    <col min="13060" max="13060" width="13.42578125" style="128" bestFit="1" customWidth="1"/>
    <col min="13061" max="13061" width="16.42578125" style="128" bestFit="1" customWidth="1"/>
    <col min="13062" max="13062" width="23.42578125" style="128" customWidth="1"/>
    <col min="13063" max="13063" width="11" style="128" bestFit="1" customWidth="1"/>
    <col min="13064" max="13315" width="9.140625" style="128"/>
    <col min="13316" max="13316" width="13.42578125" style="128" bestFit="1" customWidth="1"/>
    <col min="13317" max="13317" width="16.42578125" style="128" bestFit="1" customWidth="1"/>
    <col min="13318" max="13318" width="23.42578125" style="128" customWidth="1"/>
    <col min="13319" max="13319" width="11" style="128" bestFit="1" customWidth="1"/>
    <col min="13320" max="13571" width="9.140625" style="128"/>
    <col min="13572" max="13572" width="13.42578125" style="128" bestFit="1" customWidth="1"/>
    <col min="13573" max="13573" width="16.42578125" style="128" bestFit="1" customWidth="1"/>
    <col min="13574" max="13574" width="23.42578125" style="128" customWidth="1"/>
    <col min="13575" max="13575" width="11" style="128" bestFit="1" customWidth="1"/>
    <col min="13576" max="13827" width="9.140625" style="128"/>
    <col min="13828" max="13828" width="13.42578125" style="128" bestFit="1" customWidth="1"/>
    <col min="13829" max="13829" width="16.42578125" style="128" bestFit="1" customWidth="1"/>
    <col min="13830" max="13830" width="23.42578125" style="128" customWidth="1"/>
    <col min="13831" max="13831" width="11" style="128" bestFit="1" customWidth="1"/>
    <col min="13832" max="14083" width="9.140625" style="128"/>
    <col min="14084" max="14084" width="13.42578125" style="128" bestFit="1" customWidth="1"/>
    <col min="14085" max="14085" width="16.42578125" style="128" bestFit="1" customWidth="1"/>
    <col min="14086" max="14086" width="23.42578125" style="128" customWidth="1"/>
    <col min="14087" max="14087" width="11" style="128" bestFit="1" customWidth="1"/>
    <col min="14088" max="14339" width="9.140625" style="128"/>
    <col min="14340" max="14340" width="13.42578125" style="128" bestFit="1" customWidth="1"/>
    <col min="14341" max="14341" width="16.42578125" style="128" bestFit="1" customWidth="1"/>
    <col min="14342" max="14342" width="23.42578125" style="128" customWidth="1"/>
    <col min="14343" max="14343" width="11" style="128" bestFit="1" customWidth="1"/>
    <col min="14344" max="14595" width="9.140625" style="128"/>
    <col min="14596" max="14596" width="13.42578125" style="128" bestFit="1" customWidth="1"/>
    <col min="14597" max="14597" width="16.42578125" style="128" bestFit="1" customWidth="1"/>
    <col min="14598" max="14598" width="23.42578125" style="128" customWidth="1"/>
    <col min="14599" max="14599" width="11" style="128" bestFit="1" customWidth="1"/>
    <col min="14600" max="14851" width="9.140625" style="128"/>
    <col min="14852" max="14852" width="13.42578125" style="128" bestFit="1" customWidth="1"/>
    <col min="14853" max="14853" width="16.42578125" style="128" bestFit="1" customWidth="1"/>
    <col min="14854" max="14854" width="23.42578125" style="128" customWidth="1"/>
    <col min="14855" max="14855" width="11" style="128" bestFit="1" customWidth="1"/>
    <col min="14856" max="15107" width="9.140625" style="128"/>
    <col min="15108" max="15108" width="13.42578125" style="128" bestFit="1" customWidth="1"/>
    <col min="15109" max="15109" width="16.42578125" style="128" bestFit="1" customWidth="1"/>
    <col min="15110" max="15110" width="23.42578125" style="128" customWidth="1"/>
    <col min="15111" max="15111" width="11" style="128" bestFit="1" customWidth="1"/>
    <col min="15112" max="15363" width="9.140625" style="128"/>
    <col min="15364" max="15364" width="13.42578125" style="128" bestFit="1" customWidth="1"/>
    <col min="15365" max="15365" width="16.42578125" style="128" bestFit="1" customWidth="1"/>
    <col min="15366" max="15366" width="23.42578125" style="128" customWidth="1"/>
    <col min="15367" max="15367" width="11" style="128" bestFit="1" customWidth="1"/>
    <col min="15368" max="15619" width="9.140625" style="128"/>
    <col min="15620" max="15620" width="13.42578125" style="128" bestFit="1" customWidth="1"/>
    <col min="15621" max="15621" width="16.42578125" style="128" bestFit="1" customWidth="1"/>
    <col min="15622" max="15622" width="23.42578125" style="128" customWidth="1"/>
    <col min="15623" max="15623" width="11" style="128" bestFit="1" customWidth="1"/>
    <col min="15624" max="15875" width="9.140625" style="128"/>
    <col min="15876" max="15876" width="13.42578125" style="128" bestFit="1" customWidth="1"/>
    <col min="15877" max="15877" width="16.42578125" style="128" bestFit="1" customWidth="1"/>
    <col min="15878" max="15878" width="23.42578125" style="128" customWidth="1"/>
    <col min="15879" max="15879" width="11" style="128" bestFit="1" customWidth="1"/>
    <col min="15880" max="16131" width="9.140625" style="128"/>
    <col min="16132" max="16132" width="13.42578125" style="128" bestFit="1" customWidth="1"/>
    <col min="16133" max="16133" width="16.42578125" style="128" bestFit="1" customWidth="1"/>
    <col min="16134" max="16134" width="23.42578125" style="128" customWidth="1"/>
    <col min="16135" max="16135" width="11" style="128" bestFit="1" customWidth="1"/>
    <col min="16136" max="16384" width="9.140625" style="128"/>
  </cols>
  <sheetData>
    <row r="1" spans="1:38" ht="20.25" x14ac:dyDescent="0.3">
      <c r="A1" s="130"/>
      <c r="B1" s="131"/>
      <c r="C1" s="130"/>
      <c r="D1" s="131"/>
      <c r="E1" s="130"/>
      <c r="F1" s="130"/>
      <c r="G1" s="130"/>
      <c r="H1" s="66" t="s">
        <v>43</v>
      </c>
      <c r="I1" s="132"/>
      <c r="J1" s="132"/>
      <c r="K1" s="132"/>
      <c r="L1" s="132"/>
      <c r="M1" s="132"/>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row>
    <row r="2" spans="1:38" x14ac:dyDescent="0.2">
      <c r="A2" s="132"/>
      <c r="B2" s="337"/>
      <c r="C2" s="337"/>
      <c r="D2" s="337"/>
      <c r="E2" s="337"/>
      <c r="F2" s="133"/>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row>
    <row r="3" spans="1:38" x14ac:dyDescent="0.2">
      <c r="A3" s="132"/>
      <c r="B3" s="338" t="s">
        <v>141</v>
      </c>
      <c r="C3" s="338"/>
      <c r="D3" s="338"/>
      <c r="E3" s="338"/>
      <c r="F3" s="191" t="s">
        <v>76</v>
      </c>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row>
    <row r="4" spans="1:38" ht="15" x14ac:dyDescent="0.25">
      <c r="A4" s="132"/>
      <c r="C4" t="s">
        <v>229</v>
      </c>
      <c r="D4">
        <f>CONVERT(1,"kWh","btu")</f>
        <v>3412.1416331279415</v>
      </c>
      <c r="E4" t="s">
        <v>230</v>
      </c>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38" ht="15" x14ac:dyDescent="0.25">
      <c r="A5" s="132"/>
      <c r="C5" t="s">
        <v>231</v>
      </c>
      <c r="D5">
        <f>CONVERT(2000,"lbm","kg")</f>
        <v>907.18474000000003</v>
      </c>
      <c r="E5" t="s">
        <v>57</v>
      </c>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1:38" x14ac:dyDescent="0.2">
      <c r="A6" s="132"/>
      <c r="B6" s="135"/>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row>
    <row r="7" spans="1:38" x14ac:dyDescent="0.2">
      <c r="A7" s="132"/>
      <c r="B7" s="134"/>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row>
    <row r="8" spans="1:38" x14ac:dyDescent="0.2">
      <c r="A8" s="132"/>
      <c r="B8" s="135"/>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row>
    <row r="9" spans="1:38" x14ac:dyDescent="0.2">
      <c r="A9" s="132"/>
      <c r="B9" s="134"/>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row>
    <row r="10" spans="1:38" x14ac:dyDescent="0.2">
      <c r="A10" s="132"/>
      <c r="B10" s="136"/>
      <c r="C10" s="132"/>
      <c r="D10" s="132"/>
      <c r="E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row>
    <row r="11" spans="1:38" x14ac:dyDescent="0.2">
      <c r="A11" s="132"/>
      <c r="B11" s="137"/>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row>
    <row r="12" spans="1:38" x14ac:dyDescent="0.2">
      <c r="A12" s="132"/>
      <c r="B12" s="138"/>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row>
    <row r="13" spans="1:38" x14ac:dyDescent="0.2">
      <c r="A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row>
    <row r="14" spans="1:38" x14ac:dyDescent="0.2">
      <c r="A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row>
    <row r="15" spans="1:38" x14ac:dyDescent="0.2">
      <c r="A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row>
    <row r="16" spans="1:38" x14ac:dyDescent="0.2">
      <c r="A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row>
    <row r="17" spans="1:38" x14ac:dyDescent="0.2">
      <c r="A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row>
    <row r="18" spans="1:38" x14ac:dyDescent="0.2">
      <c r="A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row>
    <row r="19" spans="1:38" x14ac:dyDescent="0.2">
      <c r="A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row>
    <row r="20" spans="1:38" x14ac:dyDescent="0.2">
      <c r="A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row>
    <row r="21" spans="1:38" x14ac:dyDescent="0.2">
      <c r="A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row>
    <row r="22" spans="1:38" x14ac:dyDescent="0.2">
      <c r="A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row>
    <row r="23" spans="1:38" x14ac:dyDescent="0.2">
      <c r="A23" s="132"/>
      <c r="B23" s="132"/>
      <c r="C23" s="132"/>
      <c r="D23" s="132"/>
      <c r="E23" s="132"/>
      <c r="F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row>
    <row r="24" spans="1:38" x14ac:dyDescent="0.2">
      <c r="A24" s="132"/>
      <c r="B24" s="132"/>
      <c r="C24" s="132"/>
      <c r="D24" s="132"/>
      <c r="E24" s="132"/>
      <c r="F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row>
    <row r="25" spans="1:38" x14ac:dyDescent="0.2">
      <c r="A25" s="132"/>
      <c r="B25" s="139"/>
      <c r="C25" s="140"/>
      <c r="D25" s="139"/>
      <c r="E25" s="139"/>
      <c r="F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row>
    <row r="26" spans="1:38" x14ac:dyDescent="0.2">
      <c r="A26" s="132"/>
      <c r="B26" s="141"/>
      <c r="C26" s="142"/>
      <c r="D26" s="139"/>
      <c r="E26" s="139"/>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row>
    <row r="27" spans="1:38" x14ac:dyDescent="0.2">
      <c r="A27" s="132"/>
      <c r="B27" s="141"/>
      <c r="C27" s="142"/>
      <c r="D27" s="139"/>
      <c r="E27" s="139"/>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row>
    <row r="28" spans="1:38" x14ac:dyDescent="0.2">
      <c r="A28" s="132"/>
      <c r="B28" s="141"/>
      <c r="C28" s="142"/>
      <c r="D28" s="139"/>
      <c r="E28" s="139"/>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row>
    <row r="29" spans="1:38" x14ac:dyDescent="0.2">
      <c r="B29" s="141"/>
      <c r="C29" s="132"/>
      <c r="D29" s="132"/>
      <c r="E29" s="132"/>
    </row>
    <row r="30" spans="1:38" x14ac:dyDescent="0.2">
      <c r="B30" s="141"/>
      <c r="C30" s="132"/>
      <c r="D30" s="132"/>
      <c r="E30" s="132"/>
    </row>
    <row r="31" spans="1:38" x14ac:dyDescent="0.2">
      <c r="B31" s="137"/>
      <c r="C31" s="132"/>
      <c r="D31" s="132"/>
      <c r="E31" s="132"/>
    </row>
    <row r="37" spans="10:10" x14ac:dyDescent="0.2">
      <c r="J37" s="143"/>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D5" sqref="D5:L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0"/>
      <c r="B1" s="10"/>
      <c r="C1" s="10"/>
      <c r="D1" s="10"/>
      <c r="E1" s="10"/>
      <c r="F1" s="10"/>
      <c r="G1" s="10"/>
      <c r="H1" s="66" t="s">
        <v>45</v>
      </c>
      <c r="N1" s="10"/>
      <c r="O1" s="10"/>
      <c r="P1" s="10"/>
      <c r="Q1" s="10"/>
      <c r="R1" s="10"/>
      <c r="S1" s="10"/>
      <c r="T1" s="10"/>
      <c r="U1" s="10"/>
      <c r="V1" s="10"/>
      <c r="W1" s="10"/>
      <c r="X1" s="10"/>
      <c r="Y1" s="10"/>
      <c r="Z1" s="10"/>
      <c r="AA1" s="10"/>
      <c r="AB1" s="10"/>
      <c r="AC1" s="10"/>
      <c r="AD1" s="10"/>
      <c r="AE1" s="10"/>
      <c r="AF1" s="10"/>
      <c r="AG1" s="10"/>
      <c r="AH1" s="10"/>
      <c r="AI1" s="10"/>
      <c r="AJ1" s="10"/>
      <c r="AK1" s="10"/>
      <c r="AL1" s="10"/>
    </row>
    <row r="3" spans="1:38" x14ac:dyDescent="0.2">
      <c r="C3" s="133" t="s">
        <v>142</v>
      </c>
      <c r="D3" s="133" t="s">
        <v>14</v>
      </c>
    </row>
    <row r="4" spans="1:38" ht="29.25" customHeight="1" x14ac:dyDescent="0.2">
      <c r="C4" s="144">
        <v>1</v>
      </c>
      <c r="D4" s="341" t="s">
        <v>259</v>
      </c>
      <c r="E4" s="341"/>
      <c r="F4" s="341"/>
      <c r="G4" s="341"/>
      <c r="H4" s="341"/>
      <c r="I4" s="341"/>
      <c r="J4" s="341"/>
      <c r="K4" s="341"/>
      <c r="L4" s="341"/>
    </row>
    <row r="5" spans="1:38" x14ac:dyDescent="0.2">
      <c r="C5" s="144">
        <v>2</v>
      </c>
      <c r="D5" s="341" t="s">
        <v>242</v>
      </c>
      <c r="E5" s="341"/>
      <c r="F5" s="341"/>
      <c r="G5" s="341"/>
      <c r="H5" s="341"/>
      <c r="I5" s="341"/>
      <c r="J5" s="341"/>
      <c r="K5" s="341"/>
      <c r="L5" s="341"/>
    </row>
    <row r="6" spans="1:38" ht="28.5" customHeight="1" x14ac:dyDescent="0.2">
      <c r="C6" s="144">
        <v>3</v>
      </c>
      <c r="D6" s="341" t="s">
        <v>257</v>
      </c>
      <c r="E6" s="341"/>
      <c r="F6" s="341"/>
      <c r="G6" s="341"/>
      <c r="H6" s="341"/>
      <c r="I6" s="341"/>
      <c r="J6" s="341"/>
      <c r="K6" s="341"/>
      <c r="L6" s="341"/>
    </row>
    <row r="7" spans="1:38" ht="41.25" customHeight="1" x14ac:dyDescent="0.2">
      <c r="C7" s="144">
        <v>4</v>
      </c>
      <c r="D7" s="341" t="s">
        <v>256</v>
      </c>
      <c r="E7" s="341"/>
      <c r="F7" s="341"/>
      <c r="G7" s="341"/>
      <c r="H7" s="341"/>
      <c r="I7" s="341"/>
      <c r="J7" s="341"/>
      <c r="K7" s="341"/>
      <c r="L7" s="341"/>
    </row>
    <row r="8" spans="1:38" ht="15" x14ac:dyDescent="0.2">
      <c r="C8" s="144"/>
      <c r="D8" s="339"/>
      <c r="E8" s="340"/>
      <c r="F8" s="340"/>
      <c r="G8" s="340"/>
      <c r="H8" s="340"/>
      <c r="I8" s="340"/>
      <c r="J8" s="340"/>
      <c r="K8" s="340"/>
      <c r="L8" s="340"/>
    </row>
    <row r="9" spans="1:38" ht="15" x14ac:dyDescent="0.2">
      <c r="C9" s="144"/>
      <c r="D9" s="339"/>
      <c r="E9" s="340"/>
      <c r="F9" s="340"/>
      <c r="G9" s="340"/>
      <c r="H9" s="340"/>
      <c r="I9" s="340"/>
      <c r="J9" s="340"/>
      <c r="K9" s="340"/>
      <c r="L9" s="340"/>
    </row>
    <row r="10" spans="1:38" ht="15" x14ac:dyDescent="0.2">
      <c r="C10" s="144"/>
      <c r="D10" s="339"/>
      <c r="E10" s="340"/>
      <c r="F10" s="340"/>
      <c r="G10" s="340"/>
      <c r="H10" s="340"/>
      <c r="I10" s="340"/>
      <c r="J10" s="340"/>
      <c r="K10" s="340"/>
      <c r="L10" s="340"/>
    </row>
    <row r="11" spans="1:38" ht="15" x14ac:dyDescent="0.2">
      <c r="C11" s="144"/>
      <c r="D11" s="339"/>
      <c r="E11" s="340"/>
      <c r="F11" s="340"/>
      <c r="G11" s="340"/>
      <c r="H11" s="340"/>
      <c r="I11" s="340"/>
      <c r="J11" s="340"/>
      <c r="K11" s="340"/>
      <c r="L11" s="340"/>
    </row>
    <row r="12" spans="1:38" ht="15" x14ac:dyDescent="0.2">
      <c r="C12" s="144"/>
      <c r="D12" s="339"/>
      <c r="E12" s="340"/>
      <c r="F12" s="340"/>
      <c r="G12" s="340"/>
      <c r="H12" s="340"/>
      <c r="I12" s="340"/>
      <c r="J12" s="340"/>
      <c r="K12" s="340"/>
      <c r="L12" s="340"/>
    </row>
    <row r="13" spans="1:38" ht="15" x14ac:dyDescent="0.2">
      <c r="C13" s="144"/>
      <c r="D13" s="339"/>
      <c r="E13" s="340"/>
      <c r="F13" s="340"/>
      <c r="G13" s="340"/>
      <c r="H13" s="340"/>
      <c r="I13" s="340"/>
      <c r="J13" s="340"/>
      <c r="K13" s="340"/>
      <c r="L13" s="34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L22" sqref="L22"/>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52A873-B12D-4EF9-AACC-D95482F4ABE4}">
  <ds:schemaRefs>
    <ds:schemaRef ds:uri="http://schemas.microsoft.com/sharepoint/v3/contenttype/forms"/>
  </ds:schemaRefs>
</ds:datastoreItem>
</file>

<file path=customXml/itemProps2.xml><?xml version="1.0" encoding="utf-8"?>
<ds:datastoreItem xmlns:ds="http://schemas.openxmlformats.org/officeDocument/2006/customXml" ds:itemID="{371F33F1-07C0-47C4-B062-FB785F4E6107}">
  <ds:schemaRefs>
    <ds:schemaRef ds:uri="http://purl.org/dc/dcmitype/"/>
    <ds:schemaRef ds:uri="http://purl.org/dc/terms/"/>
    <ds:schemaRef ds:uri="http://schemas.microsoft.com/office/2006/documentManagement/types"/>
    <ds:schemaRef ds:uri="c75d1172-787a-498f-aaff-e17d79596d1f"/>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6E8C1A1-A113-4638-84F3-6625F0B9D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Info</vt:lpstr>
      <vt:lpstr>Data Summary</vt:lpstr>
      <vt:lpstr>Reference Source Info</vt:lpstr>
      <vt:lpstr>DQI</vt:lpstr>
      <vt:lpstr>Energy_calculations</vt:lpstr>
      <vt:lpstr>coal_waste_flows</vt:lpstr>
      <vt:lpstr>Conversions</vt:lpstr>
      <vt:lpstr>Assumptions</vt:lpstr>
      <vt:lpstr>Chart</vt:lpstr>
      <vt:lpstr>lstOrigin</vt:lpstr>
      <vt:lpstr>lstSourceType</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2014-12-18T18:30:34Z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