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is\Desktop\Srijana\NG Unit Processes\Don's Review\"/>
    </mc:Choice>
  </mc:AlternateContent>
  <bookViews>
    <workbookView xWindow="0" yWindow="0" windowWidth="13875" windowHeight="9300" activeTab="1"/>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3" r:id="rId9"/>
  </sheets>
  <definedNames>
    <definedName name="RiskIsInput" hidden="1">FALSE</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 i="2" l="1"/>
  <c r="F29" i="2"/>
  <c r="E29" i="2"/>
  <c r="D29" i="2"/>
  <c r="C7" i="5" l="1"/>
  <c r="C6" i="5"/>
  <c r="C5" i="5"/>
  <c r="C4" i="5"/>
  <c r="B7" i="5"/>
  <c r="B6" i="5"/>
  <c r="B5" i="5"/>
  <c r="B4" i="5"/>
  <c r="K6" i="5"/>
  <c r="J6" i="5"/>
  <c r="I6" i="5"/>
  <c r="G27" i="2"/>
  <c r="F27" i="2"/>
  <c r="E27" i="2"/>
  <c r="E24" i="2"/>
  <c r="F24" i="2"/>
  <c r="G24" i="2"/>
  <c r="E25" i="2"/>
  <c r="F25" i="2"/>
  <c r="G25" i="2"/>
  <c r="E26" i="2"/>
  <c r="F26" i="2"/>
  <c r="G26" i="2"/>
  <c r="G23" i="2"/>
  <c r="F23" i="2"/>
  <c r="E23" i="2"/>
  <c r="CI10" i="3"/>
  <c r="CI9" i="3"/>
  <c r="CI8" i="3"/>
  <c r="CI7" i="3"/>
  <c r="B8" i="3"/>
  <c r="B9" i="3"/>
  <c r="B10" i="3"/>
  <c r="B7" i="3"/>
  <c r="D30" i="2"/>
  <c r="D28" i="2"/>
  <c r="C46" i="2"/>
  <c r="C45" i="2"/>
  <c r="I9" i="5" l="1"/>
  <c r="O46" i="2" l="1"/>
  <c r="O45" i="2"/>
  <c r="B20" i="3" l="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K7" i="5"/>
  <c r="J7" i="5"/>
  <c r="I7" i="5"/>
  <c r="K5" i="5"/>
  <c r="J5" i="5"/>
  <c r="I5" i="5"/>
  <c r="K4" i="5"/>
  <c r="J4" i="5"/>
  <c r="I4" i="5"/>
  <c r="F45" i="2"/>
  <c r="F46" i="2"/>
  <c r="F44" i="2"/>
  <c r="H46" i="2"/>
  <c r="H45" i="2"/>
  <c r="C36" i="2"/>
  <c r="H36" i="2" s="1"/>
  <c r="B30" i="2"/>
  <c r="B28" i="2"/>
  <c r="B29" i="2"/>
  <c r="CF5" i="3"/>
  <c r="CC5" i="3"/>
  <c r="BZ5" i="3"/>
  <c r="BW5" i="3"/>
  <c r="BT5" i="3"/>
  <c r="BQ5" i="3"/>
  <c r="BN5" i="3"/>
  <c r="BK5" i="3"/>
  <c r="BH5" i="3"/>
  <c r="BE5" i="3"/>
  <c r="BB5" i="3"/>
  <c r="AY5" i="3"/>
  <c r="AV5" i="3"/>
  <c r="AS5" i="3"/>
  <c r="AP5" i="3"/>
  <c r="AM5" i="3"/>
  <c r="AJ5" i="3"/>
  <c r="AG5" i="3"/>
  <c r="AD5" i="3"/>
  <c r="AA5" i="3"/>
  <c r="X5" i="3"/>
  <c r="U5" i="3"/>
  <c r="R5" i="3"/>
  <c r="O5" i="3"/>
  <c r="L5" i="3"/>
  <c r="I5" i="3"/>
  <c r="F5" i="3"/>
  <c r="A8" i="3"/>
  <c r="A9" i="3" s="1"/>
  <c r="H4" i="3"/>
  <c r="G4" i="3"/>
  <c r="F4" i="3"/>
  <c r="C5" i="3" s="1"/>
  <c r="D5" i="3" s="1"/>
  <c r="K15" i="3"/>
  <c r="K4" i="3" s="1"/>
  <c r="J15" i="3"/>
  <c r="J4" i="3" s="1"/>
  <c r="I15" i="3"/>
  <c r="I4" i="3" s="1"/>
  <c r="B24" i="2"/>
  <c r="B23" i="2"/>
  <c r="B26" i="2"/>
  <c r="B25" i="2"/>
  <c r="B27" i="2"/>
  <c r="N5" i="2"/>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AJ2" i="4"/>
  <c r="AI2" i="4"/>
  <c r="AH2" i="4"/>
  <c r="I47" i="2"/>
  <c r="H47" i="2"/>
  <c r="G47" i="2"/>
  <c r="H44" i="2"/>
  <c r="G44" i="2"/>
  <c r="I44" i="2" s="1"/>
  <c r="I38" i="2"/>
  <c r="H38" i="2"/>
  <c r="G38" i="2"/>
  <c r="G11" i="2"/>
  <c r="D4" i="1"/>
  <c r="D3" i="1"/>
  <c r="C24" i="1" s="1"/>
  <c r="M15" i="3" l="1"/>
  <c r="P15" i="3" s="1"/>
  <c r="P4" i="3" s="1"/>
  <c r="N15" i="3"/>
  <c r="N4" i="3" s="1"/>
  <c r="D8" i="3"/>
  <c r="S46" i="2"/>
  <c r="M4" i="3"/>
  <c r="S45" i="2"/>
  <c r="L15" i="3"/>
  <c r="O15" i="3" s="1"/>
  <c r="R15" i="3" s="1"/>
  <c r="S15" i="3"/>
  <c r="C8" i="3"/>
  <c r="E9" i="3"/>
  <c r="C9" i="3"/>
  <c r="E5" i="3"/>
  <c r="C10" i="3"/>
  <c r="E6" i="3"/>
  <c r="E8" i="3"/>
  <c r="D10" i="3"/>
  <c r="E10" i="3"/>
  <c r="D9" i="3"/>
  <c r="C6" i="3"/>
  <c r="E7" i="3"/>
  <c r="D7" i="3"/>
  <c r="C7" i="3"/>
  <c r="D6" i="3"/>
  <c r="L4" i="3" l="1"/>
  <c r="O4" i="3"/>
  <c r="Q15" i="3"/>
  <c r="T15" i="3" s="1"/>
  <c r="S4" i="3"/>
  <c r="V15" i="3"/>
  <c r="U15" i="3"/>
  <c r="R4" i="3"/>
  <c r="Q4" i="3" l="1"/>
  <c r="V4" i="3"/>
  <c r="Y15" i="3"/>
  <c r="W15" i="3"/>
  <c r="T4" i="3"/>
  <c r="X15" i="3"/>
  <c r="U4" i="3"/>
  <c r="Z15" i="3" l="1"/>
  <c r="W4" i="3"/>
  <c r="Y4" i="3"/>
  <c r="AB15" i="3"/>
  <c r="AA15" i="3"/>
  <c r="X4" i="3"/>
  <c r="AB4" i="3" l="1"/>
  <c r="AE15" i="3"/>
  <c r="Z4" i="3"/>
  <c r="AC15" i="3"/>
  <c r="AD15" i="3"/>
  <c r="AA4" i="3"/>
  <c r="AC4" i="3" l="1"/>
  <c r="AF15" i="3"/>
  <c r="AE4" i="3"/>
  <c r="AH15" i="3"/>
  <c r="AG15" i="3"/>
  <c r="AD4" i="3"/>
  <c r="AH4" i="3" l="1"/>
  <c r="AK15" i="3"/>
  <c r="AI15" i="3"/>
  <c r="AF4" i="3"/>
  <c r="AJ15" i="3"/>
  <c r="AG4" i="3"/>
  <c r="AL15" i="3" l="1"/>
  <c r="AI4" i="3"/>
  <c r="AN15" i="3"/>
  <c r="AK4" i="3"/>
  <c r="AJ4" i="3"/>
  <c r="AM15" i="3"/>
  <c r="AN4" i="3" l="1"/>
  <c r="AQ15" i="3"/>
  <c r="AO15" i="3"/>
  <c r="AL4" i="3"/>
  <c r="AM4" i="3"/>
  <c r="AP15" i="3"/>
  <c r="AO4" i="3" l="1"/>
  <c r="AR15" i="3"/>
  <c r="AT15" i="3"/>
  <c r="AQ4" i="3"/>
  <c r="AS15" i="3"/>
  <c r="AP4" i="3"/>
  <c r="AT4" i="3" l="1"/>
  <c r="AW15" i="3"/>
  <c r="AR4" i="3"/>
  <c r="AU15" i="3"/>
  <c r="AV15" i="3"/>
  <c r="AS4" i="3"/>
  <c r="AX15" i="3" l="1"/>
  <c r="AU4" i="3"/>
  <c r="AW4" i="3"/>
  <c r="AZ15" i="3"/>
  <c r="AY15" i="3"/>
  <c r="AV4" i="3"/>
  <c r="BA15" i="3" l="1"/>
  <c r="AX4" i="3"/>
  <c r="BC15" i="3"/>
  <c r="AZ4" i="3"/>
  <c r="BB15" i="3"/>
  <c r="AY4" i="3"/>
  <c r="BF15" i="3" l="1"/>
  <c r="BC4" i="3"/>
  <c r="BD15" i="3"/>
  <c r="BA4" i="3"/>
  <c r="BE15" i="3"/>
  <c r="BB4" i="3"/>
  <c r="BG15" i="3" l="1"/>
  <c r="BD4" i="3"/>
  <c r="BF4" i="3"/>
  <c r="BI15" i="3"/>
  <c r="BH15" i="3"/>
  <c r="BE4" i="3"/>
  <c r="BJ15" i="3" l="1"/>
  <c r="BG4" i="3"/>
  <c r="BI4" i="3"/>
  <c r="BL15" i="3"/>
  <c r="BK15" i="3"/>
  <c r="BH4" i="3"/>
  <c r="BJ4" i="3" l="1"/>
  <c r="BM15" i="3"/>
  <c r="BL4" i="3"/>
  <c r="BO15" i="3"/>
  <c r="BN15" i="3"/>
  <c r="BK4" i="3"/>
  <c r="BR15" i="3" l="1"/>
  <c r="BO4" i="3"/>
  <c r="BP15" i="3"/>
  <c r="BM4" i="3"/>
  <c r="BQ15" i="3"/>
  <c r="BN4" i="3"/>
  <c r="BS15" i="3" l="1"/>
  <c r="BP4" i="3"/>
  <c r="BU15" i="3"/>
  <c r="BR4" i="3"/>
  <c r="BQ4" i="3"/>
  <c r="BT15" i="3"/>
  <c r="BV15" i="3" l="1"/>
  <c r="BS4" i="3"/>
  <c r="BX15" i="3"/>
  <c r="BU4" i="3"/>
  <c r="BW15" i="3"/>
  <c r="BT4" i="3"/>
  <c r="BV4" i="3" l="1"/>
  <c r="BY15" i="3"/>
  <c r="BX4" i="3"/>
  <c r="CA15" i="3"/>
  <c r="BZ15" i="3"/>
  <c r="BW4" i="3"/>
  <c r="BY4" i="3" l="1"/>
  <c r="CB15" i="3"/>
  <c r="CA4" i="3"/>
  <c r="CD15" i="3"/>
  <c r="BZ4" i="3"/>
  <c r="CC15" i="3"/>
  <c r="CG15" i="3" l="1"/>
  <c r="CG4" i="3" s="1"/>
  <c r="CD4" i="3"/>
  <c r="CE15" i="3"/>
  <c r="CB4" i="3"/>
  <c r="CC4" i="3"/>
  <c r="CF15" i="3"/>
  <c r="CF4" i="3" s="1"/>
  <c r="CH15" i="3" l="1"/>
  <c r="CH4" i="3" s="1"/>
  <c r="CE4" i="3"/>
  <c r="G28" i="2" l="1"/>
  <c r="F28" i="2"/>
  <c r="E28" i="2"/>
  <c r="E30" i="2" s="1"/>
  <c r="G46" i="2"/>
  <c r="I46" i="2" s="1"/>
  <c r="G30" i="2" l="1"/>
  <c r="G36" i="2"/>
  <c r="I36" i="2" s="1"/>
  <c r="F30" i="2"/>
  <c r="G45" i="2"/>
  <c r="I45" i="2" s="1"/>
</calcChain>
</file>

<file path=xl/sharedStrings.xml><?xml version="1.0" encoding="utf-8"?>
<sst xmlns="http://schemas.openxmlformats.org/spreadsheetml/2006/main" count="549" uniqueCount="395">
  <si>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</si>
  <si>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</si>
  <si>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</si>
  <si>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</si>
  <si>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</si>
  <si>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</si>
  <si>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</si>
  <si>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</si>
  <si>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</si>
  <si>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</si>
  <si>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</si>
  <si>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</si>
  <si>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</si>
  <si>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</si>
  <si>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</si>
  <si>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</si>
  <si>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</si>
  <si>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</si>
  <si>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</si>
  <si>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</si>
  <si>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</si>
  <si>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</si>
  <si>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</si>
  <si>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</si>
  <si>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</si>
  <si>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</si>
  <si>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</si>
  <si>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</si>
  <si>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</si>
  <si>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</si>
  <si>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</si>
  <si>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</si>
  <si>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</si>
  <si>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</si>
  <si>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</si>
  <si>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</si>
  <si>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</si>
  <si>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</si>
  <si>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</si>
  <si>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</si>
  <si>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</si>
  <si>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</si>
  <si>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</si>
  <si>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</si>
  <si>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</si>
  <si>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</si>
  <si>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</si>
  <si>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</si>
  <si>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</si>
  <si>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</si>
  <si>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</si>
  <si>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</si>
  <si>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</si>
  <si>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</si>
  <si>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</si>
  <si>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</si>
  <si>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</si>
  <si>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</si>
  <si>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</si>
  <si>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</si>
  <si>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</si>
  <si>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</si>
  <si>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</si>
  <si>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</si>
  <si>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</si>
  <si>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</si>
  <si>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</si>
  <si>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</si>
  <si>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</si>
  <si>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</si>
  <si>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</si>
  <si>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</si>
  <si>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</si>
  <si>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</si>
  <si>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</si>
  <si>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</si>
  <si>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</si>
  <si>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</si>
  <si>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</si>
  <si>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</si>
  <si>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</si>
  <si>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</si>
  <si>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</si>
  <si>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</si>
  <si>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</si>
  <si>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</si>
  <si>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</si>
  <si>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</si>
  <si>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</si>
  <si>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</si>
  <si>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</si>
  <si>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</si>
  <si>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</si>
  <si>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</si>
  <si>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</si>
  <si>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</si>
  <si>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</si>
  <si>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</si>
  <si>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</si>
  <si>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</si>
  <si>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</si>
  <si>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</si>
  <si>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</si>
  <si>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</si>
  <si>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</si>
  <si>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</si>
  <si>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</si>
  <si>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</si>
  <si>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</si>
  <si>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</si>
  <si>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</si>
  <si>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</si>
  <si>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</si>
  <si>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</si>
  <si>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</si>
  <si>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</si>
  <si>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</si>
  <si>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</si>
  <si>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</si>
  <si>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</si>
  <si>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</si>
  <si>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</si>
  <si>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</si>
  <si>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</si>
  <si>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</si>
  <si>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</si>
  <si>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</si>
  <si>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</si>
  <si>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</si>
  <si>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</si>
  <si>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</si>
  <si>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</si>
  <si>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</si>
  <si>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</si>
  <si>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</si>
  <si>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</si>
  <si>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</si>
  <si>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</si>
  <si>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</si>
  <si>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</si>
  <si>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</si>
  <si>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</si>
  <si>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</si>
  <si>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</si>
  <si>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</si>
  <si>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</si>
  <si>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</si>
  <si>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</si>
  <si>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</si>
  <si>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</si>
  <si>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</si>
  <si>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</si>
  <si>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</si>
  <si>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</si>
  <si>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</si>
  <si>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</si>
  <si>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</si>
  <si>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</si>
  <si>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</si>
  <si>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</si>
  <si>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</si>
  <si>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</si>
  <si>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</si>
  <si>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</si>
  <si>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</si>
  <si>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</si>
  <si>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</si>
  <si>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</si>
  <si>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</si>
  <si>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</si>
  <si>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</si>
  <si>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</si>
  <si>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</si>
  <si>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</si>
  <si>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</si>
  <si>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</si>
  <si>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</si>
  <si>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</si>
  <si>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</si>
  <si>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</si>
  <si>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</si>
  <si>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</si>
  <si>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</si>
  <si>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</si>
  <si>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</si>
  <si>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</si>
  <si>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</si>
  <si>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</si>
  <si>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</si>
  <si>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</si>
  <si>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</si>
  <si>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</si>
  <si>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</si>
  <si>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</si>
  <si>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</si>
  <si>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</si>
  <si>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</si>
  <si>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</si>
  <si>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</si>
  <si>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</si>
  <si>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</si>
  <si>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</si>
  <si>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</si>
  <si>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</si>
  <si>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</si>
  <si>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</si>
  <si>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</si>
  <si>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</si>
  <si>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</si>
  <si>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</si>
  <si>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</si>
  <si>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</si>
  <si>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</si>
  <si>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</si>
  <si>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</si>
  <si>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</si>
  <si>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</si>
  <si>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</si>
  <si>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</si>
  <si>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</si>
  <si>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</si>
  <si>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</si>
  <si>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</si>
  <si>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</si>
  <si>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</si>
  <si>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</si>
  <si>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</si>
  <si>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</si>
  <si>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dimensionless</t>
  </si>
  <si>
    <t>Mcf</t>
  </si>
  <si>
    <t>[dimensionless] Mass fraction of CH4 in natural gas.</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</si>
  <si>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</si>
  <si>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</si>
  <si>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</si>
  <si>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</si>
  <si>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</si>
  <si>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</si>
  <si>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</si>
  <si>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</si>
  <si>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</si>
  <si>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</si>
  <si>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</si>
  <si>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</si>
  <si>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</si>
  <si>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</si>
  <si>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</si>
  <si>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</si>
  <si>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</si>
  <si>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</si>
  <si>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</si>
  <si>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</si>
  <si>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</si>
  <si>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</si>
  <si>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</si>
  <si>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</si>
  <si>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</si>
  <si>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</si>
  <si>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</si>
  <si>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</si>
  <si>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</si>
  <si>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</si>
  <si>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</si>
  <si>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</si>
  <si>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</si>
  <si>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</si>
  <si>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</si>
  <si>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</si>
  <si>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</si>
  <si>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</si>
  <si>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</si>
  <si>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</si>
  <si>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</si>
  <si>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</si>
  <si>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</si>
  <si>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</si>
  <si>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</si>
  <si>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</si>
  <si>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</si>
  <si>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</si>
  <si>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</si>
  <si>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</si>
  <si>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</si>
  <si>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</si>
  <si>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</si>
  <si>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</si>
  <si>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</si>
  <si>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</si>
  <si>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</si>
  <si>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</si>
  <si>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</si>
  <si>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</si>
  <si>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</si>
  <si>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</si>
  <si>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</si>
  <si>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</si>
  <si>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</si>
  <si>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</si>
  <si>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</si>
  <si>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</si>
  <si>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</si>
  <si>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</si>
  <si>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</si>
  <si>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</si>
  <si>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</si>
  <si>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</si>
  <si>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</si>
  <si>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</si>
  <si>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</si>
  <si>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</si>
  <si>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</si>
  <si>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</si>
  <si>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</si>
  <si>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</si>
  <si>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</si>
  <si>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</si>
  <si>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Natural Gas [intermediate flow]</t>
  </si>
  <si>
    <t>kg NG</t>
  </si>
  <si>
    <t>kg NG/kg NG</t>
  </si>
  <si>
    <t>natural gas</t>
  </si>
  <si>
    <t>United States</t>
  </si>
  <si>
    <t>No</t>
  </si>
  <si>
    <t>1 MCF</t>
  </si>
  <si>
    <t>=</t>
  </si>
  <si>
    <t xml:space="preserve"> 1000 scf</t>
  </si>
  <si>
    <t>1 kg</t>
  </si>
  <si>
    <t>2.205 lb</t>
  </si>
  <si>
    <t>1 scf NG</t>
  </si>
  <si>
    <t>0.042 lb NG</t>
  </si>
  <si>
    <t>EPA. 2016a. Greenhouse Gas Reporting Program. Environmental Protection Agency. https://www.epa.gov/enviro/greenhouse-gas-customized-search. Accessed August 22, 2018</t>
  </si>
  <si>
    <t>EPA. 2018. Inventory of U.S. Greenhouse Gas Emissions and Sinks, 1990-2016. Environmental Protection Agency. EPA 430-R-18-003. https://www.epa.gov/sites/production/files/2018-01/documents/2018_complete_report.pdf Accessed August 20, 2018</t>
  </si>
  <si>
    <t>EPA</t>
  </si>
  <si>
    <t>2016</t>
  </si>
  <si>
    <t>https://www.epa.gov/enviro/greenhouse-gas-customized-search. Accessed August 22, 2018</t>
  </si>
  <si>
    <t>August 22, 2018</t>
  </si>
  <si>
    <t>2018</t>
  </si>
  <si>
    <t xml:space="preserve"> https://www.epa.gov/sites/production/files/2018-01/documents/2018_complete_report.pdf </t>
  </si>
  <si>
    <t>August 20, 2018</t>
  </si>
  <si>
    <t>Government Database</t>
  </si>
  <si>
    <t>Government Document</t>
  </si>
  <si>
    <t>Abbreviations used throughout this DS: MCF (thousand cubic feet), scf (standard cubic feet), NG (natural gas)</t>
  </si>
  <si>
    <t xml:space="preserve"> </t>
  </si>
  <si>
    <t>kg CH4/controller-yr</t>
  </si>
  <si>
    <t>[kg/controller-yr] Emission factor for high-bleed pneumatic devices.</t>
  </si>
  <si>
    <t>nat_mCH4</t>
  </si>
  <si>
    <t>4_NG_trans</t>
  </si>
  <si>
    <t>Transmission Fugitives</t>
  </si>
  <si>
    <t>Fugitive emissions of natural gas from natural gas transmission</t>
  </si>
  <si>
    <t>This unit process provides a summary of relevant input and output flows associated with fugitive emissions from natural gas transmission operations. It accounts for fugitive emissions from two specific sources: "transmission storage" and equipment leaks. The outputs of this unit process are the reference flow of natural gas, and 2 intermediate flows of fugitive emission streams that are to be connected to NETL's venting and flaring unit process for speciation of whole natural gas into its hydrocarbon and other components.</t>
  </si>
  <si>
    <r>
      <t>Note: All inputs and outputs are normalized per the reference flow (e.g., per 1 kg</t>
    </r>
    <r>
      <rPr>
        <b/>
        <sz val="10"/>
        <color indexed="8"/>
        <rFont val="Arial"/>
        <family val="2"/>
      </rPr>
      <t xml:space="preserve"> </t>
    </r>
    <r>
      <rPr>
        <sz val="10"/>
        <color indexed="8"/>
        <rFont val="Arial"/>
        <family val="2"/>
      </rPr>
      <t>of natural gas through a transmission facility).</t>
    </r>
  </si>
  <si>
    <t>This unit process is composed of this document and the file, DF_NG_Transmission_Fugitives_2018.01.docx, which provides additional details regarding calculations, data quality, and references as relevant.</t>
  </si>
  <si>
    <t>NG_trans*1000*.042/2.205</t>
  </si>
  <si>
    <t>4_NG_trans_kg</t>
  </si>
  <si>
    <t>[Mcf] Annual output of a transmisssion facility, volume</t>
  </si>
  <si>
    <t>[kg] Annual output of a transmission facility, mass</t>
  </si>
  <si>
    <t>4_TS_CH4_leak</t>
  </si>
  <si>
    <t>tonnes</t>
  </si>
  <si>
    <t xml:space="preserve">[tonnes] Leaks from transmission storage </t>
  </si>
  <si>
    <t>NG_processed</t>
  </si>
  <si>
    <t>Fugitive_TS</t>
  </si>
  <si>
    <t>Fugitive_EL</t>
  </si>
  <si>
    <t>[kg NG/kg NG] Fugitive emissions from transmission storage per unit of natural gas through a transmission facility</t>
  </si>
  <si>
    <t>[kg NG/kg NG] Fugitive emissions from equipment leaks per unit of natural gas through a transmission facility</t>
  </si>
  <si>
    <t>4_LEAKS_CH4</t>
  </si>
  <si>
    <t>Fugitive emissions of natural gas from natural gas transmission sites in Appalachian - Shale</t>
  </si>
  <si>
    <t>Fugitive emissions of natural gas from natural gas transmission sites in Gulf - Conventional</t>
  </si>
  <si>
    <t>Fugitive emissions of natural gas from natural gas transmission sites in Gulf - Shale</t>
  </si>
  <si>
    <t>Fugitive emissions of natural gas from natural gas transmission sites in Gulf - Tight</t>
  </si>
  <si>
    <t>Fugitive emissions of natural gas from natural gas transmission sites in Arkla - Conventional</t>
  </si>
  <si>
    <t>Fugitive emissions of natural gas from natural gas transmission sites in Arkla - Shale</t>
  </si>
  <si>
    <t>Fugitive emissions of natural gas from natural gas transmission sites in Arkla - Tight</t>
  </si>
  <si>
    <t>Fugitive emissions of natural gas from natural gas transmission sites in East Texas - Conventional</t>
  </si>
  <si>
    <t>Fugitive emissions of natural gas from natural gas transmission sites in East Texas - Shale</t>
  </si>
  <si>
    <t>Fugitive emissions of natural gas from natural gas transmission sites in East Texas - Tight</t>
  </si>
  <si>
    <t>Fugitive emissions of natural gas from natural gas transmission sites in Arkoma - Conventional</t>
  </si>
  <si>
    <t>Fugitive emissions of natural gas from natural gas transmission sites in Arkoma - Shale</t>
  </si>
  <si>
    <t>Fugitive emissions of natural gas from natural gas transmission sites in South Oklahoma - Shale</t>
  </si>
  <si>
    <t>Fugitive emissions of natural gas from natural gas transmission sites in Anadarko - Conventional</t>
  </si>
  <si>
    <t>Fugitive emissions of natural gas from natural gas transmission sites in Anadarko - Shale</t>
  </si>
  <si>
    <t>Fugitive emissions of natural gas from natural gas transmission sites in Anadarko - Tight</t>
  </si>
  <si>
    <t>Fugitive emissions of natural gas from natural gas transmission sites in Strawn - Shale</t>
  </si>
  <si>
    <t>Fugitive emissions of natural gas from natural gas transmission sites in Fort Worth - Shale</t>
  </si>
  <si>
    <t>Fugitive emissions of natural gas from natural gas transmission sites in Permian - Conventional</t>
  </si>
  <si>
    <t>Fugitive emissions of natural gas from natural gas transmission sites in Permian - Shale</t>
  </si>
  <si>
    <t>Fugitive emissions of natural gas from natural gas transmission sites in Green River - Conventional</t>
  </si>
  <si>
    <t>Fugitive emissions of natural gas from natural gas transmission sites in Green River - Tight</t>
  </si>
  <si>
    <t>Fugitive emissions of natural gas from natural gas transmission sites in Uinta - Conventional</t>
  </si>
  <si>
    <t>Fugitive emissions of natural gas from natural gas transmission sites in Uinta - Tight</t>
  </si>
  <si>
    <t>Fugitive emissions of natural gas from natural gas transmission sites in San Juan - CBM</t>
  </si>
  <si>
    <t>Fugitive emissions of natural gas from natural gas transmission sites in San Juan - Conventional</t>
  </si>
  <si>
    <t>Fugitive emissions of natural gas from natural gas transmission sites in Piceance - Tight</t>
  </si>
  <si>
    <t>Natural gas [from processing]</t>
  </si>
  <si>
    <t>Fugitive_TS [to venting and flaring]</t>
  </si>
  <si>
    <t>Fugitive_EL [to venting and flaring]</t>
  </si>
  <si>
    <t>[Intermediate Flow] Natural gas input (from processing).</t>
  </si>
  <si>
    <t>[kg] Natural gas input (from processing). Equals the natural gas product stream that exits the transmission facility plus natural gas that is emitted as fugitives at transmission.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</si>
</sst>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0"/>
    <numFmt numFmtId="165" formatCode="0.000"/>
    <numFmt numFmtId="166" formatCode="0.000000"/>
    <numFmt numFmtId="167" formatCode="0.000000E+00"/>
    <numFmt numFmtId="168" formatCode="0.0000000E+00"/>
  </numFmts>
  <fonts count="32"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0">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54">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2" borderId="0" xfId="2" applyFill="1" applyBorder="1" applyAlignment="1">
      <alignment vertical="top" wrapText="1"/>
    </xf>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30" xfId="0" applyFont="1" applyBorder="1" applyAlignment="1">
      <alignment horizontal="center"/>
    </xf>
    <xf numFmtId="0" fontId="3" fillId="0" borderId="16" xfId="0" applyFont="1" applyBorder="1" applyAlignment="1">
      <alignment horizontal="center"/>
    </xf>
    <xf numFmtId="11" fontId="16" fillId="0" borderId="16" xfId="0" applyNumberFormat="1" applyFont="1" applyFill="1" applyBorder="1"/>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7" fillId="0" borderId="0" xfId="2" applyFont="1" applyFill="1" applyAlignment="1" applyProtection="1">
      <alignment horizontal="left" vertical="top" wrapText="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6"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6"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5" xfId="2" applyFont="1" applyFill="1" applyBorder="1" applyAlignment="1">
      <alignment horizontal="center"/>
    </xf>
    <xf numFmtId="0" fontId="25" fillId="0" borderId="35" xfId="2" applyFont="1" applyBorder="1" applyAlignment="1">
      <alignment wrapText="1"/>
    </xf>
    <xf numFmtId="0" fontId="26" fillId="0" borderId="35" xfId="2" applyFont="1" applyBorder="1" applyAlignment="1">
      <alignment wrapText="1"/>
    </xf>
    <xf numFmtId="0" fontId="6" fillId="0" borderId="34"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4" fillId="0" borderId="16" xfId="2" applyFont="1" applyFill="1" applyBorder="1" applyProtection="1">
      <protection locked="0"/>
    </xf>
    <xf numFmtId="0" fontId="2" fillId="0" borderId="37" xfId="2" applyFont="1" applyFill="1" applyBorder="1" applyAlignment="1">
      <alignment horizontal="center"/>
    </xf>
    <xf numFmtId="0" fontId="3" fillId="11" borderId="1" xfId="0" applyFont="1" applyFill="1" applyBorder="1" applyAlignment="1">
      <alignment horizontal="center"/>
    </xf>
    <xf numFmtId="164" fontId="16" fillId="6" borderId="1" xfId="0" applyNumberFormat="1" applyFont="1" applyFill="1" applyBorder="1"/>
    <xf numFmtId="11" fontId="16" fillId="6" borderId="1" xfId="0" applyNumberFormat="1" applyFont="1" applyFill="1" applyBorder="1"/>
    <xf numFmtId="0" fontId="3" fillId="0" borderId="1" xfId="0" applyFont="1" applyBorder="1" applyAlignment="1">
      <alignment horizontal="center"/>
    </xf>
    <xf numFmtId="11" fontId="16" fillId="0" borderId="30" xfId="0" quotePrefix="1" applyNumberFormat="1" applyFont="1" applyFill="1" applyBorder="1"/>
    <xf numFmtId="0" fontId="3" fillId="0" borderId="1" xfId="0" applyFont="1" applyFill="1" applyBorder="1" applyAlignment="1">
      <alignment horizontal="center"/>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11" fontId="16" fillId="0" borderId="17" xfId="0" quotePrefix="1" applyNumberFormat="1" applyFont="1" applyFill="1" applyBorder="1"/>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0" fontId="4" fillId="0" borderId="31" xfId="2" applyFont="1" applyBorder="1" applyAlignment="1" applyProtection="1">
      <protection locked="0"/>
    </xf>
    <xf numFmtId="164" fontId="16" fillId="10" borderId="16" xfId="0" applyNumberFormat="1" applyFont="1" applyFill="1" applyBorder="1" applyAlignment="1" applyProtection="1">
      <alignment vertical="top"/>
      <protection hidden="1"/>
    </xf>
    <xf numFmtId="0" fontId="7" fillId="0" borderId="29" xfId="2" applyFont="1" applyFill="1" applyBorder="1" applyAlignment="1">
      <alignment horizontal="center" wrapText="1"/>
    </xf>
    <xf numFmtId="11" fontId="16" fillId="0" borderId="31" xfId="0" applyNumberFormat="1" applyFont="1" applyFill="1" applyBorder="1" applyProtection="1">
      <protection locked="0"/>
    </xf>
    <xf numFmtId="11" fontId="16" fillId="0" borderId="31" xfId="0" applyNumberFormat="1" applyFont="1" applyFill="1" applyBorder="1"/>
    <xf numFmtId="0" fontId="0" fillId="0" borderId="0" xfId="0" applyFill="1"/>
    <xf numFmtId="0" fontId="4" fillId="0" borderId="16" xfId="2" applyFont="1" applyBorder="1" applyAlignment="1" applyProtection="1">
      <alignment wrapText="1"/>
      <protection locked="0"/>
    </xf>
    <xf numFmtId="0" fontId="0" fillId="0" borderId="16" xfId="0" applyBorder="1"/>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16" fillId="0" borderId="16" xfId="0" applyFont="1" applyBorder="1" applyAlignment="1" applyProtection="1">
      <alignment horizontal="right"/>
      <protection locked="0"/>
    </xf>
    <xf numFmtId="167" fontId="16" fillId="0" borderId="16" xfId="0" applyNumberFormat="1" applyFont="1" applyFill="1" applyBorder="1"/>
    <xf numFmtId="168" fontId="16" fillId="10" borderId="16" xfId="1" applyNumberFormat="1" applyFont="1" applyFill="1" applyBorder="1" applyAlignment="1" applyProtection="1">
      <alignment vertical="top"/>
      <protection hidden="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6" fillId="3" borderId="16" xfId="2" applyFont="1" applyFill="1" applyBorder="1" applyAlignment="1">
      <alignment horizontal="center"/>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6" fillId="3" borderId="16" xfId="2" applyFont="1" applyFill="1" applyBorder="1" applyAlignment="1">
      <alignment horizontal="left"/>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4" fillId="0" borderId="1" xfId="2" applyBorder="1" applyAlignment="1" applyProtection="1">
      <alignment horizontal="left"/>
      <protection locked="0"/>
    </xf>
    <xf numFmtId="0" fontId="4" fillId="0" borderId="16" xfId="0" applyFont="1" applyBorder="1" applyAlignment="1" applyProtection="1">
      <alignment horizontal="left" vertical="top" wrapText="1"/>
      <protection locked="0"/>
    </xf>
    <xf numFmtId="0" fontId="4" fillId="0" borderId="16" xfId="2" applyFont="1" applyBorder="1" applyAlignment="1" applyProtection="1">
      <alignment horizontal="left"/>
      <protection locked="0"/>
    </xf>
    <xf numFmtId="0" fontId="4" fillId="0" borderId="16"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6" fillId="3" borderId="10" xfId="2" applyFont="1" applyFill="1" applyBorder="1" applyAlignment="1">
      <alignment horizontal="left" vertical="center"/>
    </xf>
    <xf numFmtId="0" fontId="4" fillId="0" borderId="16" xfId="2" applyFont="1" applyFill="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30"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6" fillId="0" borderId="29" xfId="2" applyFont="1" applyFill="1" applyBorder="1" applyAlignment="1">
      <alignment horizontal="center"/>
    </xf>
    <xf numFmtId="0" fontId="6" fillId="0" borderId="31" xfId="2" applyFont="1" applyFill="1" applyBorder="1" applyAlignment="1">
      <alignment horizontal="center"/>
    </xf>
    <xf numFmtId="0" fontId="19" fillId="0" borderId="32" xfId="0" applyFont="1" applyFill="1" applyBorder="1" applyAlignment="1">
      <alignment horizontal="center"/>
    </xf>
    <xf numFmtId="0" fontId="19" fillId="0" borderId="10" xfId="0" applyFont="1" applyFill="1" applyBorder="1" applyAlignment="1">
      <alignment horizontal="center"/>
    </xf>
    <xf numFmtId="0" fontId="3" fillId="0" borderId="26" xfId="0" applyFont="1" applyBorder="1" applyAlignment="1">
      <alignment horizontal="center"/>
    </xf>
    <xf numFmtId="0" fontId="3" fillId="0" borderId="38" xfId="0" applyFont="1" applyBorder="1" applyAlignment="1">
      <alignment horizontal="center"/>
    </xf>
    <xf numFmtId="0" fontId="3" fillId="0" borderId="27" xfId="0" applyFont="1" applyBorder="1" applyAlignment="1">
      <alignment horizontal="center"/>
    </xf>
    <xf numFmtId="0" fontId="0" fillId="0" borderId="10" xfId="0" applyFont="1" applyBorder="1" applyAlignment="1">
      <alignment horizontal="left" vertical="top" wrapText="1"/>
    </xf>
    <xf numFmtId="0" fontId="3" fillId="0" borderId="37" xfId="0" applyFont="1" applyBorder="1" applyAlignment="1">
      <alignment horizontal="center"/>
    </xf>
    <xf numFmtId="0" fontId="3" fillId="0" borderId="10" xfId="0" applyFont="1" applyBorder="1" applyAlignment="1">
      <alignment horizontal="center"/>
    </xf>
    <xf numFmtId="0" fontId="19" fillId="0" borderId="39" xfId="0" applyFont="1" applyFill="1" applyBorder="1" applyAlignment="1">
      <alignment horizontal="center"/>
    </xf>
    <xf numFmtId="0" fontId="19" fillId="0" borderId="20" xfId="0" applyFont="1" applyFill="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33" xfId="2" applyFont="1" applyFill="1" applyBorder="1" applyAlignment="1">
      <alignment horizontal="center" wrapText="1"/>
    </xf>
    <xf numFmtId="0" fontId="6" fillId="10" borderId="34"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3" xfId="2" applyFont="1" applyBorder="1" applyAlignment="1">
      <alignment horizontal="center" wrapText="1"/>
    </xf>
    <xf numFmtId="0" fontId="6" fillId="0" borderId="36" xfId="2" applyFont="1" applyBorder="1" applyAlignment="1">
      <alignment horizontal="center" wrapText="1"/>
    </xf>
    <xf numFmtId="0" fontId="6" fillId="0" borderId="34"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cellStyles>
  <dxfs count="1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xmlns=""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xmlns=""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xmlns=""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4</xdr:col>
          <xdr:colOff>533400</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xmlns=""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11</xdr:row>
      <xdr:rowOff>56030</xdr:rowOff>
    </xdr:from>
    <xdr:to>
      <xdr:col>86</xdr:col>
      <xdr:colOff>5740444</xdr:colOff>
      <xdr:row>14</xdr:row>
      <xdr:rowOff>0</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357187</xdr:colOff>
      <xdr:row>17</xdr:row>
      <xdr:rowOff>66675</xdr:rowOff>
    </xdr:from>
    <xdr:to>
      <xdr:col>4</xdr:col>
      <xdr:colOff>474136</xdr:colOff>
      <xdr:row>21</xdr:row>
      <xdr:rowOff>90262</xdr:rowOff>
    </xdr:to>
    <xdr:grpSp>
      <xdr:nvGrpSpPr>
        <xdr:cNvPr id="2" name="Legend">
          <a:extLst>
            <a:ext uri="{FF2B5EF4-FFF2-40B4-BE49-F238E27FC236}">
              <a16:creationId xmlns:a16="http://schemas.microsoft.com/office/drawing/2014/main" xmlns="" id="{00000000-0008-0000-0800-000002000000}"/>
            </a:ext>
          </a:extLst>
        </xdr:cNvPr>
        <xdr:cNvGrpSpPr/>
      </xdr:nvGrpSpPr>
      <xdr:grpSpPr>
        <a:xfrm>
          <a:off x="968375" y="3305175"/>
          <a:ext cx="1950511" cy="785587"/>
          <a:chOff x="7457181" y="3134295"/>
          <a:chExt cx="1953912" cy="753022"/>
        </a:xfrm>
      </xdr:grpSpPr>
      <xdr:sp macro="" textlink="">
        <xdr:nvSpPr>
          <xdr:cNvPr id="3" name="LegendBox">
            <a:extLst>
              <a:ext uri="{FF2B5EF4-FFF2-40B4-BE49-F238E27FC236}">
                <a16:creationId xmlns:a16="http://schemas.microsoft.com/office/drawing/2014/main" xmlns=""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xmlns=""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xmlns=""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xmlns=""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xmlns=""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xmlns="" id="{00000000-0008-0000-08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13</xdr:col>
      <xdr:colOff>34925</xdr:colOff>
      <xdr:row>6</xdr:row>
      <xdr:rowOff>90550</xdr:rowOff>
    </xdr:from>
    <xdr:to>
      <xdr:col>15</xdr:col>
      <xdr:colOff>341313</xdr:colOff>
      <xdr:row>9</xdr:row>
      <xdr:rowOff>90550</xdr:rowOff>
    </xdr:to>
    <xdr:sp macro="" textlink="">
      <xdr:nvSpPr>
        <xdr:cNvPr id="12" name="Reference Flow 1">
          <a:extLst>
            <a:ext uri="{FF2B5EF4-FFF2-40B4-BE49-F238E27FC236}">
              <a16:creationId xmlns:a16="http://schemas.microsoft.com/office/drawing/2014/main" xmlns="" id="{00000000-0008-0000-0800-00000C000000}"/>
            </a:ext>
          </a:extLst>
        </xdr:cNvPr>
        <xdr:cNvSpPr/>
      </xdr:nvSpPr>
      <xdr:spPr>
        <a:xfrm>
          <a:off x="7980363" y="1233550"/>
          <a:ext cx="1528763"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Fugitive_TS [to venting and flaring]</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5</xdr:row>
      <xdr:rowOff>56388</xdr:rowOff>
    </xdr:from>
    <xdr:to>
      <xdr:col>13</xdr:col>
      <xdr:colOff>34925</xdr:colOff>
      <xdr:row>7</xdr:row>
      <xdr:rowOff>185800</xdr:rowOff>
    </xdr:to>
    <xdr:cxnSp macro="">
      <xdr:nvCxnSpPr>
        <xdr:cNvPr id="13" name="Connector Ref 1">
          <a:extLst>
            <a:ext uri="{FF2B5EF4-FFF2-40B4-BE49-F238E27FC236}">
              <a16:creationId xmlns:a16="http://schemas.microsoft.com/office/drawing/2014/main" xmlns="" id="{00000000-0008-0000-0800-00000D000000}"/>
            </a:ext>
          </a:extLst>
        </xdr:cNvPr>
        <xdr:cNvCxnSpPr>
          <a:stCxn id="11" idx="3"/>
          <a:endCxn id="12" idx="1"/>
        </xdr:cNvCxnSpPr>
      </xdr:nvCxnSpPr>
      <xdr:spPr>
        <a:xfrm>
          <a:off x="7269163" y="1008888"/>
          <a:ext cx="711200" cy="510412"/>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12</xdr:row>
      <xdr:rowOff>109665</xdr:rowOff>
    </xdr:from>
    <xdr:to>
      <xdr:col>15</xdr:col>
      <xdr:colOff>304800</xdr:colOff>
      <xdr:row>15</xdr:row>
      <xdr:rowOff>109665</xdr:rowOff>
    </xdr:to>
    <xdr:sp macro="" textlink="">
      <xdr:nvSpPr>
        <xdr:cNvPr id="15" name="Reference Flow 2">
          <a:extLst>
            <a:ext uri="{FF2B5EF4-FFF2-40B4-BE49-F238E27FC236}">
              <a16:creationId xmlns:a16="http://schemas.microsoft.com/office/drawing/2014/main" xmlns="" id="{00000000-0008-0000-0800-00000F000000}"/>
            </a:ext>
          </a:extLst>
        </xdr:cNvPr>
        <xdr:cNvSpPr/>
      </xdr:nvSpPr>
      <xdr:spPr>
        <a:xfrm>
          <a:off x="7945438" y="2395665"/>
          <a:ext cx="1527175"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Fugitive_EL [to venting and flaring]</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12</xdr:row>
      <xdr:rowOff>131064</xdr:rowOff>
    </xdr:from>
    <xdr:to>
      <xdr:col>13</xdr:col>
      <xdr:colOff>0</xdr:colOff>
      <xdr:row>14</xdr:row>
      <xdr:rowOff>14415</xdr:rowOff>
    </xdr:to>
    <xdr:cxnSp macro="">
      <xdr:nvCxnSpPr>
        <xdr:cNvPr id="16" name="Connector Ref 2">
          <a:extLst>
            <a:ext uri="{FF2B5EF4-FFF2-40B4-BE49-F238E27FC236}">
              <a16:creationId xmlns:a16="http://schemas.microsoft.com/office/drawing/2014/main" xmlns="" id="{00000000-0008-0000-0800-000010000000}"/>
            </a:ext>
          </a:extLst>
        </xdr:cNvPr>
        <xdr:cNvCxnSpPr>
          <a:stCxn id="14" idx="3"/>
          <a:endCxn id="15" idx="1"/>
        </xdr:cNvCxnSpPr>
      </xdr:nvCxnSpPr>
      <xdr:spPr>
        <a:xfrm>
          <a:off x="7269163" y="2417064"/>
          <a:ext cx="676275" cy="264351"/>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20" name="Boundary Group">
          <a:extLst>
            <a:ext uri="{FF2B5EF4-FFF2-40B4-BE49-F238E27FC236}">
              <a16:creationId xmlns:a16="http://schemas.microsoft.com/office/drawing/2014/main" xmlns="" id="{00000000-0008-0000-0800-000014000000}"/>
            </a:ext>
          </a:extLst>
        </xdr:cNvPr>
        <xdr:cNvGrpSpPr/>
      </xdr:nvGrpSpPr>
      <xdr:grpSpPr>
        <a:xfrm>
          <a:off x="3563938" y="304800"/>
          <a:ext cx="3705225" cy="2940708"/>
          <a:chOff x="3556000" y="304800"/>
          <a:chExt cx="3695700" cy="2940708"/>
        </a:xfrm>
      </xdr:grpSpPr>
      <xdr:sp macro="" textlink="">
        <xdr:nvSpPr>
          <xdr:cNvPr id="8" name="Boundary Box">
            <a:extLst>
              <a:ext uri="{FF2B5EF4-FFF2-40B4-BE49-F238E27FC236}">
                <a16:creationId xmlns:a16="http://schemas.microsoft.com/office/drawing/2014/main" xmlns=""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Transmission Fugitives: System Boundary</a:t>
            </a:r>
          </a:p>
        </xdr:txBody>
      </xdr:sp>
      <xdr:sp macro="" textlink="">
        <xdr:nvSpPr>
          <xdr:cNvPr id="9" name="Process">
            <a:extLst>
              <a:ext uri="{FF2B5EF4-FFF2-40B4-BE49-F238E27FC236}">
                <a16:creationId xmlns:a16="http://schemas.microsoft.com/office/drawing/2014/main" xmlns=""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Fugitive emissions of natural gas from natural gas transmission</a:t>
            </a:r>
          </a:p>
        </xdr:txBody>
      </xdr:sp>
      <xdr:sp macro="" textlink="">
        <xdr:nvSpPr>
          <xdr:cNvPr id="11" name="LinkRef 1">
            <a:extLst>
              <a:ext uri="{FF2B5EF4-FFF2-40B4-BE49-F238E27FC236}">
                <a16:creationId xmlns:a16="http://schemas.microsoft.com/office/drawing/2014/main" xmlns="" id="{00000000-0008-0000-0800-00000B000000}"/>
              </a:ext>
            </a:extLst>
          </xdr:cNvPr>
          <xdr:cNvSpPr/>
        </xdr:nvSpPr>
        <xdr:spPr>
          <a:xfrm>
            <a:off x="7239000" y="304800"/>
            <a:ext cx="12700" cy="140817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LinkRef 2">
            <a:extLst>
              <a:ext uri="{FF2B5EF4-FFF2-40B4-BE49-F238E27FC236}">
                <a16:creationId xmlns:a16="http://schemas.microsoft.com/office/drawing/2014/main" xmlns="" id="{00000000-0008-0000-0800-00000E000000}"/>
              </a:ext>
            </a:extLst>
          </xdr:cNvPr>
          <xdr:cNvSpPr/>
        </xdr:nvSpPr>
        <xdr:spPr>
          <a:xfrm>
            <a:off x="7239000" y="1712976"/>
            <a:ext cx="12700" cy="140817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Link 1">
            <a:extLst>
              <a:ext uri="{FF2B5EF4-FFF2-40B4-BE49-F238E27FC236}">
                <a16:creationId xmlns:a16="http://schemas.microsoft.com/office/drawing/2014/main" xmlns="" id="{00000000-0008-0000-0800-000011000000}"/>
              </a:ext>
            </a:extLst>
          </xdr:cNvPr>
          <xdr:cNvSpPr/>
        </xdr:nvSpPr>
        <xdr:spPr>
          <a:xfrm>
            <a:off x="3556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0</xdr:colOff>
      <xdr:row>8</xdr:row>
      <xdr:rowOff>22352</xdr:rowOff>
    </xdr:from>
    <xdr:to>
      <xdr:col>2</xdr:col>
      <xdr:colOff>358924</xdr:colOff>
      <xdr:row>11</xdr:row>
      <xdr:rowOff>147990</xdr:rowOff>
    </xdr:to>
    <xdr:sp macro="" textlink="">
      <xdr:nvSpPr>
        <xdr:cNvPr id="18" name="Upstream Emssion Data 1">
          <a:extLst>
            <a:ext uri="{FF2B5EF4-FFF2-40B4-BE49-F238E27FC236}">
              <a16:creationId xmlns:a16="http://schemas.microsoft.com/office/drawing/2014/main" xmlns="" id="{00000000-0008-0000-0800-000012000000}"/>
            </a:ext>
          </a:extLst>
        </xdr:cNvPr>
        <xdr:cNvSpPr/>
      </xdr:nvSpPr>
      <xdr:spPr>
        <a:xfrm>
          <a:off x="0" y="1546352"/>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[from processing]</a:t>
          </a:r>
        </a:p>
      </xdr:txBody>
    </xdr:sp>
    <xdr:clientData/>
  </xdr:twoCellAnchor>
  <xdr:twoCellAnchor>
    <xdr:from>
      <xdr:col>2</xdr:col>
      <xdr:colOff>178501</xdr:colOff>
      <xdr:row>8</xdr:row>
      <xdr:rowOff>188976</xdr:rowOff>
    </xdr:from>
    <xdr:to>
      <xdr:col>5</xdr:col>
      <xdr:colOff>508000</xdr:colOff>
      <xdr:row>9</xdr:row>
      <xdr:rowOff>180421</xdr:rowOff>
    </xdr:to>
    <xdr:cxnSp macro="">
      <xdr:nvCxnSpPr>
        <xdr:cNvPr id="19" name="Straight Arrow Connector 1">
          <a:extLst>
            <a:ext uri="{FF2B5EF4-FFF2-40B4-BE49-F238E27FC236}">
              <a16:creationId xmlns:a16="http://schemas.microsoft.com/office/drawing/2014/main" xmlns="" id="{00000000-0008-0000-0800-000013000000}"/>
            </a:ext>
          </a:extLst>
        </xdr:cNvPr>
        <xdr:cNvCxnSpPr>
          <a:stCxn id="18" idx="2"/>
          <a:endCxn id="17" idx="1"/>
        </xdr:cNvCxnSpPr>
      </xdr:nvCxnSpPr>
      <xdr:spPr>
        <a:xfrm flipV="1">
          <a:off x="1397701" y="1712976"/>
          <a:ext cx="2158299" cy="181945"/>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589262</xdr:colOff>
      <xdr:row>14</xdr:row>
      <xdr:rowOff>81094</xdr:rowOff>
    </xdr:from>
    <xdr:to>
      <xdr:col>8</xdr:col>
      <xdr:colOff>607833</xdr:colOff>
      <xdr:row>17</xdr:row>
      <xdr:rowOff>114300</xdr:rowOff>
    </xdr:to>
    <xdr:cxnSp macro="">
      <xdr:nvCxnSpPr>
        <xdr:cNvPr id="21" name="Straight Arrow Connector Process">
          <a:extLst>
            <a:ext uri="{FF2B5EF4-FFF2-40B4-BE49-F238E27FC236}">
              <a16:creationId xmlns:a16="http://schemas.microsoft.com/office/drawing/2014/main" xmlns="" id="{00000000-0008-0000-0800-000015000000}"/>
            </a:ext>
          </a:extLst>
        </xdr:cNvPr>
        <xdr:cNvCxnSpPr>
          <a:stCxn id="9" idx="2"/>
          <a:endCxn id="10" idx="0"/>
        </xdr:cNvCxnSpPr>
      </xdr:nvCxnSpPr>
      <xdr:spPr>
        <a:xfrm flipH="1">
          <a:off x="5466062" y="2748094"/>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4"/>
  <sheetViews>
    <sheetView zoomScaleNormal="100" workbookViewId="0">
      <selection activeCell="D26" sqref="D26"/>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51" t="s">
        <v>0</v>
      </c>
      <c r="B1" s="251"/>
      <c r="C1" s="251"/>
      <c r="D1" s="251"/>
      <c r="E1" s="251"/>
      <c r="F1" s="251"/>
      <c r="G1" s="251"/>
      <c r="H1" s="251"/>
      <c r="I1" s="251"/>
      <c r="J1" s="251"/>
      <c r="K1" s="251"/>
      <c r="L1" s="251"/>
      <c r="M1" s="251"/>
      <c r="N1" s="251"/>
      <c r="O1" s="1"/>
    </row>
    <row r="2" spans="1:27" ht="21" thickBot="1" x14ac:dyDescent="0.35">
      <c r="A2" s="251" t="s">
        <v>1</v>
      </c>
      <c r="B2" s="251"/>
      <c r="C2" s="251"/>
      <c r="D2" s="251"/>
      <c r="E2" s="251"/>
      <c r="F2" s="251"/>
      <c r="G2" s="251"/>
      <c r="H2" s="251"/>
      <c r="I2" s="251"/>
      <c r="J2" s="251"/>
      <c r="K2" s="251"/>
      <c r="L2" s="251"/>
      <c r="M2" s="251"/>
      <c r="N2" s="251"/>
      <c r="O2" s="1"/>
    </row>
    <row r="3" spans="1:27" ht="12.75" customHeight="1" thickBot="1" x14ac:dyDescent="0.25">
      <c r="B3" s="2"/>
      <c r="C3" s="4" t="s">
        <v>2</v>
      </c>
      <c r="D3" s="222" t="str">
        <f>'Data Summary'!D4</f>
        <v>Transmission Fugitives</v>
      </c>
      <c r="E3" s="223"/>
      <c r="F3" s="223"/>
      <c r="G3" s="223"/>
      <c r="H3" s="223"/>
      <c r="I3" s="223"/>
      <c r="J3" s="223"/>
      <c r="K3" s="223"/>
      <c r="L3" s="223"/>
      <c r="M3" s="224"/>
      <c r="N3" s="2"/>
      <c r="O3" s="2"/>
    </row>
    <row r="4" spans="1:27" ht="42.75" customHeight="1" thickBot="1" x14ac:dyDescent="0.25">
      <c r="B4" s="2"/>
      <c r="C4" s="4" t="s">
        <v>3</v>
      </c>
      <c r="D4" s="252" t="str">
        <f>'Data Summary'!D6</f>
        <v>Fugitive emissions of natural gas from natural gas transmission</v>
      </c>
      <c r="E4" s="253"/>
      <c r="F4" s="253"/>
      <c r="G4" s="253"/>
      <c r="H4" s="253"/>
      <c r="I4" s="253"/>
      <c r="J4" s="253"/>
      <c r="K4" s="253"/>
      <c r="L4" s="253"/>
      <c r="M4" s="254"/>
      <c r="N4" s="2"/>
      <c r="O4" s="2"/>
    </row>
    <row r="5" spans="1:27" ht="39" customHeight="1" thickBot="1" x14ac:dyDescent="0.25">
      <c r="B5" s="2"/>
      <c r="C5" s="4" t="s">
        <v>4</v>
      </c>
      <c r="D5" s="252" t="s">
        <v>349</v>
      </c>
      <c r="E5" s="253"/>
      <c r="F5" s="253"/>
      <c r="G5" s="253"/>
      <c r="H5" s="253"/>
      <c r="I5" s="253"/>
      <c r="J5" s="253"/>
      <c r="K5" s="253"/>
      <c r="L5" s="253"/>
      <c r="M5" s="254"/>
      <c r="N5" s="2"/>
      <c r="O5" s="2"/>
    </row>
    <row r="6" spans="1:27" ht="56.25" customHeight="1" thickBot="1" x14ac:dyDescent="0.25">
      <c r="B6" s="2"/>
      <c r="C6" s="5" t="s">
        <v>5</v>
      </c>
      <c r="D6" s="252" t="s">
        <v>6</v>
      </c>
      <c r="E6" s="253"/>
      <c r="F6" s="253"/>
      <c r="G6" s="253"/>
      <c r="H6" s="253"/>
      <c r="I6" s="253"/>
      <c r="J6" s="253"/>
      <c r="K6" s="253"/>
      <c r="L6" s="253"/>
      <c r="M6" s="254"/>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45" t="s">
        <v>10</v>
      </c>
      <c r="C9" s="7" t="s">
        <v>11</v>
      </c>
      <c r="D9" s="247" t="s">
        <v>12</v>
      </c>
      <c r="E9" s="247"/>
      <c r="F9" s="247"/>
      <c r="G9" s="247"/>
      <c r="H9" s="247"/>
      <c r="I9" s="247"/>
      <c r="J9" s="247"/>
      <c r="K9" s="247"/>
      <c r="L9" s="247"/>
      <c r="M9" s="248"/>
      <c r="N9" s="2"/>
      <c r="O9" s="2"/>
      <c r="P9" s="2"/>
      <c r="Q9" s="2"/>
      <c r="R9" s="2"/>
      <c r="S9" s="2"/>
      <c r="T9" s="2"/>
      <c r="U9" s="2"/>
      <c r="V9" s="2"/>
      <c r="W9" s="2"/>
      <c r="X9" s="2"/>
      <c r="Y9" s="2"/>
      <c r="Z9" s="2"/>
      <c r="AA9" s="2"/>
    </row>
    <row r="10" spans="1:27" s="8" customFormat="1" ht="15" customHeight="1" x14ac:dyDescent="0.2">
      <c r="A10" s="2"/>
      <c r="B10" s="246"/>
      <c r="C10" s="9" t="s">
        <v>13</v>
      </c>
      <c r="D10" s="249" t="s">
        <v>14</v>
      </c>
      <c r="E10" s="249"/>
      <c r="F10" s="249"/>
      <c r="G10" s="249"/>
      <c r="H10" s="249"/>
      <c r="I10" s="249"/>
      <c r="J10" s="249"/>
      <c r="K10" s="249"/>
      <c r="L10" s="249"/>
      <c r="M10" s="250"/>
      <c r="N10" s="2"/>
      <c r="O10" s="2"/>
      <c r="P10" s="2"/>
      <c r="Q10" s="2"/>
      <c r="R10" s="2"/>
      <c r="S10" s="2"/>
      <c r="T10" s="2"/>
      <c r="U10" s="2"/>
      <c r="V10" s="2"/>
      <c r="W10" s="2"/>
      <c r="X10" s="2"/>
      <c r="Y10" s="2"/>
      <c r="Z10" s="2"/>
      <c r="AA10" s="2"/>
    </row>
    <row r="11" spans="1:27" s="8" customFormat="1" ht="15" customHeight="1" x14ac:dyDescent="0.2">
      <c r="A11" s="2"/>
      <c r="B11" s="246"/>
      <c r="C11" s="9" t="s">
        <v>15</v>
      </c>
      <c r="D11" s="249" t="s">
        <v>16</v>
      </c>
      <c r="E11" s="249"/>
      <c r="F11" s="249"/>
      <c r="G11" s="249"/>
      <c r="H11" s="249"/>
      <c r="I11" s="249"/>
      <c r="J11" s="249"/>
      <c r="K11" s="249"/>
      <c r="L11" s="249"/>
      <c r="M11" s="250"/>
      <c r="N11" s="2"/>
      <c r="O11" s="2"/>
      <c r="P11" s="2"/>
      <c r="Q11" s="2"/>
      <c r="R11" s="2"/>
      <c r="S11" s="2"/>
      <c r="T11" s="2"/>
      <c r="U11" s="2"/>
      <c r="V11" s="2"/>
      <c r="W11" s="2"/>
      <c r="X11" s="2"/>
      <c r="Y11" s="2"/>
      <c r="Z11" s="2"/>
      <c r="AA11" s="2"/>
    </row>
    <row r="12" spans="1:27" s="8" customFormat="1" ht="15" customHeight="1" x14ac:dyDescent="0.2">
      <c r="A12" s="2"/>
      <c r="B12" s="246"/>
      <c r="C12" s="9" t="s">
        <v>17</v>
      </c>
      <c r="D12" s="249" t="s">
        <v>18</v>
      </c>
      <c r="E12" s="249"/>
      <c r="F12" s="249"/>
      <c r="G12" s="249"/>
      <c r="H12" s="249"/>
      <c r="I12" s="249"/>
      <c r="J12" s="249"/>
      <c r="K12" s="249"/>
      <c r="L12" s="249"/>
      <c r="M12" s="250"/>
      <c r="N12" s="2"/>
      <c r="O12" s="2"/>
      <c r="P12" s="2"/>
      <c r="Q12" s="2"/>
      <c r="R12" s="2"/>
      <c r="S12" s="2"/>
      <c r="T12" s="2"/>
      <c r="U12" s="2"/>
      <c r="V12" s="2"/>
      <c r="W12" s="2"/>
      <c r="X12" s="2"/>
      <c r="Y12" s="2"/>
      <c r="Z12" s="2"/>
      <c r="AA12" s="2"/>
    </row>
    <row r="13" spans="1:27" s="2" customFormat="1" ht="15" customHeight="1" x14ac:dyDescent="0.2">
      <c r="B13" s="257"/>
      <c r="C13" s="10" t="s">
        <v>20</v>
      </c>
      <c r="D13" s="259" t="s">
        <v>21</v>
      </c>
      <c r="E13" s="259"/>
      <c r="F13" s="259"/>
      <c r="G13" s="259"/>
      <c r="H13" s="259"/>
      <c r="I13" s="259"/>
      <c r="J13" s="259"/>
      <c r="K13" s="259"/>
      <c r="L13" s="259"/>
      <c r="M13" s="260"/>
    </row>
    <row r="14" spans="1:27" s="2" customFormat="1" ht="15" customHeight="1" x14ac:dyDescent="0.2">
      <c r="B14" s="257"/>
      <c r="C14" s="11" t="s">
        <v>22</v>
      </c>
      <c r="D14" s="259" t="s">
        <v>22</v>
      </c>
      <c r="E14" s="259"/>
      <c r="F14" s="259"/>
      <c r="G14" s="259"/>
      <c r="H14" s="259"/>
      <c r="I14" s="259"/>
      <c r="J14" s="259"/>
      <c r="K14" s="259"/>
      <c r="L14" s="259"/>
      <c r="M14" s="260"/>
    </row>
    <row r="15" spans="1:27" s="2" customFormat="1" ht="15" customHeight="1" thickBot="1" x14ac:dyDescent="0.25">
      <c r="B15" s="258"/>
      <c r="C15" s="12"/>
      <c r="D15" s="261"/>
      <c r="E15" s="261"/>
      <c r="F15" s="261"/>
      <c r="G15" s="261"/>
      <c r="H15" s="261"/>
      <c r="I15" s="261"/>
      <c r="J15" s="261"/>
      <c r="K15" s="261"/>
      <c r="L15" s="261"/>
      <c r="M15" s="262"/>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55"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Transmission Fugitives. U.S. Department of Energy, National Energy Technology Laboratory. Last Updated: October 2018 (version 01). www.netl.doe.gov/LCA (http://www.netl.doe.gov/LCA)</v>
      </c>
      <c r="D24" s="255"/>
      <c r="E24" s="255"/>
      <c r="F24" s="255"/>
      <c r="G24" s="255"/>
      <c r="H24" s="255"/>
      <c r="I24" s="255"/>
      <c r="J24" s="255"/>
      <c r="K24" s="255"/>
      <c r="L24" s="255"/>
      <c r="M24" s="255"/>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56" t="s">
        <v>339</v>
      </c>
      <c r="D29" s="256"/>
      <c r="E29" s="256"/>
      <c r="F29" s="256"/>
      <c r="G29" s="256"/>
      <c r="H29" s="256"/>
      <c r="I29" s="256"/>
      <c r="J29" s="256"/>
      <c r="K29" s="256"/>
      <c r="L29" s="256"/>
      <c r="M29" s="256"/>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C24:M24"/>
    <mergeCell ref="C29:M29"/>
    <mergeCell ref="B13:B15"/>
    <mergeCell ref="D13:M13"/>
    <mergeCell ref="D14:M14"/>
    <mergeCell ref="D15:M15"/>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52"/>
  <sheetViews>
    <sheetView showGridLines="0" tabSelected="1" topLeftCell="A13" zoomScaleNormal="100" zoomScalePageLayoutView="40" workbookViewId="0">
      <selection activeCell="G31" sqref="G31"/>
    </sheetView>
  </sheetViews>
  <sheetFormatPr defaultColWidth="9.140625" defaultRowHeight="12.75" x14ac:dyDescent="0.2"/>
  <cols>
    <col min="1" max="1" width="1.85546875" style="2" customWidth="1"/>
    <col min="2" max="2" width="3.5703125" style="62" customWidth="1"/>
    <col min="3" max="3" width="29.5703125" style="3" customWidth="1"/>
    <col min="4" max="4" width="55.85546875"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51" t="s">
        <v>0</v>
      </c>
      <c r="C1" s="251"/>
      <c r="D1" s="251"/>
      <c r="E1" s="251"/>
      <c r="F1" s="251"/>
      <c r="G1" s="251"/>
      <c r="H1" s="251"/>
      <c r="I1" s="251"/>
      <c r="J1" s="251"/>
      <c r="K1" s="251"/>
      <c r="L1" s="251"/>
      <c r="M1" s="251"/>
      <c r="N1" s="251"/>
      <c r="O1" s="251"/>
      <c r="P1" s="251"/>
      <c r="Q1" s="251"/>
    </row>
    <row r="2" spans="1:25" ht="20.25" x14ac:dyDescent="0.3">
      <c r="B2" s="251" t="s">
        <v>38</v>
      </c>
      <c r="C2" s="251"/>
      <c r="D2" s="251"/>
      <c r="E2" s="251"/>
      <c r="F2" s="251"/>
      <c r="G2" s="251"/>
      <c r="H2" s="251"/>
      <c r="I2" s="251"/>
      <c r="J2" s="251"/>
      <c r="K2" s="251"/>
      <c r="L2" s="251"/>
      <c r="M2" s="251"/>
      <c r="N2" s="251"/>
      <c r="O2" s="251"/>
      <c r="P2" s="251"/>
      <c r="Q2" s="251"/>
    </row>
    <row r="3" spans="1:25" ht="5.25" customHeight="1" x14ac:dyDescent="0.2">
      <c r="B3" s="6"/>
      <c r="C3" s="2"/>
      <c r="D3" s="2"/>
      <c r="E3" s="2"/>
      <c r="F3" s="2"/>
      <c r="G3" s="2"/>
      <c r="H3" s="2"/>
      <c r="J3" s="2"/>
      <c r="K3" s="2"/>
      <c r="L3" s="2"/>
      <c r="M3" s="2"/>
      <c r="N3" s="2"/>
      <c r="O3" s="2"/>
      <c r="P3" s="2"/>
    </row>
    <row r="4" spans="1:25" ht="13.5" thickBot="1" x14ac:dyDescent="0.25">
      <c r="B4" s="268" t="s">
        <v>39</v>
      </c>
      <c r="C4" s="268"/>
      <c r="D4" s="269" t="s">
        <v>345</v>
      </c>
      <c r="E4" s="270"/>
      <c r="F4" s="14"/>
      <c r="G4" s="14"/>
      <c r="H4" s="14"/>
      <c r="I4" s="14"/>
      <c r="J4" s="14"/>
      <c r="K4" s="14"/>
      <c r="L4" s="14"/>
      <c r="M4" s="14"/>
      <c r="N4" s="14"/>
      <c r="O4" s="14"/>
      <c r="P4" s="2"/>
    </row>
    <row r="5" spans="1:25" ht="13.5" thickBot="1" x14ac:dyDescent="0.25">
      <c r="B5" s="268" t="s">
        <v>40</v>
      </c>
      <c r="C5" s="268"/>
      <c r="D5" s="237">
        <v>1</v>
      </c>
      <c r="E5" s="237" t="s">
        <v>41</v>
      </c>
      <c r="F5" s="238" t="s">
        <v>42</v>
      </c>
      <c r="G5" s="271" t="s">
        <v>318</v>
      </c>
      <c r="H5" s="271"/>
      <c r="I5" s="271"/>
      <c r="J5" s="271"/>
      <c r="K5" s="14"/>
      <c r="L5" s="14"/>
      <c r="M5" s="239" t="s">
        <v>17</v>
      </c>
      <c r="N5" s="240" t="str">
        <f>DQI!I9</f>
        <v>1,2,2,3,1</v>
      </c>
      <c r="O5" s="241"/>
      <c r="P5" s="14" t="s">
        <v>43</v>
      </c>
    </row>
    <row r="6" spans="1:25" ht="27.75" customHeight="1" x14ac:dyDescent="0.2">
      <c r="B6" s="272" t="s">
        <v>44</v>
      </c>
      <c r="C6" s="273"/>
      <c r="D6" s="274" t="s">
        <v>346</v>
      </c>
      <c r="E6" s="275"/>
      <c r="F6" s="275"/>
      <c r="G6" s="275"/>
      <c r="H6" s="275"/>
      <c r="I6" s="275"/>
      <c r="J6" s="275"/>
      <c r="K6" s="275"/>
      <c r="L6" s="275"/>
      <c r="M6" s="275"/>
      <c r="N6" s="275"/>
      <c r="O6" s="276"/>
      <c r="P6" s="18"/>
    </row>
    <row r="7" spans="1:25" ht="13.5" thickBot="1" x14ac:dyDescent="0.25">
      <c r="B7" s="6"/>
      <c r="C7" s="2"/>
      <c r="D7" s="2"/>
      <c r="E7" s="2"/>
      <c r="F7" s="2"/>
      <c r="G7" s="2"/>
      <c r="H7" s="2"/>
      <c r="J7" s="2"/>
      <c r="K7" s="2"/>
      <c r="L7" s="2"/>
      <c r="M7" s="2"/>
      <c r="N7" s="2"/>
      <c r="O7" s="2"/>
      <c r="P7" s="2"/>
    </row>
    <row r="8" spans="1:25" s="20" customFormat="1" ht="15.75" customHeight="1" thickBot="1" x14ac:dyDescent="0.25">
      <c r="A8" s="19"/>
      <c r="B8" s="277" t="s">
        <v>45</v>
      </c>
      <c r="C8" s="278"/>
      <c r="D8" s="278"/>
      <c r="E8" s="278"/>
      <c r="F8" s="278"/>
      <c r="G8" s="278"/>
      <c r="H8" s="278"/>
      <c r="I8" s="278"/>
      <c r="J8" s="278"/>
      <c r="K8" s="278"/>
      <c r="L8" s="278"/>
      <c r="M8" s="278"/>
      <c r="N8" s="278"/>
      <c r="O8" s="278"/>
      <c r="P8" s="278"/>
      <c r="Q8" s="279"/>
      <c r="R8" s="19"/>
      <c r="S8" s="19"/>
      <c r="T8" s="19"/>
      <c r="U8" s="19"/>
      <c r="V8" s="19"/>
      <c r="W8" s="19"/>
      <c r="X8" s="19"/>
      <c r="Y8" s="19"/>
    </row>
    <row r="9" spans="1:25" x14ac:dyDescent="0.2">
      <c r="B9" s="6"/>
      <c r="C9" s="2"/>
      <c r="D9" s="2"/>
      <c r="E9" s="2"/>
      <c r="F9" s="2"/>
      <c r="G9" s="2"/>
      <c r="H9" s="2"/>
      <c r="J9" s="2"/>
      <c r="K9" s="2"/>
      <c r="L9" s="2"/>
      <c r="M9" s="2"/>
      <c r="N9" s="2"/>
      <c r="O9" s="2"/>
      <c r="P9" s="2"/>
    </row>
    <row r="10" spans="1:25" x14ac:dyDescent="0.2">
      <c r="B10" s="268" t="s">
        <v>46</v>
      </c>
      <c r="C10" s="268"/>
      <c r="D10" s="280" t="s">
        <v>319</v>
      </c>
      <c r="E10" s="267"/>
      <c r="F10" s="2"/>
      <c r="G10" s="21" t="s">
        <v>47</v>
      </c>
      <c r="H10" s="22"/>
      <c r="I10" s="22"/>
      <c r="J10" s="22"/>
      <c r="K10" s="22"/>
      <c r="L10" s="22"/>
      <c r="M10" s="22"/>
      <c r="N10" s="22"/>
      <c r="O10" s="23"/>
      <c r="P10" s="2"/>
    </row>
    <row r="11" spans="1:25" x14ac:dyDescent="0.2">
      <c r="B11" s="264" t="s">
        <v>48</v>
      </c>
      <c r="C11" s="265"/>
      <c r="D11" s="266" t="s">
        <v>319</v>
      </c>
      <c r="E11" s="267"/>
      <c r="F11" s="2"/>
      <c r="G11" s="24" t="str">
        <f>CONCATENATE("Reference Flow: ",D5," ",E5," of ",G5)</f>
        <v>Reference Flow: 1 kg of natural gas</v>
      </c>
      <c r="H11" s="25"/>
      <c r="I11" s="25"/>
      <c r="J11" s="25"/>
      <c r="K11" s="25"/>
      <c r="L11" s="25"/>
      <c r="M11" s="25"/>
      <c r="N11" s="25"/>
      <c r="O11" s="26"/>
      <c r="P11" s="2"/>
    </row>
    <row r="12" spans="1:25" x14ac:dyDescent="0.2">
      <c r="B12" s="268" t="s">
        <v>49</v>
      </c>
      <c r="C12" s="268"/>
      <c r="D12" s="283">
        <v>2016</v>
      </c>
      <c r="E12" s="283"/>
      <c r="F12" s="2"/>
      <c r="G12" s="24"/>
      <c r="H12" s="25"/>
      <c r="I12" s="25"/>
      <c r="J12" s="25"/>
      <c r="K12" s="25"/>
      <c r="L12" s="25"/>
      <c r="M12" s="25"/>
      <c r="N12" s="25"/>
      <c r="O12" s="26"/>
      <c r="P12" s="2"/>
    </row>
    <row r="13" spans="1:25" ht="12.75" customHeight="1" x14ac:dyDescent="0.2">
      <c r="B13" s="268" t="s">
        <v>50</v>
      </c>
      <c r="C13" s="268"/>
      <c r="D13" s="283" t="s">
        <v>101</v>
      </c>
      <c r="E13" s="283"/>
      <c r="F13" s="2"/>
      <c r="G13" s="284" t="s">
        <v>347</v>
      </c>
      <c r="H13" s="285"/>
      <c r="I13" s="285"/>
      <c r="J13" s="285"/>
      <c r="K13" s="285"/>
      <c r="L13" s="285"/>
      <c r="M13" s="285"/>
      <c r="N13" s="285"/>
      <c r="O13" s="286"/>
      <c r="P13" s="2"/>
    </row>
    <row r="14" spans="1:25" x14ac:dyDescent="0.2">
      <c r="B14" s="268" t="s">
        <v>51</v>
      </c>
      <c r="C14" s="268"/>
      <c r="D14" s="283" t="s">
        <v>98</v>
      </c>
      <c r="E14" s="283"/>
      <c r="F14" s="2"/>
      <c r="G14" s="284"/>
      <c r="H14" s="285"/>
      <c r="I14" s="285"/>
      <c r="J14" s="285"/>
      <c r="K14" s="285"/>
      <c r="L14" s="285"/>
      <c r="M14" s="285"/>
      <c r="N14" s="285"/>
      <c r="O14" s="286"/>
      <c r="P14" s="2"/>
    </row>
    <row r="15" spans="1:25" x14ac:dyDescent="0.2">
      <c r="B15" s="268" t="s">
        <v>52</v>
      </c>
      <c r="C15" s="268"/>
      <c r="D15" s="283" t="s">
        <v>320</v>
      </c>
      <c r="E15" s="283"/>
      <c r="F15" s="2"/>
      <c r="G15" s="284"/>
      <c r="H15" s="285"/>
      <c r="I15" s="285"/>
      <c r="J15" s="285"/>
      <c r="K15" s="285"/>
      <c r="L15" s="285"/>
      <c r="M15" s="285"/>
      <c r="N15" s="285"/>
      <c r="O15" s="286"/>
      <c r="P15" s="2"/>
    </row>
    <row r="16" spans="1:25" x14ac:dyDescent="0.2">
      <c r="B16" s="268" t="s">
        <v>53</v>
      </c>
      <c r="C16" s="268"/>
      <c r="D16" s="283" t="s">
        <v>94</v>
      </c>
      <c r="E16" s="283"/>
      <c r="F16" s="2"/>
      <c r="G16" s="284"/>
      <c r="H16" s="285"/>
      <c r="I16" s="285"/>
      <c r="J16" s="285"/>
      <c r="K16" s="285"/>
      <c r="L16" s="285"/>
      <c r="M16" s="285"/>
      <c r="N16" s="285"/>
      <c r="O16" s="286"/>
      <c r="P16" s="2"/>
    </row>
    <row r="17" spans="1:25" ht="23.45" customHeight="1" x14ac:dyDescent="0.2">
      <c r="B17" s="287" t="s">
        <v>54</v>
      </c>
      <c r="C17" s="288"/>
      <c r="D17" s="289"/>
      <c r="E17" s="289"/>
      <c r="F17" s="2"/>
      <c r="G17" s="27" t="s">
        <v>348</v>
      </c>
      <c r="H17" s="28"/>
      <c r="I17" s="28"/>
      <c r="J17" s="28"/>
      <c r="K17" s="28"/>
      <c r="L17" s="28"/>
      <c r="M17" s="28"/>
      <c r="N17" s="28"/>
      <c r="O17" s="29"/>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20" customFormat="1" ht="15.75" customHeight="1" thickBot="1" x14ac:dyDescent="0.25">
      <c r="A20" s="19"/>
      <c r="B20" s="277" t="s">
        <v>55</v>
      </c>
      <c r="C20" s="278"/>
      <c r="D20" s="278"/>
      <c r="E20" s="278"/>
      <c r="F20" s="278"/>
      <c r="G20" s="278"/>
      <c r="H20" s="278"/>
      <c r="I20" s="278"/>
      <c r="J20" s="278"/>
      <c r="K20" s="278"/>
      <c r="L20" s="278"/>
      <c r="M20" s="278"/>
      <c r="N20" s="278"/>
      <c r="O20" s="278"/>
      <c r="P20" s="278"/>
      <c r="Q20" s="279"/>
      <c r="R20" s="19"/>
      <c r="S20" s="19"/>
      <c r="T20" s="19"/>
      <c r="U20" s="19"/>
      <c r="V20" s="19"/>
      <c r="W20" s="19"/>
      <c r="X20" s="19"/>
      <c r="Y20" s="19"/>
    </row>
    <row r="21" spans="1:25" x14ac:dyDescent="0.2">
      <c r="B21" s="6"/>
      <c r="C21" s="2"/>
      <c r="D21" s="2"/>
      <c r="E21" s="2"/>
      <c r="F21" s="2"/>
      <c r="G21" s="30" t="s">
        <v>56</v>
      </c>
      <c r="H21" s="2"/>
      <c r="J21" s="2"/>
      <c r="K21" s="2"/>
      <c r="L21" s="2"/>
      <c r="M21" s="2"/>
      <c r="N21" s="2"/>
      <c r="O21" s="2"/>
      <c r="P21" s="2"/>
    </row>
    <row r="22" spans="1:25" x14ac:dyDescent="0.2">
      <c r="B22" s="6"/>
      <c r="C22" s="31" t="s">
        <v>57</v>
      </c>
      <c r="D22" s="31" t="s">
        <v>58</v>
      </c>
      <c r="E22" s="31" t="s">
        <v>59</v>
      </c>
      <c r="F22" s="31" t="s">
        <v>60</v>
      </c>
      <c r="G22" s="31" t="s">
        <v>61</v>
      </c>
      <c r="H22" s="31" t="s">
        <v>62</v>
      </c>
      <c r="I22" s="31" t="s">
        <v>63</v>
      </c>
      <c r="J22" s="263" t="s">
        <v>64</v>
      </c>
      <c r="K22" s="263"/>
      <c r="L22" s="263"/>
      <c r="M22" s="263"/>
      <c r="N22" s="263"/>
      <c r="O22" s="263"/>
      <c r="P22" s="263"/>
      <c r="Q22" s="263"/>
    </row>
    <row r="23" spans="1:25" x14ac:dyDescent="0.2">
      <c r="B23" s="14">
        <f t="shared" ref="B23" si="0">LEN(C23)</f>
        <v>13</v>
      </c>
      <c r="C23" s="32" t="s">
        <v>354</v>
      </c>
      <c r="D23" s="33"/>
      <c r="E23" s="219">
        <f>PS!D7</f>
        <v>11.599428365949134</v>
      </c>
      <c r="F23" s="219">
        <f>PS!C7</f>
        <v>7.9373537181996099</v>
      </c>
      <c r="G23" s="219">
        <f>PS!E7</f>
        <v>15.972836497064575</v>
      </c>
      <c r="H23" s="36" t="s">
        <v>355</v>
      </c>
      <c r="I23" s="35">
        <v>1</v>
      </c>
      <c r="J23" s="282" t="s">
        <v>356</v>
      </c>
      <c r="K23" s="282"/>
      <c r="L23" s="282"/>
      <c r="M23" s="282"/>
      <c r="N23" s="282"/>
      <c r="O23" s="282"/>
      <c r="P23" s="282"/>
      <c r="Q23" s="282"/>
    </row>
    <row r="24" spans="1:25" x14ac:dyDescent="0.2">
      <c r="B24" s="14">
        <f t="shared" ref="B24" si="1">LEN(C24)</f>
        <v>11</v>
      </c>
      <c r="C24" s="32" t="s">
        <v>362</v>
      </c>
      <c r="D24" s="33"/>
      <c r="E24" s="219">
        <f>PS!D8</f>
        <v>23.90425664187871</v>
      </c>
      <c r="F24" s="219">
        <f>PS!C8</f>
        <v>20.960634589041128</v>
      </c>
      <c r="G24" s="219">
        <f>PS!E8</f>
        <v>26.947959001956939</v>
      </c>
      <c r="H24" s="36" t="s">
        <v>341</v>
      </c>
      <c r="I24" s="35">
        <v>1</v>
      </c>
      <c r="J24" s="282" t="s">
        <v>342</v>
      </c>
      <c r="K24" s="282"/>
      <c r="L24" s="282"/>
      <c r="M24" s="282"/>
      <c r="N24" s="282"/>
      <c r="O24" s="282"/>
      <c r="P24" s="282"/>
      <c r="Q24" s="282"/>
    </row>
    <row r="25" spans="1:25" x14ac:dyDescent="0.2">
      <c r="B25" s="14">
        <f t="shared" ref="B25" si="2">LEN(C25)</f>
        <v>10</v>
      </c>
      <c r="C25" s="32" t="s">
        <v>344</v>
      </c>
      <c r="D25" s="33"/>
      <c r="E25" s="219">
        <f>PS!D9</f>
        <v>124394210.3812992</v>
      </c>
      <c r="F25" s="219">
        <f>PS!C9</f>
        <v>95353998.862770185</v>
      </c>
      <c r="G25" s="219">
        <f>PS!E9</f>
        <v>159045629.56126514</v>
      </c>
      <c r="H25" s="36" t="s">
        <v>229</v>
      </c>
      <c r="I25" s="242">
        <v>1</v>
      </c>
      <c r="J25" s="282" t="s">
        <v>352</v>
      </c>
      <c r="K25" s="282"/>
      <c r="L25" s="282"/>
      <c r="M25" s="282"/>
      <c r="N25" s="282"/>
      <c r="O25" s="282"/>
      <c r="P25" s="282"/>
      <c r="Q25" s="282"/>
    </row>
    <row r="26" spans="1:25" x14ac:dyDescent="0.2">
      <c r="B26" s="14">
        <f t="shared" ref="B26" si="3">LEN(C26)</f>
        <v>13</v>
      </c>
      <c r="C26" s="32" t="s">
        <v>351</v>
      </c>
      <c r="D26" s="67" t="s">
        <v>350</v>
      </c>
      <c r="E26" s="220">
        <f>CONVERT((E25*1000*0.042),"lbm","kg")</f>
        <v>2369819117.4475489</v>
      </c>
      <c r="F26" s="216">
        <f>CONVERT((F25*1000*0.042),"lbm","kg")</f>
        <v>1816577545.9919322</v>
      </c>
      <c r="G26" s="216">
        <f>CONVERT((G25*1000*0.042),"lbm","kg")</f>
        <v>3029959130.1351256</v>
      </c>
      <c r="H26" s="36" t="s">
        <v>41</v>
      </c>
      <c r="I26" s="35"/>
      <c r="J26" s="282" t="s">
        <v>353</v>
      </c>
      <c r="K26" s="282"/>
      <c r="L26" s="282"/>
      <c r="M26" s="282"/>
      <c r="N26" s="282"/>
      <c r="O26" s="282"/>
      <c r="P26" s="282"/>
      <c r="Q26" s="282"/>
    </row>
    <row r="27" spans="1:25" x14ac:dyDescent="0.2">
      <c r="B27" s="14">
        <f t="shared" ref="B27" si="4">LEN(C27)</f>
        <v>8</v>
      </c>
      <c r="C27" s="32" t="s">
        <v>343</v>
      </c>
      <c r="D27" s="33"/>
      <c r="E27" s="67">
        <f>PS!D10</f>
        <v>0.73415595693918156</v>
      </c>
      <c r="F27" s="219">
        <f>PS!C10</f>
        <v>0.73076369026073684</v>
      </c>
      <c r="G27" s="219">
        <f>PS!E10</f>
        <v>0.73754822361762629</v>
      </c>
      <c r="H27" s="36" t="s">
        <v>228</v>
      </c>
      <c r="I27" s="35">
        <v>2</v>
      </c>
      <c r="J27" s="282" t="s">
        <v>230</v>
      </c>
      <c r="K27" s="282"/>
      <c r="L27" s="282"/>
      <c r="M27" s="282"/>
      <c r="N27" s="282"/>
      <c r="O27" s="282"/>
      <c r="P27" s="282"/>
      <c r="Q27" s="282"/>
    </row>
    <row r="28" spans="1:25" x14ac:dyDescent="0.2">
      <c r="B28" s="14">
        <f t="shared" ref="B28:B29" si="5">LEN(C28)</f>
        <v>11</v>
      </c>
      <c r="C28" s="32" t="s">
        <v>358</v>
      </c>
      <c r="D28" s="210" t="str">
        <f>CONCATENATE(C23,"*1000/",C$27,"/",C$26)</f>
        <v>4_TS_CH4_leak*1000/nat_mCH4/4_NG_trans_kg</v>
      </c>
      <c r="E28" s="67">
        <f t="shared" ref="E28:G29" si="6">E23*1000/E$27/E$26</f>
        <v>6.6670400122919813E-6</v>
      </c>
      <c r="F28" s="67">
        <f t="shared" si="6"/>
        <v>5.9792241212022147E-6</v>
      </c>
      <c r="G28" s="67">
        <f t="shared" si="6"/>
        <v>7.1475113592286828E-6</v>
      </c>
      <c r="H28" s="36" t="s">
        <v>317</v>
      </c>
      <c r="I28" s="35"/>
      <c r="J28" s="282" t="s">
        <v>360</v>
      </c>
      <c r="K28" s="282"/>
      <c r="L28" s="282"/>
      <c r="M28" s="282"/>
      <c r="N28" s="282"/>
      <c r="O28" s="282"/>
      <c r="P28" s="282"/>
      <c r="Q28" s="282"/>
    </row>
    <row r="29" spans="1:25" x14ac:dyDescent="0.2">
      <c r="B29" s="14">
        <f t="shared" si="5"/>
        <v>11</v>
      </c>
      <c r="C29" s="32" t="s">
        <v>359</v>
      </c>
      <c r="D29" s="210" t="str">
        <f>CONCATENATE(C24,"/",C$27,"/",C$26)</f>
        <v>4_LEAKS_CH4/nat_mCH4/4_NG_trans_kg</v>
      </c>
      <c r="E29" s="67">
        <f>E24/E$27/E$26</f>
        <v>1.3739524954811087E-8</v>
      </c>
      <c r="F29" s="67">
        <f t="shared" ref="F29:G29" si="7">F24/F$27/F$26</f>
        <v>1.5789687140077181E-8</v>
      </c>
      <c r="G29" s="67">
        <f t="shared" si="7"/>
        <v>1.2058649890388179E-8</v>
      </c>
      <c r="H29" s="36" t="s">
        <v>317</v>
      </c>
      <c r="I29" s="35"/>
      <c r="J29" s="282" t="s">
        <v>361</v>
      </c>
      <c r="K29" s="282"/>
      <c r="L29" s="282"/>
      <c r="M29" s="282"/>
      <c r="N29" s="282"/>
      <c r="O29" s="282"/>
      <c r="P29" s="282"/>
      <c r="Q29" s="282"/>
    </row>
    <row r="30" spans="1:25" ht="26.25" customHeight="1" x14ac:dyDescent="0.2">
      <c r="B30" s="14">
        <f t="shared" ref="B30" si="8">LEN(C30)</f>
        <v>12</v>
      </c>
      <c r="C30" s="32" t="s">
        <v>357</v>
      </c>
      <c r="D30" s="235" t="str">
        <f>CONCATENATE("1+",C28,"+",C29)</f>
        <v>1+Fugitive_TS+Fugitive_EL</v>
      </c>
      <c r="E30" s="243">
        <f>SUM(E28:E29)+1</f>
        <v>1.0000066807795371</v>
      </c>
      <c r="F30" s="243">
        <f>SUM(F28:F29)+1</f>
        <v>1.0000059950138083</v>
      </c>
      <c r="G30" s="243">
        <f>SUM(G28:G29)+1</f>
        <v>1.0000071595700091</v>
      </c>
      <c r="H30" s="36" t="s">
        <v>316</v>
      </c>
      <c r="I30" s="35"/>
      <c r="J30" s="282" t="s">
        <v>394</v>
      </c>
      <c r="K30" s="282"/>
      <c r="L30" s="282"/>
      <c r="M30" s="282"/>
      <c r="N30" s="282"/>
      <c r="O30" s="282"/>
      <c r="P30" s="282"/>
      <c r="Q30" s="282"/>
    </row>
    <row r="31" spans="1:25" x14ac:dyDescent="0.2">
      <c r="B31" s="6"/>
      <c r="C31" s="37" t="s">
        <v>65</v>
      </c>
      <c r="D31" s="38" t="s">
        <v>66</v>
      </c>
      <c r="E31" s="34" t="s">
        <v>340</v>
      </c>
      <c r="F31" s="218"/>
      <c r="G31" s="219"/>
      <c r="H31" s="36"/>
      <c r="I31" s="39"/>
      <c r="J31" s="282"/>
      <c r="K31" s="282"/>
      <c r="L31" s="282"/>
      <c r="M31" s="282"/>
      <c r="N31" s="282"/>
      <c r="O31" s="282"/>
      <c r="P31" s="282"/>
      <c r="Q31" s="282"/>
    </row>
    <row r="32" spans="1:25" ht="13.5" thickBot="1" x14ac:dyDescent="0.25">
      <c r="B32" s="6"/>
      <c r="C32" s="2"/>
      <c r="D32" s="2"/>
      <c r="E32" s="2"/>
      <c r="F32" s="2"/>
      <c r="G32" s="2"/>
      <c r="H32" s="2"/>
      <c r="J32" s="2"/>
      <c r="K32" s="2"/>
      <c r="L32" s="2"/>
      <c r="M32" s="2"/>
      <c r="N32" s="2"/>
      <c r="O32" s="2"/>
      <c r="P32" s="2"/>
    </row>
    <row r="33" spans="1:25" s="20" customFormat="1" ht="15.75" customHeight="1" thickBot="1" x14ac:dyDescent="0.25">
      <c r="A33" s="19"/>
      <c r="B33" s="277" t="s">
        <v>67</v>
      </c>
      <c r="C33" s="278"/>
      <c r="D33" s="278"/>
      <c r="E33" s="278"/>
      <c r="F33" s="278"/>
      <c r="G33" s="278"/>
      <c r="H33" s="278"/>
      <c r="I33" s="278"/>
      <c r="J33" s="278"/>
      <c r="K33" s="278"/>
      <c r="L33" s="278"/>
      <c r="M33" s="278"/>
      <c r="N33" s="278"/>
      <c r="O33" s="278"/>
      <c r="P33" s="278"/>
      <c r="Q33" s="279"/>
      <c r="R33" s="19"/>
      <c r="S33" s="19"/>
      <c r="T33" s="19"/>
      <c r="U33" s="19"/>
      <c r="V33" s="19"/>
      <c r="W33" s="19"/>
      <c r="X33" s="19"/>
      <c r="Y33" s="19"/>
    </row>
    <row r="34" spans="1:25" x14ac:dyDescent="0.2">
      <c r="B34" s="6"/>
      <c r="C34" s="2"/>
      <c r="D34" s="2"/>
      <c r="E34" s="2"/>
      <c r="F34" s="2"/>
      <c r="G34" s="2"/>
      <c r="H34" s="30" t="s">
        <v>68</v>
      </c>
      <c r="J34" s="2"/>
      <c r="K34" s="2"/>
      <c r="L34" s="2"/>
      <c r="M34" s="2"/>
      <c r="N34" s="2"/>
      <c r="O34" s="2"/>
      <c r="P34" s="2"/>
    </row>
    <row r="35" spans="1:25" x14ac:dyDescent="0.2">
      <c r="B35" s="6"/>
      <c r="C35" s="31" t="s">
        <v>69</v>
      </c>
      <c r="D35" s="31" t="s">
        <v>70</v>
      </c>
      <c r="E35" s="31" t="s">
        <v>59</v>
      </c>
      <c r="F35" s="31" t="s">
        <v>71</v>
      </c>
      <c r="G35" s="31" t="s">
        <v>69</v>
      </c>
      <c r="H35" s="31" t="s">
        <v>62</v>
      </c>
      <c r="I35" s="31" t="s">
        <v>72</v>
      </c>
      <c r="J35" s="31" t="s">
        <v>73</v>
      </c>
      <c r="K35" s="31" t="s">
        <v>74</v>
      </c>
      <c r="L35" s="31" t="s">
        <v>75</v>
      </c>
      <c r="M35" s="31" t="s">
        <v>63</v>
      </c>
      <c r="N35" s="31" t="s">
        <v>17</v>
      </c>
      <c r="O35" s="263" t="s">
        <v>64</v>
      </c>
      <c r="P35" s="263"/>
      <c r="Q35" s="263"/>
      <c r="X35" s="19"/>
      <c r="Y35" s="19"/>
    </row>
    <row r="36" spans="1:25" ht="14.25" customHeight="1" x14ac:dyDescent="0.2">
      <c r="B36" s="6"/>
      <c r="C36" s="40" t="str">
        <f>C30</f>
        <v>NG_processed</v>
      </c>
      <c r="D36" s="41" t="s">
        <v>390</v>
      </c>
      <c r="E36" s="42">
        <v>1</v>
      </c>
      <c r="F36" s="42" t="s">
        <v>41</v>
      </c>
      <c r="G36" s="244">
        <f>IF($C36="",1,VLOOKUP($C36,$C$22:$H$31,3,FALSE))</f>
        <v>1.0000066807795371</v>
      </c>
      <c r="H36" s="44" t="str">
        <f>IF($C36="","",VLOOKUP($C36,$C$22:$H$31,6,FALSE))</f>
        <v>kg NG</v>
      </c>
      <c r="I36" s="230">
        <f>IF(D36="","",E36*G36*$D$5)</f>
        <v>1.0000066807795371</v>
      </c>
      <c r="J36" s="42" t="s">
        <v>41</v>
      </c>
      <c r="K36" s="46" t="s">
        <v>91</v>
      </c>
      <c r="L36" s="42"/>
      <c r="M36" s="47"/>
      <c r="N36" s="47"/>
      <c r="O36" s="281" t="s">
        <v>393</v>
      </c>
      <c r="P36" s="281"/>
      <c r="Q36" s="281"/>
      <c r="X36" s="19"/>
      <c r="Y36" s="19"/>
    </row>
    <row r="37" spans="1:25" x14ac:dyDescent="0.2">
      <c r="B37" s="6"/>
      <c r="C37" s="32"/>
      <c r="D37" s="48"/>
      <c r="E37" s="42"/>
      <c r="F37" s="42"/>
      <c r="G37" s="43"/>
      <c r="H37" s="44"/>
      <c r="I37" s="45"/>
      <c r="J37" s="42"/>
      <c r="K37" s="46"/>
      <c r="L37" s="42"/>
      <c r="M37" s="47"/>
      <c r="N37" s="47"/>
      <c r="O37" s="296"/>
      <c r="P37" s="296"/>
      <c r="Q37" s="296"/>
      <c r="X37" s="19"/>
      <c r="Y37" s="19"/>
    </row>
    <row r="38" spans="1:25" x14ac:dyDescent="0.2">
      <c r="B38" s="6"/>
      <c r="C38" s="42"/>
      <c r="D38" s="49"/>
      <c r="E38" s="42"/>
      <c r="F38" s="42"/>
      <c r="G38" s="43">
        <f>IF($C38="",1,VLOOKUP($C38,$C$22:$H$31,3,FALSE))</f>
        <v>1</v>
      </c>
      <c r="H38" s="44" t="str">
        <f>IF($C38="","",VLOOKUP($C38,$C$22:$H$31,6,FALSE))</f>
        <v/>
      </c>
      <c r="I38" s="45" t="str">
        <f t="shared" ref="I38" si="9">IF(D38="","",E38*G38*$D$5)</f>
        <v/>
      </c>
      <c r="J38" s="42"/>
      <c r="K38" s="46"/>
      <c r="L38" s="42"/>
      <c r="M38" s="47"/>
      <c r="N38" s="47"/>
      <c r="O38" s="296"/>
      <c r="P38" s="296"/>
      <c r="Q38" s="296"/>
      <c r="X38" s="19"/>
      <c r="Y38" s="19"/>
    </row>
    <row r="39" spans="1:25" x14ac:dyDescent="0.2">
      <c r="B39" s="6"/>
      <c r="C39" s="50" t="s">
        <v>65</v>
      </c>
      <c r="D39" s="38" t="s">
        <v>66</v>
      </c>
      <c r="E39" s="51" t="s">
        <v>76</v>
      </c>
      <c r="F39" s="38"/>
      <c r="G39" s="38"/>
      <c r="H39" s="38"/>
      <c r="I39" s="51" t="s">
        <v>77</v>
      </c>
      <c r="J39" s="38"/>
      <c r="K39" s="51"/>
      <c r="L39" s="38" t="s">
        <v>78</v>
      </c>
      <c r="M39" s="52"/>
      <c r="N39" s="52"/>
      <c r="O39" s="293"/>
      <c r="P39" s="293"/>
      <c r="Q39" s="293"/>
      <c r="X39" s="19"/>
      <c r="Y39" s="19"/>
    </row>
    <row r="40" spans="1:25" s="2" customFormat="1" ht="13.5" thickBot="1" x14ac:dyDescent="0.25">
      <c r="B40" s="6"/>
      <c r="X40" s="19"/>
      <c r="Y40" s="19"/>
    </row>
    <row r="41" spans="1:25" s="20" customFormat="1" ht="15.75" customHeight="1" thickBot="1" x14ac:dyDescent="0.25">
      <c r="A41" s="19"/>
      <c r="B41" s="277" t="s">
        <v>79</v>
      </c>
      <c r="C41" s="278"/>
      <c r="D41" s="278"/>
      <c r="E41" s="278"/>
      <c r="F41" s="278"/>
      <c r="G41" s="278"/>
      <c r="H41" s="278"/>
      <c r="I41" s="278"/>
      <c r="J41" s="278"/>
      <c r="K41" s="278"/>
      <c r="L41" s="278"/>
      <c r="M41" s="278"/>
      <c r="N41" s="278"/>
      <c r="O41" s="278"/>
      <c r="P41" s="278"/>
      <c r="Q41" s="279"/>
      <c r="R41" s="19"/>
      <c r="S41" s="19"/>
      <c r="T41" s="19"/>
      <c r="U41" s="19"/>
      <c r="V41" s="19"/>
      <c r="W41" s="19"/>
      <c r="X41" s="19"/>
      <c r="Y41" s="19"/>
    </row>
    <row r="42" spans="1:25" x14ac:dyDescent="0.2">
      <c r="B42" s="6"/>
      <c r="C42" s="2"/>
      <c r="D42" s="2"/>
      <c r="E42" s="2"/>
      <c r="F42" s="2"/>
      <c r="G42" s="2"/>
      <c r="H42" s="30" t="s">
        <v>80</v>
      </c>
      <c r="J42" s="2"/>
      <c r="K42" s="2"/>
      <c r="L42" s="2"/>
      <c r="M42" s="2"/>
      <c r="N42" s="2"/>
      <c r="O42" s="2"/>
      <c r="P42" s="2"/>
      <c r="X42" s="19"/>
      <c r="Y42" s="19"/>
    </row>
    <row r="43" spans="1:25" x14ac:dyDescent="0.2">
      <c r="B43" s="6"/>
      <c r="C43" s="31" t="s">
        <v>69</v>
      </c>
      <c r="D43" s="31" t="s">
        <v>70</v>
      </c>
      <c r="E43" s="31" t="s">
        <v>59</v>
      </c>
      <c r="F43" s="31" t="s">
        <v>71</v>
      </c>
      <c r="G43" s="31" t="s">
        <v>69</v>
      </c>
      <c r="H43" s="31" t="s">
        <v>62</v>
      </c>
      <c r="I43" s="31" t="s">
        <v>72</v>
      </c>
      <c r="J43" s="31" t="s">
        <v>73</v>
      </c>
      <c r="K43" s="31" t="s">
        <v>74</v>
      </c>
      <c r="L43" s="31" t="s">
        <v>75</v>
      </c>
      <c r="M43" s="31" t="s">
        <v>63</v>
      </c>
      <c r="N43" s="31" t="s">
        <v>17</v>
      </c>
      <c r="O43" s="263" t="s">
        <v>64</v>
      </c>
      <c r="P43" s="263"/>
      <c r="Q43" s="263"/>
      <c r="X43" s="19"/>
      <c r="Y43" s="19"/>
    </row>
    <row r="44" spans="1:25" x14ac:dyDescent="0.2">
      <c r="B44" s="6"/>
      <c r="C44" s="53"/>
      <c r="D44" s="54" t="s">
        <v>315</v>
      </c>
      <c r="E44" s="55">
        <v>1</v>
      </c>
      <c r="F44" s="55" t="str">
        <f>J44</f>
        <v>kg NG</v>
      </c>
      <c r="G44" s="43">
        <f>IF($C44="",1,VLOOKUP($C44,$C$22:$H$31,3,FALSE))</f>
        <v>1</v>
      </c>
      <c r="H44" s="44" t="str">
        <f>IF($C44="","",VLOOKUP($C44,$C$22:$H$31,6,FALSE))</f>
        <v/>
      </c>
      <c r="I44" s="45">
        <f t="shared" ref="I44:I47" si="10">IF(D44="","",E44*G44*$D$5)</f>
        <v>1</v>
      </c>
      <c r="J44" s="55" t="s">
        <v>316</v>
      </c>
      <c r="K44" s="46" t="s">
        <v>91</v>
      </c>
      <c r="L44" s="42"/>
      <c r="M44" s="56"/>
      <c r="N44" s="56"/>
      <c r="O44" s="295" t="s">
        <v>81</v>
      </c>
      <c r="P44" s="295"/>
      <c r="Q44" s="295"/>
      <c r="X44" s="19"/>
      <c r="Y44" s="19"/>
    </row>
    <row r="45" spans="1:25" x14ac:dyDescent="0.2">
      <c r="B45" s="6"/>
      <c r="C45" s="32" t="str">
        <f>C28</f>
        <v>Fugitive_TS</v>
      </c>
      <c r="D45" s="57" t="s">
        <v>391</v>
      </c>
      <c r="E45" s="55">
        <v>1</v>
      </c>
      <c r="F45" s="55" t="str">
        <f t="shared" ref="F45:F46" si="11">J45</f>
        <v>kg NG</v>
      </c>
      <c r="G45" s="43">
        <f>IF($C45="",1,VLOOKUP($C45,$C$22:$H$31,3,FALSE))</f>
        <v>6.6670400122919813E-6</v>
      </c>
      <c r="H45" s="44" t="str">
        <f>IF($C45="","",VLOOKUP($C45,$C$22:$H$31,6,FALSE))</f>
        <v>kg NG/kg NG</v>
      </c>
      <c r="I45" s="221">
        <f>IF(D45="","",E45*G45*$D$5)</f>
        <v>6.6670400122919813E-6</v>
      </c>
      <c r="J45" s="55" t="s">
        <v>316</v>
      </c>
      <c r="K45" s="46" t="s">
        <v>91</v>
      </c>
      <c r="L45" s="42"/>
      <c r="M45" s="47"/>
      <c r="N45" s="47"/>
      <c r="O45" s="290" t="str">
        <f>J28</f>
        <v>[kg NG/kg NG] Fugitive emissions from transmission storage per unit of natural gas through a transmission facility</v>
      </c>
      <c r="P45" s="291"/>
      <c r="Q45" s="292"/>
      <c r="S45" s="2" t="str">
        <f>CONCATENATE(D45," ",O45)</f>
        <v>Fugitive_TS [to venting and flaring] [kg NG/kg NG] Fugitive emissions from transmission storage per unit of natural gas through a transmission facility</v>
      </c>
      <c r="X45" s="19"/>
      <c r="Y45" s="19"/>
    </row>
    <row r="46" spans="1:25" x14ac:dyDescent="0.2">
      <c r="B46" s="6"/>
      <c r="C46" s="32" t="str">
        <f>C29</f>
        <v>Fugitive_EL</v>
      </c>
      <c r="D46" s="57" t="s">
        <v>392</v>
      </c>
      <c r="E46" s="55">
        <v>1</v>
      </c>
      <c r="F46" s="55" t="str">
        <f t="shared" si="11"/>
        <v>kg NG</v>
      </c>
      <c r="G46" s="43">
        <f>IF($C46="",1,VLOOKUP($C46,$C$22:$H$31,3,FALSE))</f>
        <v>1.3739524954811087E-8</v>
      </c>
      <c r="H46" s="44" t="str">
        <f>IF($C46="","",VLOOKUP($C46,$C$22:$H$31,6,FALSE))</f>
        <v>kg NG/kg NG</v>
      </c>
      <c r="I46" s="221">
        <f t="shared" si="10"/>
        <v>1.3739524954811087E-8</v>
      </c>
      <c r="J46" s="55" t="s">
        <v>316</v>
      </c>
      <c r="K46" s="46" t="s">
        <v>91</v>
      </c>
      <c r="L46" s="42"/>
      <c r="M46" s="47"/>
      <c r="N46" s="47"/>
      <c r="O46" s="290" t="str">
        <f>J29</f>
        <v>[kg NG/kg NG] Fugitive emissions from equipment leaks per unit of natural gas through a transmission facility</v>
      </c>
      <c r="P46" s="291"/>
      <c r="Q46" s="292"/>
      <c r="S46" s="2" t="str">
        <f t="shared" ref="S46" si="12">CONCATENATE(D46," ",O46)</f>
        <v>Fugitive_EL [to venting and flaring] [kg NG/kg NG] Fugitive emissions from equipment leaks per unit of natural gas through a transmission facility</v>
      </c>
      <c r="X46" s="19"/>
      <c r="Y46" s="19"/>
    </row>
    <row r="47" spans="1:25" x14ac:dyDescent="0.2">
      <c r="B47" s="6"/>
      <c r="C47" s="49"/>
      <c r="D47" s="57"/>
      <c r="E47" s="55"/>
      <c r="F47" s="55"/>
      <c r="G47" s="43">
        <f>IF($C47="",1,VLOOKUP($C47,$C$22:$H$31,3,FALSE))</f>
        <v>1</v>
      </c>
      <c r="H47" s="44" t="str">
        <f>IF($C47="","",VLOOKUP($C47,$C$22:$H$31,6,FALSE))</f>
        <v/>
      </c>
      <c r="I47" s="45" t="str">
        <f t="shared" si="10"/>
        <v/>
      </c>
      <c r="J47" s="55"/>
      <c r="K47" s="46"/>
      <c r="L47" s="42"/>
      <c r="M47" s="47"/>
      <c r="N47" s="47"/>
      <c r="O47" s="295"/>
      <c r="P47" s="295"/>
      <c r="Q47" s="295"/>
      <c r="X47" s="19"/>
      <c r="Y47" s="19"/>
    </row>
    <row r="48" spans="1:25" x14ac:dyDescent="0.2">
      <c r="B48" s="6"/>
      <c r="C48" s="50" t="s">
        <v>65</v>
      </c>
      <c r="D48" s="58" t="s">
        <v>66</v>
      </c>
      <c r="E48" s="51" t="s">
        <v>76</v>
      </c>
      <c r="F48" s="55"/>
      <c r="G48" s="59"/>
      <c r="H48" s="60"/>
      <c r="I48" s="60"/>
      <c r="J48" s="38"/>
      <c r="K48" s="51"/>
      <c r="L48" s="38" t="s">
        <v>78</v>
      </c>
      <c r="M48" s="52"/>
      <c r="N48" s="52"/>
      <c r="O48" s="293"/>
      <c r="P48" s="293"/>
      <c r="Q48" s="293"/>
      <c r="X48" s="19"/>
      <c r="Y48" s="19"/>
    </row>
    <row r="49" spans="2:25" x14ac:dyDescent="0.2">
      <c r="B49" s="6"/>
      <c r="C49" s="2"/>
      <c r="D49" s="2"/>
      <c r="E49" s="2"/>
      <c r="F49" s="2"/>
      <c r="G49" s="2"/>
      <c r="H49" s="2"/>
      <c r="J49" s="2"/>
      <c r="K49" s="2"/>
      <c r="L49" s="2"/>
      <c r="M49" s="2"/>
      <c r="N49" s="2"/>
      <c r="O49" s="2"/>
      <c r="P49" s="2"/>
      <c r="X49" s="19"/>
      <c r="Y49" s="19"/>
    </row>
    <row r="50" spans="2:25" ht="20.25" customHeight="1" x14ac:dyDescent="0.2">
      <c r="B50" s="6"/>
      <c r="C50" s="287" t="s">
        <v>82</v>
      </c>
      <c r="D50" s="294"/>
      <c r="E50" s="294"/>
      <c r="F50" s="294"/>
      <c r="G50" s="294"/>
      <c r="H50" s="294"/>
      <c r="I50" s="294"/>
      <c r="J50" s="294"/>
      <c r="K50" s="294"/>
      <c r="L50" s="294"/>
      <c r="M50" s="294"/>
      <c r="N50" s="294"/>
      <c r="O50" s="294"/>
      <c r="P50" s="294"/>
      <c r="Q50" s="288"/>
    </row>
    <row r="51" spans="2:25" x14ac:dyDescent="0.2">
      <c r="B51" s="6"/>
      <c r="C51" s="2"/>
      <c r="D51" s="2"/>
      <c r="E51" s="2"/>
      <c r="F51" s="2"/>
      <c r="G51" s="2"/>
      <c r="H51" s="2"/>
      <c r="J51" s="2"/>
      <c r="K51" s="2"/>
      <c r="L51" s="2"/>
      <c r="M51" s="2"/>
      <c r="N51" s="2"/>
      <c r="O51" s="2"/>
      <c r="P51" s="2"/>
    </row>
    <row r="52" spans="2:25" x14ac:dyDescent="0.2">
      <c r="B52" s="6"/>
      <c r="C52" s="2"/>
      <c r="D52" s="2"/>
      <c r="E52" s="2"/>
      <c r="F52" s="2"/>
      <c r="G52" s="2"/>
      <c r="H52" s="2"/>
      <c r="J52" s="2"/>
      <c r="K52" s="2"/>
      <c r="L52" s="2"/>
      <c r="M52" s="2"/>
      <c r="N52" s="2"/>
      <c r="O52" s="2"/>
      <c r="P52" s="2"/>
    </row>
    <row r="53" spans="2:25" x14ac:dyDescent="0.2">
      <c r="B53" s="6"/>
      <c r="C53" s="2"/>
      <c r="D53" s="2"/>
      <c r="E53" s="2"/>
      <c r="F53" s="2"/>
      <c r="G53" s="2"/>
      <c r="H53" s="2"/>
      <c r="J53" s="2"/>
      <c r="K53" s="2"/>
      <c r="L53" s="2"/>
      <c r="M53" s="2"/>
      <c r="N53" s="2"/>
      <c r="O53" s="2"/>
      <c r="P53" s="2"/>
    </row>
    <row r="54" spans="2:25" x14ac:dyDescent="0.2">
      <c r="B54" s="6"/>
      <c r="C54" s="2"/>
      <c r="D54" s="2"/>
      <c r="E54" s="2"/>
      <c r="F54" s="2"/>
      <c r="G54" s="2"/>
      <c r="H54" s="2"/>
      <c r="J54" s="2"/>
      <c r="K54" s="2"/>
      <c r="L54" s="2"/>
      <c r="M54" s="2"/>
      <c r="N54" s="2"/>
      <c r="O54" s="2"/>
      <c r="P54" s="2"/>
    </row>
    <row r="55" spans="2:25" x14ac:dyDescent="0.2">
      <c r="B55" s="6"/>
      <c r="C55" s="2"/>
      <c r="D55" s="2"/>
      <c r="E55" s="2"/>
      <c r="F55" s="2"/>
      <c r="G55" s="2"/>
      <c r="H55" s="2"/>
      <c r="J55" s="2"/>
      <c r="K55" s="2"/>
      <c r="L55" s="2"/>
      <c r="M55" s="2"/>
      <c r="N55" s="2"/>
      <c r="O55" s="2"/>
      <c r="P55" s="2"/>
    </row>
    <row r="56" spans="2:25" x14ac:dyDescent="0.2">
      <c r="B56" s="6"/>
      <c r="C56" s="2"/>
      <c r="D56" s="2"/>
      <c r="E56" s="2"/>
      <c r="F56" s="2"/>
      <c r="G56" s="2"/>
      <c r="H56" s="2"/>
      <c r="J56" s="2"/>
      <c r="K56" s="2"/>
      <c r="L56" s="2"/>
      <c r="M56" s="2"/>
      <c r="N56" s="2"/>
      <c r="O56" s="2"/>
      <c r="P56" s="2"/>
    </row>
    <row r="57" spans="2:25" s="2" customFormat="1" x14ac:dyDescent="0.2">
      <c r="B57" s="6"/>
    </row>
    <row r="58" spans="2:25" s="2" customFormat="1" x14ac:dyDescent="0.2">
      <c r="B58" s="6"/>
    </row>
    <row r="59" spans="2:25" s="2" customFormat="1" x14ac:dyDescent="0.2">
      <c r="B59" s="6"/>
    </row>
    <row r="60" spans="2:25" s="2" customFormat="1" x14ac:dyDescent="0.2">
      <c r="B60" s="6"/>
    </row>
    <row r="61" spans="2:25" s="2" customFormat="1" x14ac:dyDescent="0.2">
      <c r="B61" s="6"/>
    </row>
    <row r="62" spans="2:25" s="2" customFormat="1" x14ac:dyDescent="0.2">
      <c r="B62" s="6"/>
    </row>
    <row r="63" spans="2:25" s="2" customFormat="1" x14ac:dyDescent="0.2">
      <c r="B63" s="6"/>
    </row>
    <row r="64" spans="2:25"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16" s="2" customFormat="1" x14ac:dyDescent="0.2">
      <c r="B81" s="6"/>
    </row>
    <row r="82" spans="2:16" s="2" customFormat="1" x14ac:dyDescent="0.2">
      <c r="B82" s="6"/>
    </row>
    <row r="83" spans="2:16" s="2" customFormat="1" x14ac:dyDescent="0.2">
      <c r="B83" s="6"/>
    </row>
    <row r="84" spans="2:16" s="2" customFormat="1" x14ac:dyDescent="0.2">
      <c r="B84" s="6"/>
    </row>
    <row r="85" spans="2:16" s="2" customFormat="1" x14ac:dyDescent="0.2">
      <c r="B85" s="6"/>
    </row>
    <row r="86" spans="2:16" s="2" customFormat="1" x14ac:dyDescent="0.2">
      <c r="B86" s="6"/>
    </row>
    <row r="87" spans="2:16" s="2" customFormat="1" x14ac:dyDescent="0.2">
      <c r="B87" s="6"/>
    </row>
    <row r="88" spans="2:16" s="2" customFormat="1" x14ac:dyDescent="0.2">
      <c r="B88" s="6"/>
    </row>
    <row r="89" spans="2:16" x14ac:dyDescent="0.2">
      <c r="B89" s="6"/>
      <c r="C89" s="2"/>
      <c r="D89" s="2"/>
      <c r="E89" s="2"/>
      <c r="F89" s="2"/>
      <c r="G89" s="2"/>
      <c r="H89" s="2"/>
      <c r="J89" s="2"/>
      <c r="K89" s="2"/>
      <c r="L89" s="2"/>
      <c r="M89" s="2"/>
      <c r="N89" s="2"/>
      <c r="O89" s="2"/>
      <c r="P89" s="2"/>
    </row>
    <row r="90" spans="2:16" x14ac:dyDescent="0.2">
      <c r="B90" s="6"/>
      <c r="C90" s="2"/>
      <c r="D90" s="2"/>
      <c r="E90" s="2"/>
      <c r="F90" s="2"/>
      <c r="G90" s="2"/>
      <c r="H90" s="2"/>
      <c r="J90" s="2"/>
      <c r="K90" s="2"/>
      <c r="L90" s="2"/>
      <c r="M90" s="2"/>
      <c r="N90" s="2"/>
      <c r="O90" s="2"/>
      <c r="P90" s="2"/>
    </row>
    <row r="91" spans="2:16" x14ac:dyDescent="0.2">
      <c r="B91" s="6"/>
      <c r="C91" s="2"/>
      <c r="D91" s="2"/>
      <c r="E91" s="2"/>
      <c r="F91" s="2"/>
      <c r="G91" s="2"/>
      <c r="H91" s="2"/>
      <c r="J91" s="2"/>
      <c r="K91" s="2"/>
      <c r="L91" s="2"/>
      <c r="M91" s="2"/>
      <c r="N91" s="2"/>
      <c r="O91" s="2"/>
      <c r="P91" s="2"/>
    </row>
    <row r="92" spans="2:16" x14ac:dyDescent="0.2">
      <c r="B92" s="6"/>
      <c r="C92" s="2"/>
      <c r="D92" s="2"/>
      <c r="E92" s="2"/>
      <c r="F92" s="2"/>
      <c r="G92" s="2"/>
      <c r="H92" s="2"/>
      <c r="J92" s="2"/>
      <c r="K92" s="2"/>
      <c r="L92" s="2"/>
      <c r="M92" s="2"/>
      <c r="N92" s="2"/>
      <c r="O92" s="2"/>
      <c r="P92" s="2"/>
    </row>
    <row r="93" spans="2:16" x14ac:dyDescent="0.2">
      <c r="B93" s="6"/>
      <c r="C93" s="2"/>
      <c r="D93" s="2"/>
      <c r="E93" s="2"/>
      <c r="F93" s="2"/>
      <c r="G93" s="2"/>
      <c r="H93" s="2"/>
      <c r="J93" s="2"/>
      <c r="K93" s="2"/>
      <c r="L93" s="2"/>
      <c r="M93" s="2"/>
      <c r="N93" s="2"/>
      <c r="O93" s="2"/>
      <c r="P93" s="2"/>
    </row>
    <row r="94" spans="2:16" x14ac:dyDescent="0.2">
      <c r="B94" s="6"/>
      <c r="C94" s="2"/>
      <c r="D94" s="2"/>
      <c r="E94" s="2"/>
      <c r="F94" s="2"/>
      <c r="G94" s="2"/>
      <c r="H94" s="2"/>
      <c r="J94" s="2"/>
      <c r="K94" s="2"/>
      <c r="L94" s="2"/>
      <c r="M94" s="2"/>
      <c r="N94" s="2"/>
      <c r="O94" s="2"/>
      <c r="P94" s="2"/>
    </row>
    <row r="95" spans="2:16" x14ac:dyDescent="0.2">
      <c r="B95" s="6"/>
      <c r="C95" s="2"/>
      <c r="D95" s="2"/>
      <c r="E95" s="2"/>
      <c r="F95" s="2"/>
      <c r="G95" s="2"/>
      <c r="H95" s="2"/>
      <c r="J95" s="2"/>
      <c r="K95" s="2"/>
      <c r="L95" s="2"/>
      <c r="M95" s="2"/>
      <c r="N95" s="2"/>
      <c r="O95" s="2"/>
      <c r="P95" s="2"/>
    </row>
    <row r="96" spans="2:16" x14ac:dyDescent="0.2">
      <c r="B96" s="6"/>
      <c r="C96" s="2"/>
      <c r="D96" s="2"/>
      <c r="E96" s="2"/>
      <c r="F96" s="2"/>
      <c r="G96" s="2"/>
      <c r="H96" s="2"/>
      <c r="J96" s="2"/>
      <c r="K96" s="2"/>
      <c r="L96" s="2"/>
      <c r="M96" s="2"/>
      <c r="N96" s="2"/>
      <c r="O96" s="2"/>
      <c r="P96" s="2"/>
    </row>
    <row r="97" spans="1:25" x14ac:dyDescent="0.2">
      <c r="B97" s="6"/>
      <c r="C97" s="2"/>
      <c r="D97" s="2"/>
      <c r="E97" s="2"/>
      <c r="F97" s="2"/>
      <c r="G97" s="2"/>
      <c r="H97" s="2"/>
      <c r="J97" s="2"/>
      <c r="K97" s="2"/>
      <c r="L97" s="2"/>
      <c r="M97" s="2"/>
      <c r="N97" s="2"/>
      <c r="O97" s="2"/>
      <c r="P97" s="2"/>
    </row>
    <row r="98" spans="1:25" x14ac:dyDescent="0.2">
      <c r="B98" s="6"/>
      <c r="C98" s="2"/>
      <c r="D98" s="2"/>
      <c r="E98" s="2"/>
      <c r="F98" s="2"/>
      <c r="G98" s="2"/>
      <c r="H98" s="2"/>
      <c r="J98" s="2"/>
      <c r="K98" s="2"/>
      <c r="L98" s="2"/>
      <c r="M98" s="2"/>
      <c r="N98" s="2"/>
      <c r="O98" s="2"/>
      <c r="P98" s="2"/>
    </row>
    <row r="99" spans="1:25" x14ac:dyDescent="0.2">
      <c r="B99" s="6"/>
      <c r="C99" s="2"/>
      <c r="D99" s="2"/>
      <c r="E99" s="2"/>
      <c r="F99" s="2"/>
      <c r="G99" s="2"/>
      <c r="H99" s="2"/>
      <c r="J99" s="2"/>
      <c r="K99" s="2"/>
      <c r="L99" s="2"/>
      <c r="M99" s="2"/>
      <c r="N99" s="2"/>
      <c r="O99" s="2"/>
      <c r="P99" s="2"/>
    </row>
    <row r="100" spans="1:25" x14ac:dyDescent="0.2">
      <c r="B100" s="6"/>
      <c r="C100" s="2"/>
      <c r="D100" s="2"/>
      <c r="E100" s="2"/>
      <c r="F100" s="2"/>
      <c r="G100" s="2"/>
      <c r="H100" s="2"/>
      <c r="J100" s="2"/>
      <c r="K100" s="2"/>
      <c r="L100" s="2"/>
      <c r="M100" s="2"/>
      <c r="N100" s="2"/>
      <c r="O100" s="2"/>
      <c r="P100" s="2"/>
    </row>
    <row r="101" spans="1:25" x14ac:dyDescent="0.2">
      <c r="B101" s="6"/>
      <c r="C101" s="2"/>
      <c r="D101" s="2"/>
      <c r="E101" s="2"/>
      <c r="F101" s="2"/>
      <c r="G101" s="2"/>
      <c r="H101" s="2"/>
      <c r="J101" s="2"/>
      <c r="K101" s="2"/>
      <c r="L101" s="2"/>
      <c r="M101" s="2"/>
      <c r="N101" s="2"/>
      <c r="O101" s="2"/>
      <c r="P101" s="2"/>
    </row>
    <row r="102" spans="1:25" x14ac:dyDescent="0.2">
      <c r="B102" s="61" t="s">
        <v>83</v>
      </c>
      <c r="C102" s="2"/>
      <c r="D102" s="2"/>
      <c r="E102" s="2"/>
      <c r="F102" s="2"/>
      <c r="G102" s="2"/>
      <c r="H102" s="2"/>
      <c r="J102" s="2"/>
      <c r="K102" s="2"/>
      <c r="L102" s="2"/>
      <c r="M102" s="2"/>
      <c r="N102" s="2"/>
      <c r="O102" s="2"/>
      <c r="P102" s="2"/>
    </row>
    <row r="103" spans="1:25" s="62" customFormat="1" x14ac:dyDescent="0.2">
      <c r="A103" s="6"/>
      <c r="B103" s="6"/>
      <c r="C103" s="6" t="s">
        <v>84</v>
      </c>
      <c r="D103" s="6" t="s">
        <v>85</v>
      </c>
      <c r="E103" s="6" t="s">
        <v>86</v>
      </c>
      <c r="F103" s="6"/>
      <c r="G103" s="6"/>
      <c r="H103" s="6" t="s">
        <v>75</v>
      </c>
      <c r="I103" s="6"/>
      <c r="J103" s="6" t="s">
        <v>74</v>
      </c>
      <c r="K103" s="6"/>
      <c r="L103" s="6"/>
      <c r="M103" s="6"/>
      <c r="N103" s="6"/>
      <c r="O103" s="6"/>
      <c r="P103" s="6"/>
      <c r="Q103" s="6"/>
      <c r="R103" s="6"/>
      <c r="S103" s="6"/>
      <c r="T103" s="6"/>
      <c r="U103" s="6"/>
      <c r="V103" s="6"/>
      <c r="W103" s="6"/>
      <c r="X103" s="6"/>
      <c r="Y103" s="6"/>
    </row>
    <row r="104" spans="1:25" x14ac:dyDescent="0.2">
      <c r="B104" s="6"/>
      <c r="C104" s="63" t="s">
        <v>78</v>
      </c>
      <c r="D104" s="63" t="s">
        <v>78</v>
      </c>
      <c r="E104" s="63" t="s">
        <v>78</v>
      </c>
      <c r="F104" s="2"/>
      <c r="G104" s="2"/>
      <c r="H104" s="63" t="s">
        <v>78</v>
      </c>
      <c r="J104" s="2"/>
      <c r="K104" s="2"/>
      <c r="L104" s="2"/>
      <c r="M104" s="2"/>
      <c r="N104" s="2"/>
      <c r="O104" s="2"/>
      <c r="P104" s="2"/>
    </row>
    <row r="105" spans="1:25" s="2" customFormat="1" x14ac:dyDescent="0.2">
      <c r="B105" s="6"/>
      <c r="C105" s="14" t="s">
        <v>87</v>
      </c>
      <c r="D105" s="2" t="s">
        <v>88</v>
      </c>
      <c r="E105" s="2" t="s">
        <v>89</v>
      </c>
      <c r="H105" s="2" t="s">
        <v>90</v>
      </c>
      <c r="J105" s="2" t="s">
        <v>91</v>
      </c>
    </row>
    <row r="106" spans="1:25" s="2" customFormat="1" x14ac:dyDescent="0.2">
      <c r="B106" s="6"/>
      <c r="C106" s="2" t="s">
        <v>92</v>
      </c>
      <c r="D106" s="2" t="s">
        <v>93</v>
      </c>
      <c r="E106" s="2" t="s">
        <v>94</v>
      </c>
      <c r="H106" s="2" t="s">
        <v>95</v>
      </c>
      <c r="J106" s="2" t="s">
        <v>96</v>
      </c>
    </row>
    <row r="107" spans="1:25" s="2" customFormat="1" x14ac:dyDescent="0.2">
      <c r="B107" s="6"/>
      <c r="C107" s="2" t="s">
        <v>97</v>
      </c>
      <c r="D107" s="2" t="s">
        <v>98</v>
      </c>
      <c r="E107" s="2" t="s">
        <v>99</v>
      </c>
      <c r="H107" s="2" t="s">
        <v>100</v>
      </c>
    </row>
    <row r="108" spans="1:25" s="2" customFormat="1" x14ac:dyDescent="0.2">
      <c r="B108" s="6"/>
      <c r="C108" s="2" t="s">
        <v>101</v>
      </c>
      <c r="D108" s="2" t="s">
        <v>102</v>
      </c>
      <c r="E108" s="2" t="s">
        <v>103</v>
      </c>
      <c r="H108" s="2" t="s">
        <v>104</v>
      </c>
    </row>
    <row r="109" spans="1:25" s="2" customFormat="1" x14ac:dyDescent="0.2">
      <c r="B109" s="6"/>
      <c r="C109" s="2" t="s">
        <v>105</v>
      </c>
      <c r="E109" s="2" t="s">
        <v>106</v>
      </c>
      <c r="H109" s="2" t="s">
        <v>106</v>
      </c>
    </row>
    <row r="110" spans="1:25" s="2" customFormat="1" x14ac:dyDescent="0.2">
      <c r="B110" s="6"/>
      <c r="C110" s="2" t="s">
        <v>107</v>
      </c>
    </row>
    <row r="111" spans="1:25" s="2" customFormat="1" x14ac:dyDescent="0.2">
      <c r="B111" s="6"/>
      <c r="C111" s="2" t="s">
        <v>108</v>
      </c>
    </row>
    <row r="112" spans="1:25" s="2" customFormat="1" x14ac:dyDescent="0.2">
      <c r="B112" s="6"/>
      <c r="C112" s="2" t="s">
        <v>109</v>
      </c>
    </row>
    <row r="113" spans="2:16" s="2" customFormat="1" x14ac:dyDescent="0.2">
      <c r="B113" s="6"/>
      <c r="C113" s="14" t="s">
        <v>110</v>
      </c>
    </row>
    <row r="114" spans="2:16" s="2" customFormat="1" x14ac:dyDescent="0.2">
      <c r="B114" s="6"/>
      <c r="C114" s="3"/>
      <c r="D114" s="3"/>
      <c r="E114" s="3"/>
      <c r="F114" s="3"/>
      <c r="G114" s="3"/>
      <c r="H114" s="3"/>
      <c r="J114" s="3"/>
      <c r="K114" s="3"/>
      <c r="L114" s="3"/>
      <c r="M114" s="3"/>
      <c r="N114" s="3"/>
      <c r="O114" s="3"/>
      <c r="P114" s="3"/>
    </row>
    <row r="115" spans="2:16" s="2" customFormat="1" x14ac:dyDescent="0.2">
      <c r="B115" s="6"/>
      <c r="C115" s="3"/>
      <c r="D115" s="3"/>
      <c r="E115" s="3"/>
      <c r="F115" s="3"/>
      <c r="G115" s="3"/>
      <c r="H115" s="3"/>
      <c r="J115" s="3"/>
      <c r="K115" s="3"/>
      <c r="L115" s="3"/>
      <c r="M115" s="3"/>
      <c r="N115" s="3"/>
      <c r="O115" s="3"/>
      <c r="P115" s="3"/>
    </row>
    <row r="116" spans="2:16" s="2" customFormat="1" x14ac:dyDescent="0.2">
      <c r="B116" s="6"/>
      <c r="C116" s="3"/>
      <c r="D116" s="3"/>
      <c r="E116" s="3"/>
      <c r="F116" s="3"/>
      <c r="G116" s="3"/>
      <c r="H116" s="3"/>
      <c r="J116" s="3"/>
      <c r="K116" s="3"/>
      <c r="L116" s="3"/>
      <c r="M116" s="3"/>
      <c r="N116" s="3"/>
      <c r="O116" s="3"/>
      <c r="P116" s="3"/>
    </row>
    <row r="117" spans="2:16" s="2" customFormat="1" x14ac:dyDescent="0.2">
      <c r="B117" s="6"/>
      <c r="C117" s="3"/>
      <c r="D117" s="3"/>
      <c r="E117" s="3"/>
      <c r="F117" s="3"/>
      <c r="G117" s="3"/>
      <c r="H117" s="3"/>
      <c r="J117" s="3"/>
      <c r="K117" s="3"/>
      <c r="L117" s="3"/>
      <c r="M117" s="3"/>
      <c r="N117" s="3"/>
      <c r="O117" s="3"/>
      <c r="P117" s="3"/>
    </row>
    <row r="118" spans="2:16" s="2" customFormat="1" x14ac:dyDescent="0.2">
      <c r="B118" s="6"/>
      <c r="C118" s="3"/>
      <c r="D118" s="3"/>
      <c r="E118" s="3"/>
      <c r="F118" s="3"/>
      <c r="G118" s="3"/>
      <c r="H118" s="3"/>
      <c r="J118" s="3"/>
      <c r="K118" s="3"/>
      <c r="L118" s="3"/>
      <c r="M118" s="3"/>
      <c r="N118" s="3"/>
      <c r="O118" s="3"/>
      <c r="P118" s="3"/>
    </row>
    <row r="119" spans="2:16" s="2" customFormat="1" x14ac:dyDescent="0.2">
      <c r="B119" s="6"/>
      <c r="C119" s="3"/>
      <c r="D119" s="3"/>
      <c r="E119" s="3"/>
      <c r="F119" s="3"/>
      <c r="G119" s="3"/>
      <c r="H119" s="3"/>
      <c r="J119" s="3"/>
      <c r="K119" s="3"/>
      <c r="L119" s="3"/>
      <c r="M119" s="3"/>
      <c r="N119" s="3"/>
      <c r="O119" s="3"/>
      <c r="P119" s="3"/>
    </row>
    <row r="120" spans="2:16" s="2" customFormat="1" x14ac:dyDescent="0.2">
      <c r="B120" s="6"/>
      <c r="C120" s="3"/>
      <c r="D120" s="3"/>
      <c r="E120" s="3"/>
      <c r="F120" s="3"/>
      <c r="G120" s="3"/>
      <c r="H120" s="3"/>
      <c r="J120" s="3"/>
      <c r="K120" s="3"/>
      <c r="L120" s="3"/>
      <c r="M120" s="3"/>
      <c r="N120" s="3"/>
      <c r="O120" s="3"/>
      <c r="P120" s="3"/>
    </row>
    <row r="121" spans="2:16" x14ac:dyDescent="0.2">
      <c r="B121" s="6"/>
    </row>
    <row r="122" spans="2:16" x14ac:dyDescent="0.2">
      <c r="B122" s="6"/>
    </row>
    <row r="123" spans="2:16" x14ac:dyDescent="0.2">
      <c r="B123" s="6"/>
    </row>
    <row r="124" spans="2:16" x14ac:dyDescent="0.2">
      <c r="B124" s="6"/>
    </row>
    <row r="125" spans="2:16" x14ac:dyDescent="0.2">
      <c r="B125" s="6"/>
    </row>
    <row r="126" spans="2:16" x14ac:dyDescent="0.2">
      <c r="B126" s="6"/>
    </row>
    <row r="127" spans="2:16" x14ac:dyDescent="0.2">
      <c r="B127" s="6"/>
    </row>
    <row r="128" spans="2:16"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sheetData>
  <sheetProtection formatCells="0" formatRows="0" insertRows="0" insertHyperlinks="0" deleteRows="0" selectLockedCells="1"/>
  <mergeCells count="51">
    <mergeCell ref="O45:Q45"/>
    <mergeCell ref="O46:Q46"/>
    <mergeCell ref="O48:Q48"/>
    <mergeCell ref="C50:Q50"/>
    <mergeCell ref="J27:Q27"/>
    <mergeCell ref="O47:Q47"/>
    <mergeCell ref="B41:Q41"/>
    <mergeCell ref="O43:Q43"/>
    <mergeCell ref="O44:Q44"/>
    <mergeCell ref="O38:Q38"/>
    <mergeCell ref="O39:Q39"/>
    <mergeCell ref="O37:Q37"/>
    <mergeCell ref="J28:Q28"/>
    <mergeCell ref="J31:Q31"/>
    <mergeCell ref="J30:Q30"/>
    <mergeCell ref="O35:Q35"/>
    <mergeCell ref="J26:Q26"/>
    <mergeCell ref="J29:Q29"/>
    <mergeCell ref="J23:Q23"/>
    <mergeCell ref="J25:Q25"/>
    <mergeCell ref="B33:Q33"/>
    <mergeCell ref="O36:Q36"/>
    <mergeCell ref="J24:Q24"/>
    <mergeCell ref="B12:C12"/>
    <mergeCell ref="D12:E12"/>
    <mergeCell ref="B13:C13"/>
    <mergeCell ref="D13:E13"/>
    <mergeCell ref="G13:O16"/>
    <mergeCell ref="B14:C14"/>
    <mergeCell ref="D14:E14"/>
    <mergeCell ref="B15:C15"/>
    <mergeCell ref="D15:E15"/>
    <mergeCell ref="B16:C16"/>
    <mergeCell ref="D16:E16"/>
    <mergeCell ref="B17:C17"/>
    <mergeCell ref="D17:E17"/>
    <mergeCell ref="B20:Q20"/>
    <mergeCell ref="J22:Q22"/>
    <mergeCell ref="B11:C11"/>
    <mergeCell ref="D11:E11"/>
    <mergeCell ref="B1:Q1"/>
    <mergeCell ref="B2:Q2"/>
    <mergeCell ref="B4:C4"/>
    <mergeCell ref="D4:E4"/>
    <mergeCell ref="B5:C5"/>
    <mergeCell ref="G5:J5"/>
    <mergeCell ref="B6:C6"/>
    <mergeCell ref="D6:O6"/>
    <mergeCell ref="B8:Q8"/>
    <mergeCell ref="B10:C10"/>
    <mergeCell ref="D10:E10"/>
  </mergeCells>
  <conditionalFormatting sqref="H44 H36:H38 H47:H48">
    <cfRule type="cellIs" dxfId="11" priority="43" stopIfTrue="1" operator="equal">
      <formula>0</formula>
    </cfRule>
  </conditionalFormatting>
  <conditionalFormatting sqref="G44 G36:G38 G47:G48">
    <cfRule type="cellIs" dxfId="10" priority="42" stopIfTrue="1" operator="equal">
      <formula>1</formula>
    </cfRule>
  </conditionalFormatting>
  <conditionalFormatting sqref="H46">
    <cfRule type="cellIs" dxfId="9" priority="5" stopIfTrue="1" operator="equal">
      <formula>0</formula>
    </cfRule>
  </conditionalFormatting>
  <conditionalFormatting sqref="G46">
    <cfRule type="cellIs" dxfId="8" priority="4" stopIfTrue="1" operator="equal">
      <formula>1</formula>
    </cfRule>
  </conditionalFormatting>
  <conditionalFormatting sqref="H45">
    <cfRule type="cellIs" dxfId="7" priority="3" stopIfTrue="1" operator="equal">
      <formula>0</formula>
    </cfRule>
  </conditionalFormatting>
  <conditionalFormatting sqref="G45">
    <cfRule type="cellIs" dxfId="6" priority="2" stopIfTrue="1" operator="equal">
      <formula>1</formula>
    </cfRule>
  </conditionalFormatting>
  <dataValidations count="7">
    <dataValidation type="list" allowBlank="1" showInputMessage="1" showErrorMessage="1" sqref="WVT983032:WVT983039 WVT44 WLX983032:WLX983039 WCB983032:WCB983039 VSF983032:VSF983039 VIJ983032:VIJ983039 UYN983032:UYN983039 UOR983032:UOR983039 UEV983032:UEV983039 TUZ983032:TUZ983039 TLD983032:TLD983039 TBH983032:TBH983039 SRL983032:SRL983039 SHP983032:SHP983039 RXT983032:RXT983039 RNX983032:RNX983039 REB983032:REB983039 QUF983032:QUF983039 QKJ983032:QKJ983039 QAN983032:QAN983039 PQR983032:PQR983039 PGV983032:PGV983039 OWZ983032:OWZ983039 OND983032:OND983039 ODH983032:ODH983039 NTL983032:NTL983039 NJP983032:NJP983039 MZT983032:MZT983039 MPX983032:MPX983039 MGB983032:MGB983039 LWF983032:LWF983039 LMJ983032:LMJ983039 LCN983032:LCN983039 KSR983032:KSR983039 KIV983032:KIV983039 JYZ983032:JYZ983039 JPD983032:JPD983039 JFH983032:JFH983039 IVL983032:IVL983039 ILP983032:ILP983039 IBT983032:IBT983039 HRX983032:HRX983039 HIB983032:HIB983039 GYF983032:GYF983039 GOJ983032:GOJ983039 GEN983032:GEN983039 FUR983032:FUR983039 FKV983032:FKV983039 FAZ983032:FAZ983039 ERD983032:ERD983039 EHH983032:EHH983039 DXL983032:DXL983039 DNP983032:DNP983039 DDT983032:DDT983039 CTX983032:CTX983039 CKB983032:CKB983039 CAF983032:CAF983039 BQJ983032:BQJ983039 BGN983032:BGN983039 AWR983032:AWR983039 AMV983032:AMV983039 ACZ983032:ACZ983039 TD983032:TD983039 JH983032:JH983039 L983032:L983039 WVT917496:WVT917503 WLX917496:WLX917503 WCB917496:WCB917503 VSF917496:VSF917503 VIJ917496:VIJ917503 UYN917496:UYN917503 UOR917496:UOR917503 UEV917496:UEV917503 TUZ917496:TUZ917503 TLD917496:TLD917503 TBH917496:TBH917503 SRL917496:SRL917503 SHP917496:SHP917503 RXT917496:RXT917503 RNX917496:RNX917503 REB917496:REB917503 QUF917496:QUF917503 QKJ917496:QKJ917503 QAN917496:QAN917503 PQR917496:PQR917503 PGV917496:PGV917503 OWZ917496:OWZ917503 OND917496:OND917503 ODH917496:ODH917503 NTL917496:NTL917503 NJP917496:NJP917503 MZT917496:MZT917503 MPX917496:MPX917503 MGB917496:MGB917503 LWF917496:LWF917503 LMJ917496:LMJ917503 LCN917496:LCN917503 KSR917496:KSR917503 KIV917496:KIV917503 JYZ917496:JYZ917503 JPD917496:JPD917503 JFH917496:JFH917503 IVL917496:IVL917503 ILP917496:ILP917503 IBT917496:IBT917503 HRX917496:HRX917503 HIB917496:HIB917503 GYF917496:GYF917503 GOJ917496:GOJ917503 GEN917496:GEN917503 FUR917496:FUR917503 FKV917496:FKV917503 FAZ917496:FAZ917503 ERD917496:ERD917503 EHH917496:EHH917503 DXL917496:DXL917503 DNP917496:DNP917503 DDT917496:DDT917503 CTX917496:CTX917503 CKB917496:CKB917503 CAF917496:CAF917503 BQJ917496:BQJ917503 BGN917496:BGN917503 AWR917496:AWR917503 AMV917496:AMV917503 ACZ917496:ACZ917503 TD917496:TD917503 JH917496:JH917503 L917496:L917503 WVT851960:WVT851967 WLX851960:WLX851967 WCB851960:WCB851967 VSF851960:VSF851967 VIJ851960:VIJ851967 UYN851960:UYN851967 UOR851960:UOR851967 UEV851960:UEV851967 TUZ851960:TUZ851967 TLD851960:TLD851967 TBH851960:TBH851967 SRL851960:SRL851967 SHP851960:SHP851967 RXT851960:RXT851967 RNX851960:RNX851967 REB851960:REB851967 QUF851960:QUF851967 QKJ851960:QKJ851967 QAN851960:QAN851967 PQR851960:PQR851967 PGV851960:PGV851967 OWZ851960:OWZ851967 OND851960:OND851967 ODH851960:ODH851967 NTL851960:NTL851967 NJP851960:NJP851967 MZT851960:MZT851967 MPX851960:MPX851967 MGB851960:MGB851967 LWF851960:LWF851967 LMJ851960:LMJ851967 LCN851960:LCN851967 KSR851960:KSR851967 KIV851960:KIV851967 JYZ851960:JYZ851967 JPD851960:JPD851967 JFH851960:JFH851967 IVL851960:IVL851967 ILP851960:ILP851967 IBT851960:IBT851967 HRX851960:HRX851967 HIB851960:HIB851967 GYF851960:GYF851967 GOJ851960:GOJ851967 GEN851960:GEN851967 FUR851960:FUR851967 FKV851960:FKV851967 FAZ851960:FAZ851967 ERD851960:ERD851967 EHH851960:EHH851967 DXL851960:DXL851967 DNP851960:DNP851967 DDT851960:DDT851967 CTX851960:CTX851967 CKB851960:CKB851967 CAF851960:CAF851967 BQJ851960:BQJ851967 BGN851960:BGN851967 AWR851960:AWR851967 AMV851960:AMV851967 ACZ851960:ACZ851967 TD851960:TD851967 JH851960:JH851967 L851960:L851967 WVT786424:WVT786431 WLX786424:WLX786431 WCB786424:WCB786431 VSF786424:VSF786431 VIJ786424:VIJ786431 UYN786424:UYN786431 UOR786424:UOR786431 UEV786424:UEV786431 TUZ786424:TUZ786431 TLD786424:TLD786431 TBH786424:TBH786431 SRL786424:SRL786431 SHP786424:SHP786431 RXT786424:RXT786431 RNX786424:RNX786431 REB786424:REB786431 QUF786424:QUF786431 QKJ786424:QKJ786431 QAN786424:QAN786431 PQR786424:PQR786431 PGV786424:PGV786431 OWZ786424:OWZ786431 OND786424:OND786431 ODH786424:ODH786431 NTL786424:NTL786431 NJP786424:NJP786431 MZT786424:MZT786431 MPX786424:MPX786431 MGB786424:MGB786431 LWF786424:LWF786431 LMJ786424:LMJ786431 LCN786424:LCN786431 KSR786424:KSR786431 KIV786424:KIV786431 JYZ786424:JYZ786431 JPD786424:JPD786431 JFH786424:JFH786431 IVL786424:IVL786431 ILP786424:ILP786431 IBT786424:IBT786431 HRX786424:HRX786431 HIB786424:HIB786431 GYF786424:GYF786431 GOJ786424:GOJ786431 GEN786424:GEN786431 FUR786424:FUR786431 FKV786424:FKV786431 FAZ786424:FAZ786431 ERD786424:ERD786431 EHH786424:EHH786431 DXL786424:DXL786431 DNP786424:DNP786431 DDT786424:DDT786431 CTX786424:CTX786431 CKB786424:CKB786431 CAF786424:CAF786431 BQJ786424:BQJ786431 BGN786424:BGN786431 AWR786424:AWR786431 AMV786424:AMV786431 ACZ786424:ACZ786431 TD786424:TD786431 JH786424:JH786431 L786424:L786431 WVT720888:WVT720895 WLX720888:WLX720895 WCB720888:WCB720895 VSF720888:VSF720895 VIJ720888:VIJ720895 UYN720888:UYN720895 UOR720888:UOR720895 UEV720888:UEV720895 TUZ720888:TUZ720895 TLD720888:TLD720895 TBH720888:TBH720895 SRL720888:SRL720895 SHP720888:SHP720895 RXT720888:RXT720895 RNX720888:RNX720895 REB720888:REB720895 QUF720888:QUF720895 QKJ720888:QKJ720895 QAN720888:QAN720895 PQR720888:PQR720895 PGV720888:PGV720895 OWZ720888:OWZ720895 OND720888:OND720895 ODH720888:ODH720895 NTL720888:NTL720895 NJP720888:NJP720895 MZT720888:MZT720895 MPX720888:MPX720895 MGB720888:MGB720895 LWF720888:LWF720895 LMJ720888:LMJ720895 LCN720888:LCN720895 KSR720888:KSR720895 KIV720888:KIV720895 JYZ720888:JYZ720895 JPD720888:JPD720895 JFH720888:JFH720895 IVL720888:IVL720895 ILP720888:ILP720895 IBT720888:IBT720895 HRX720888:HRX720895 HIB720888:HIB720895 GYF720888:GYF720895 GOJ720888:GOJ720895 GEN720888:GEN720895 FUR720888:FUR720895 FKV720888:FKV720895 FAZ720888:FAZ720895 ERD720888:ERD720895 EHH720888:EHH720895 DXL720888:DXL720895 DNP720888:DNP720895 DDT720888:DDT720895 CTX720888:CTX720895 CKB720888:CKB720895 CAF720888:CAF720895 BQJ720888:BQJ720895 BGN720888:BGN720895 AWR720888:AWR720895 AMV720888:AMV720895 ACZ720888:ACZ720895 TD720888:TD720895 JH720888:JH720895 L720888:L720895 WVT655352:WVT655359 WLX655352:WLX655359 WCB655352:WCB655359 VSF655352:VSF655359 VIJ655352:VIJ655359 UYN655352:UYN655359 UOR655352:UOR655359 UEV655352:UEV655359 TUZ655352:TUZ655359 TLD655352:TLD655359 TBH655352:TBH655359 SRL655352:SRL655359 SHP655352:SHP655359 RXT655352:RXT655359 RNX655352:RNX655359 REB655352:REB655359 QUF655352:QUF655359 QKJ655352:QKJ655359 QAN655352:QAN655359 PQR655352:PQR655359 PGV655352:PGV655359 OWZ655352:OWZ655359 OND655352:OND655359 ODH655352:ODH655359 NTL655352:NTL655359 NJP655352:NJP655359 MZT655352:MZT655359 MPX655352:MPX655359 MGB655352:MGB655359 LWF655352:LWF655359 LMJ655352:LMJ655359 LCN655352:LCN655359 KSR655352:KSR655359 KIV655352:KIV655359 JYZ655352:JYZ655359 JPD655352:JPD655359 JFH655352:JFH655359 IVL655352:IVL655359 ILP655352:ILP655359 IBT655352:IBT655359 HRX655352:HRX655359 HIB655352:HIB655359 GYF655352:GYF655359 GOJ655352:GOJ655359 GEN655352:GEN655359 FUR655352:FUR655359 FKV655352:FKV655359 FAZ655352:FAZ655359 ERD655352:ERD655359 EHH655352:EHH655359 DXL655352:DXL655359 DNP655352:DNP655359 DDT655352:DDT655359 CTX655352:CTX655359 CKB655352:CKB655359 CAF655352:CAF655359 BQJ655352:BQJ655359 BGN655352:BGN655359 AWR655352:AWR655359 AMV655352:AMV655359 ACZ655352:ACZ655359 TD655352:TD655359 JH655352:JH655359 L655352:L655359 WVT589816:WVT589823 WLX589816:WLX589823 WCB589816:WCB589823 VSF589816:VSF589823 VIJ589816:VIJ589823 UYN589816:UYN589823 UOR589816:UOR589823 UEV589816:UEV589823 TUZ589816:TUZ589823 TLD589816:TLD589823 TBH589816:TBH589823 SRL589816:SRL589823 SHP589816:SHP589823 RXT589816:RXT589823 RNX589816:RNX589823 REB589816:REB589823 QUF589816:QUF589823 QKJ589816:QKJ589823 QAN589816:QAN589823 PQR589816:PQR589823 PGV589816:PGV589823 OWZ589816:OWZ589823 OND589816:OND589823 ODH589816:ODH589823 NTL589816:NTL589823 NJP589816:NJP589823 MZT589816:MZT589823 MPX589816:MPX589823 MGB589816:MGB589823 LWF589816:LWF589823 LMJ589816:LMJ589823 LCN589816:LCN589823 KSR589816:KSR589823 KIV589816:KIV589823 JYZ589816:JYZ589823 JPD589816:JPD589823 JFH589816:JFH589823 IVL589816:IVL589823 ILP589816:ILP589823 IBT589816:IBT589823 HRX589816:HRX589823 HIB589816:HIB589823 GYF589816:GYF589823 GOJ589816:GOJ589823 GEN589816:GEN589823 FUR589816:FUR589823 FKV589816:FKV589823 FAZ589816:FAZ589823 ERD589816:ERD589823 EHH589816:EHH589823 DXL589816:DXL589823 DNP589816:DNP589823 DDT589816:DDT589823 CTX589816:CTX589823 CKB589816:CKB589823 CAF589816:CAF589823 BQJ589816:BQJ589823 BGN589816:BGN589823 AWR589816:AWR589823 AMV589816:AMV589823 ACZ589816:ACZ589823 TD589816:TD589823 JH589816:JH589823 L589816:L589823 WVT524280:WVT524287 WLX524280:WLX524287 WCB524280:WCB524287 VSF524280:VSF524287 VIJ524280:VIJ524287 UYN524280:UYN524287 UOR524280:UOR524287 UEV524280:UEV524287 TUZ524280:TUZ524287 TLD524280:TLD524287 TBH524280:TBH524287 SRL524280:SRL524287 SHP524280:SHP524287 RXT524280:RXT524287 RNX524280:RNX524287 REB524280:REB524287 QUF524280:QUF524287 QKJ524280:QKJ524287 QAN524280:QAN524287 PQR524280:PQR524287 PGV524280:PGV524287 OWZ524280:OWZ524287 OND524280:OND524287 ODH524280:ODH524287 NTL524280:NTL524287 NJP524280:NJP524287 MZT524280:MZT524287 MPX524280:MPX524287 MGB524280:MGB524287 LWF524280:LWF524287 LMJ524280:LMJ524287 LCN524280:LCN524287 KSR524280:KSR524287 KIV524280:KIV524287 JYZ524280:JYZ524287 JPD524280:JPD524287 JFH524280:JFH524287 IVL524280:IVL524287 ILP524280:ILP524287 IBT524280:IBT524287 HRX524280:HRX524287 HIB524280:HIB524287 GYF524280:GYF524287 GOJ524280:GOJ524287 GEN524280:GEN524287 FUR524280:FUR524287 FKV524280:FKV524287 FAZ524280:FAZ524287 ERD524280:ERD524287 EHH524280:EHH524287 DXL524280:DXL524287 DNP524280:DNP524287 DDT524280:DDT524287 CTX524280:CTX524287 CKB524280:CKB524287 CAF524280:CAF524287 BQJ524280:BQJ524287 BGN524280:BGN524287 AWR524280:AWR524287 AMV524280:AMV524287 ACZ524280:ACZ524287 TD524280:TD524287 JH524280:JH524287 L524280:L524287 WVT458744:WVT458751 WLX458744:WLX458751 WCB458744:WCB458751 VSF458744:VSF458751 VIJ458744:VIJ458751 UYN458744:UYN458751 UOR458744:UOR458751 UEV458744:UEV458751 TUZ458744:TUZ458751 TLD458744:TLD458751 TBH458744:TBH458751 SRL458744:SRL458751 SHP458744:SHP458751 RXT458744:RXT458751 RNX458744:RNX458751 REB458744:REB458751 QUF458744:QUF458751 QKJ458744:QKJ458751 QAN458744:QAN458751 PQR458744:PQR458751 PGV458744:PGV458751 OWZ458744:OWZ458751 OND458744:OND458751 ODH458744:ODH458751 NTL458744:NTL458751 NJP458744:NJP458751 MZT458744:MZT458751 MPX458744:MPX458751 MGB458744:MGB458751 LWF458744:LWF458751 LMJ458744:LMJ458751 LCN458744:LCN458751 KSR458744:KSR458751 KIV458744:KIV458751 JYZ458744:JYZ458751 JPD458744:JPD458751 JFH458744:JFH458751 IVL458744:IVL458751 ILP458744:ILP458751 IBT458744:IBT458751 HRX458744:HRX458751 HIB458744:HIB458751 GYF458744:GYF458751 GOJ458744:GOJ458751 GEN458744:GEN458751 FUR458744:FUR458751 FKV458744:FKV458751 FAZ458744:FAZ458751 ERD458744:ERD458751 EHH458744:EHH458751 DXL458744:DXL458751 DNP458744:DNP458751 DDT458744:DDT458751 CTX458744:CTX458751 CKB458744:CKB458751 CAF458744:CAF458751 BQJ458744:BQJ458751 BGN458744:BGN458751 AWR458744:AWR458751 AMV458744:AMV458751 ACZ458744:ACZ458751 TD458744:TD458751 JH458744:JH458751 L458744:L458751 WVT393208:WVT393215 WLX393208:WLX393215 WCB393208:WCB393215 VSF393208:VSF393215 VIJ393208:VIJ393215 UYN393208:UYN393215 UOR393208:UOR393215 UEV393208:UEV393215 TUZ393208:TUZ393215 TLD393208:TLD393215 TBH393208:TBH393215 SRL393208:SRL393215 SHP393208:SHP393215 RXT393208:RXT393215 RNX393208:RNX393215 REB393208:REB393215 QUF393208:QUF393215 QKJ393208:QKJ393215 QAN393208:QAN393215 PQR393208:PQR393215 PGV393208:PGV393215 OWZ393208:OWZ393215 OND393208:OND393215 ODH393208:ODH393215 NTL393208:NTL393215 NJP393208:NJP393215 MZT393208:MZT393215 MPX393208:MPX393215 MGB393208:MGB393215 LWF393208:LWF393215 LMJ393208:LMJ393215 LCN393208:LCN393215 KSR393208:KSR393215 KIV393208:KIV393215 JYZ393208:JYZ393215 JPD393208:JPD393215 JFH393208:JFH393215 IVL393208:IVL393215 ILP393208:ILP393215 IBT393208:IBT393215 HRX393208:HRX393215 HIB393208:HIB393215 GYF393208:GYF393215 GOJ393208:GOJ393215 GEN393208:GEN393215 FUR393208:FUR393215 FKV393208:FKV393215 FAZ393208:FAZ393215 ERD393208:ERD393215 EHH393208:EHH393215 DXL393208:DXL393215 DNP393208:DNP393215 DDT393208:DDT393215 CTX393208:CTX393215 CKB393208:CKB393215 CAF393208:CAF393215 BQJ393208:BQJ393215 BGN393208:BGN393215 AWR393208:AWR393215 AMV393208:AMV393215 ACZ393208:ACZ393215 TD393208:TD393215 JH393208:JH393215 L393208:L393215 WVT327672:WVT327679 WLX327672:WLX327679 WCB327672:WCB327679 VSF327672:VSF327679 VIJ327672:VIJ327679 UYN327672:UYN327679 UOR327672:UOR327679 UEV327672:UEV327679 TUZ327672:TUZ327679 TLD327672:TLD327679 TBH327672:TBH327679 SRL327672:SRL327679 SHP327672:SHP327679 RXT327672:RXT327679 RNX327672:RNX327679 REB327672:REB327679 QUF327672:QUF327679 QKJ327672:QKJ327679 QAN327672:QAN327679 PQR327672:PQR327679 PGV327672:PGV327679 OWZ327672:OWZ327679 OND327672:OND327679 ODH327672:ODH327679 NTL327672:NTL327679 NJP327672:NJP327679 MZT327672:MZT327679 MPX327672:MPX327679 MGB327672:MGB327679 LWF327672:LWF327679 LMJ327672:LMJ327679 LCN327672:LCN327679 KSR327672:KSR327679 KIV327672:KIV327679 JYZ327672:JYZ327679 JPD327672:JPD327679 JFH327672:JFH327679 IVL327672:IVL327679 ILP327672:ILP327679 IBT327672:IBT327679 HRX327672:HRX327679 HIB327672:HIB327679 GYF327672:GYF327679 GOJ327672:GOJ327679 GEN327672:GEN327679 FUR327672:FUR327679 FKV327672:FKV327679 FAZ327672:FAZ327679 ERD327672:ERD327679 EHH327672:EHH327679 DXL327672:DXL327679 DNP327672:DNP327679 DDT327672:DDT327679 CTX327672:CTX327679 CKB327672:CKB327679 CAF327672:CAF327679 BQJ327672:BQJ327679 BGN327672:BGN327679 AWR327672:AWR327679 AMV327672:AMV327679 ACZ327672:ACZ327679 TD327672:TD327679 JH327672:JH327679 L327672:L327679 WVT262136:WVT262143 WLX262136:WLX262143 WCB262136:WCB262143 VSF262136:VSF262143 VIJ262136:VIJ262143 UYN262136:UYN262143 UOR262136:UOR262143 UEV262136:UEV262143 TUZ262136:TUZ262143 TLD262136:TLD262143 TBH262136:TBH262143 SRL262136:SRL262143 SHP262136:SHP262143 RXT262136:RXT262143 RNX262136:RNX262143 REB262136:REB262143 QUF262136:QUF262143 QKJ262136:QKJ262143 QAN262136:QAN262143 PQR262136:PQR262143 PGV262136:PGV262143 OWZ262136:OWZ262143 OND262136:OND262143 ODH262136:ODH262143 NTL262136:NTL262143 NJP262136:NJP262143 MZT262136:MZT262143 MPX262136:MPX262143 MGB262136:MGB262143 LWF262136:LWF262143 LMJ262136:LMJ262143 LCN262136:LCN262143 KSR262136:KSR262143 KIV262136:KIV262143 JYZ262136:JYZ262143 JPD262136:JPD262143 JFH262136:JFH262143 IVL262136:IVL262143 ILP262136:ILP262143 IBT262136:IBT262143 HRX262136:HRX262143 HIB262136:HIB262143 GYF262136:GYF262143 GOJ262136:GOJ262143 GEN262136:GEN262143 FUR262136:FUR262143 FKV262136:FKV262143 FAZ262136:FAZ262143 ERD262136:ERD262143 EHH262136:EHH262143 DXL262136:DXL262143 DNP262136:DNP262143 DDT262136:DDT262143 CTX262136:CTX262143 CKB262136:CKB262143 CAF262136:CAF262143 BQJ262136:BQJ262143 BGN262136:BGN262143 AWR262136:AWR262143 AMV262136:AMV262143 ACZ262136:ACZ262143 TD262136:TD262143 JH262136:JH262143 L262136:L262143 WVT196600:WVT196607 WLX196600:WLX196607 WCB196600:WCB196607 VSF196600:VSF196607 VIJ196600:VIJ196607 UYN196600:UYN196607 UOR196600:UOR196607 UEV196600:UEV196607 TUZ196600:TUZ196607 TLD196600:TLD196607 TBH196600:TBH196607 SRL196600:SRL196607 SHP196600:SHP196607 RXT196600:RXT196607 RNX196600:RNX196607 REB196600:REB196607 QUF196600:QUF196607 QKJ196600:QKJ196607 QAN196600:QAN196607 PQR196600:PQR196607 PGV196600:PGV196607 OWZ196600:OWZ196607 OND196600:OND196607 ODH196600:ODH196607 NTL196600:NTL196607 NJP196600:NJP196607 MZT196600:MZT196607 MPX196600:MPX196607 MGB196600:MGB196607 LWF196600:LWF196607 LMJ196600:LMJ196607 LCN196600:LCN196607 KSR196600:KSR196607 KIV196600:KIV196607 JYZ196600:JYZ196607 JPD196600:JPD196607 JFH196600:JFH196607 IVL196600:IVL196607 ILP196600:ILP196607 IBT196600:IBT196607 HRX196600:HRX196607 HIB196600:HIB196607 GYF196600:GYF196607 GOJ196600:GOJ196607 GEN196600:GEN196607 FUR196600:FUR196607 FKV196600:FKV196607 FAZ196600:FAZ196607 ERD196600:ERD196607 EHH196600:EHH196607 DXL196600:DXL196607 DNP196600:DNP196607 DDT196600:DDT196607 CTX196600:CTX196607 CKB196600:CKB196607 CAF196600:CAF196607 BQJ196600:BQJ196607 BGN196600:BGN196607 AWR196600:AWR196607 AMV196600:AMV196607 ACZ196600:ACZ196607 TD196600:TD196607 JH196600:JH196607 L196600:L196607 WVT131064:WVT131071 WLX131064:WLX131071 WCB131064:WCB131071 VSF131064:VSF131071 VIJ131064:VIJ131071 UYN131064:UYN131071 UOR131064:UOR131071 UEV131064:UEV131071 TUZ131064:TUZ131071 TLD131064:TLD131071 TBH131064:TBH131071 SRL131064:SRL131071 SHP131064:SHP131071 RXT131064:RXT131071 RNX131064:RNX131071 REB131064:REB131071 QUF131064:QUF131071 QKJ131064:QKJ131071 QAN131064:QAN131071 PQR131064:PQR131071 PGV131064:PGV131071 OWZ131064:OWZ131071 OND131064:OND131071 ODH131064:ODH131071 NTL131064:NTL131071 NJP131064:NJP131071 MZT131064:MZT131071 MPX131064:MPX131071 MGB131064:MGB131071 LWF131064:LWF131071 LMJ131064:LMJ131071 LCN131064:LCN131071 KSR131064:KSR131071 KIV131064:KIV131071 JYZ131064:JYZ131071 JPD131064:JPD131071 JFH131064:JFH131071 IVL131064:IVL131071 ILP131064:ILP131071 IBT131064:IBT131071 HRX131064:HRX131071 HIB131064:HIB131071 GYF131064:GYF131071 GOJ131064:GOJ131071 GEN131064:GEN131071 FUR131064:FUR131071 FKV131064:FKV131071 FAZ131064:FAZ131071 ERD131064:ERD131071 EHH131064:EHH131071 DXL131064:DXL131071 DNP131064:DNP131071 DDT131064:DDT131071 CTX131064:CTX131071 CKB131064:CKB131071 CAF131064:CAF131071 BQJ131064:BQJ131071 BGN131064:BGN131071 AWR131064:AWR131071 AMV131064:AMV131071 ACZ131064:ACZ131071 TD131064:TD131071 JH131064:JH131071 L131064:L131071 WVT65528:WVT65535 WLX65528:WLX65535 WCB65528:WCB65535 VSF65528:VSF65535 VIJ65528:VIJ65535 UYN65528:UYN65535 UOR65528:UOR65535 UEV65528:UEV65535 TUZ65528:TUZ65535 TLD65528:TLD65535 TBH65528:TBH65535 SRL65528:SRL65535 SHP65528:SHP65535 RXT65528:RXT65535 RNX65528:RNX65535 REB65528:REB65535 QUF65528:QUF65535 QKJ65528:QKJ65535 QAN65528:QAN65535 PQR65528:PQR65535 PGV65528:PGV65535 OWZ65528:OWZ65535 OND65528:OND65535 ODH65528:ODH65535 NTL65528:NTL65535 NJP65528:NJP65535 MZT65528:MZT65535 MPX65528:MPX65535 MGB65528:MGB65535 LWF65528:LWF65535 LMJ65528:LMJ65535 LCN65528:LCN65535 KSR65528:KSR65535 KIV65528:KIV65535 JYZ65528:JYZ65535 JPD65528:JPD65535 JFH65528:JFH65535 IVL65528:IVL65535 ILP65528:ILP65535 IBT65528:IBT65535 HRX65528:HRX65535 HIB65528:HIB65535 GYF65528:GYF65535 GOJ65528:GOJ65535 GEN65528:GEN65535 FUR65528:FUR65535 FKV65528:FKV65535 FAZ65528:FAZ65535 ERD65528:ERD65535 EHH65528:EHH65535 DXL65528:DXL65535 DNP65528:DNP65535 DDT65528:DDT65535 CTX65528:CTX65535 CKB65528:CKB65535 CAF65528:CAF65535 BQJ65528:BQJ65535 BGN65528:BGN65535 AWR65528:AWR65535 AMV65528:AMV65535 ACZ65528:ACZ65535 TD65528:TD65535 JH65528:JH65535 L65528:L65535 WVT36:WVT37 WLX36:WLX37 WCB36:WCB37 VSF36:VSF37 VIJ36:VIJ37 UYN36:UYN37 UOR36:UOR37 UEV36:UEV37 TUZ36:TUZ37 TLD36:TLD37 TBH36:TBH37 SRL36:SRL37 SHP36:SHP37 RXT36:RXT37 RNX36:RNX37 REB36:REB37 QUF36:QUF37 QKJ36:QKJ37 QAN36:QAN37 PQR36:PQR37 PGV36:PGV37 OWZ36:OWZ37 OND36:OND37 ODH36:ODH37 NTL36:NTL37 NJP36:NJP37 MZT36:MZT37 MPX36:MPX37 MGB36:MGB37 LWF36:LWF37 LMJ36:LMJ37 LCN36:LCN37 KSR36:KSR37 KIV36:KIV37 JYZ36:JYZ37 JPD36:JPD37 JFH36:JFH37 IVL36:IVL37 ILP36:ILP37 IBT36:IBT37 HRX36:HRX37 HIB36:HIB37 GYF36:GYF37 GOJ36:GOJ37 GEN36:GEN37 FUR36:FUR37 FKV36:FKV37 FAZ36:FAZ37 ERD36:ERD37 EHH36:EHH37 DXL36:DXL37 DNP36:DNP37 DDT36:DDT37 CTX36:CTX37 CKB36:CKB37 CAF36:CAF37 BQJ36:BQJ37 BGN36:BGN37 AWR36:AWR37 AMV36:AMV37 ACZ36:ACZ37 TD36:TD37 JH36:JH37 L36:L38 WVT983046:WVT983084 WLX983046:WLX983084 WCB983046:WCB983084 VSF983046:VSF983084 VIJ983046:VIJ983084 UYN983046:UYN983084 UOR983046:UOR983084 UEV983046:UEV983084 TUZ983046:TUZ983084 TLD983046:TLD983084 TBH983046:TBH983084 SRL983046:SRL983084 SHP983046:SHP983084 RXT983046:RXT983084 RNX983046:RNX983084 REB983046:REB983084 QUF983046:QUF983084 QKJ983046:QKJ983084 QAN983046:QAN983084 PQR983046:PQR983084 PGV983046:PGV983084 OWZ983046:OWZ983084 OND983046:OND983084 ODH983046:ODH983084 NTL983046:NTL983084 NJP983046:NJP983084 MZT983046:MZT983084 MPX983046:MPX983084 MGB983046:MGB983084 LWF983046:LWF983084 LMJ983046:LMJ983084 LCN983046:LCN983084 KSR983046:KSR983084 KIV983046:KIV983084 JYZ983046:JYZ983084 JPD983046:JPD983084 JFH983046:JFH983084 IVL983046:IVL983084 ILP983046:ILP983084 IBT983046:IBT983084 HRX983046:HRX983084 HIB983046:HIB983084 GYF983046:GYF983084 GOJ983046:GOJ983084 GEN983046:GEN983084 FUR983046:FUR983084 FKV983046:FKV983084 FAZ983046:FAZ983084 ERD983046:ERD983084 EHH983046:EHH983084 DXL983046:DXL983084 DNP983046:DNP983084 DDT983046:DDT983084 CTX983046:CTX983084 CKB983046:CKB983084 CAF983046:CAF983084 BQJ983046:BQJ983084 BGN983046:BGN983084 AWR983046:AWR983084 AMV983046:AMV983084 ACZ983046:ACZ983084 TD983046:TD983084 JH983046:JH983084 L983046:L983084 WVT917510:WVT917548 WLX917510:WLX917548 WCB917510:WCB917548 VSF917510:VSF917548 VIJ917510:VIJ917548 UYN917510:UYN917548 UOR917510:UOR917548 UEV917510:UEV917548 TUZ917510:TUZ917548 TLD917510:TLD917548 TBH917510:TBH917548 SRL917510:SRL917548 SHP917510:SHP917548 RXT917510:RXT917548 RNX917510:RNX917548 REB917510:REB917548 QUF917510:QUF917548 QKJ917510:QKJ917548 QAN917510:QAN917548 PQR917510:PQR917548 PGV917510:PGV917548 OWZ917510:OWZ917548 OND917510:OND917548 ODH917510:ODH917548 NTL917510:NTL917548 NJP917510:NJP917548 MZT917510:MZT917548 MPX917510:MPX917548 MGB917510:MGB917548 LWF917510:LWF917548 LMJ917510:LMJ917548 LCN917510:LCN917548 KSR917510:KSR917548 KIV917510:KIV917548 JYZ917510:JYZ917548 JPD917510:JPD917548 JFH917510:JFH917548 IVL917510:IVL917548 ILP917510:ILP917548 IBT917510:IBT917548 HRX917510:HRX917548 HIB917510:HIB917548 GYF917510:GYF917548 GOJ917510:GOJ917548 GEN917510:GEN917548 FUR917510:FUR917548 FKV917510:FKV917548 FAZ917510:FAZ917548 ERD917510:ERD917548 EHH917510:EHH917548 DXL917510:DXL917548 DNP917510:DNP917548 DDT917510:DDT917548 CTX917510:CTX917548 CKB917510:CKB917548 CAF917510:CAF917548 BQJ917510:BQJ917548 BGN917510:BGN917548 AWR917510:AWR917548 AMV917510:AMV917548 ACZ917510:ACZ917548 TD917510:TD917548 JH917510:JH917548 L917510:L917548 WVT851974:WVT852012 WLX851974:WLX852012 WCB851974:WCB852012 VSF851974:VSF852012 VIJ851974:VIJ852012 UYN851974:UYN852012 UOR851974:UOR852012 UEV851974:UEV852012 TUZ851974:TUZ852012 TLD851974:TLD852012 TBH851974:TBH852012 SRL851974:SRL852012 SHP851974:SHP852012 RXT851974:RXT852012 RNX851974:RNX852012 REB851974:REB852012 QUF851974:QUF852012 QKJ851974:QKJ852012 QAN851974:QAN852012 PQR851974:PQR852012 PGV851974:PGV852012 OWZ851974:OWZ852012 OND851974:OND852012 ODH851974:ODH852012 NTL851974:NTL852012 NJP851974:NJP852012 MZT851974:MZT852012 MPX851974:MPX852012 MGB851974:MGB852012 LWF851974:LWF852012 LMJ851974:LMJ852012 LCN851974:LCN852012 KSR851974:KSR852012 KIV851974:KIV852012 JYZ851974:JYZ852012 JPD851974:JPD852012 JFH851974:JFH852012 IVL851974:IVL852012 ILP851974:ILP852012 IBT851974:IBT852012 HRX851974:HRX852012 HIB851974:HIB852012 GYF851974:GYF852012 GOJ851974:GOJ852012 GEN851974:GEN852012 FUR851974:FUR852012 FKV851974:FKV852012 FAZ851974:FAZ852012 ERD851974:ERD852012 EHH851974:EHH852012 DXL851974:DXL852012 DNP851974:DNP852012 DDT851974:DDT852012 CTX851974:CTX852012 CKB851974:CKB852012 CAF851974:CAF852012 BQJ851974:BQJ852012 BGN851974:BGN852012 AWR851974:AWR852012 AMV851974:AMV852012 ACZ851974:ACZ852012 TD851974:TD852012 JH851974:JH852012 L851974:L852012 WVT786438:WVT786476 WLX786438:WLX786476 WCB786438:WCB786476 VSF786438:VSF786476 VIJ786438:VIJ786476 UYN786438:UYN786476 UOR786438:UOR786476 UEV786438:UEV786476 TUZ786438:TUZ786476 TLD786438:TLD786476 TBH786438:TBH786476 SRL786438:SRL786476 SHP786438:SHP786476 RXT786438:RXT786476 RNX786438:RNX786476 REB786438:REB786476 QUF786438:QUF786476 QKJ786438:QKJ786476 QAN786438:QAN786476 PQR786438:PQR786476 PGV786438:PGV786476 OWZ786438:OWZ786476 OND786438:OND786476 ODH786438:ODH786476 NTL786438:NTL786476 NJP786438:NJP786476 MZT786438:MZT786476 MPX786438:MPX786476 MGB786438:MGB786476 LWF786438:LWF786476 LMJ786438:LMJ786476 LCN786438:LCN786476 KSR786438:KSR786476 KIV786438:KIV786476 JYZ786438:JYZ786476 JPD786438:JPD786476 JFH786438:JFH786476 IVL786438:IVL786476 ILP786438:ILP786476 IBT786438:IBT786476 HRX786438:HRX786476 HIB786438:HIB786476 GYF786438:GYF786476 GOJ786438:GOJ786476 GEN786438:GEN786476 FUR786438:FUR786476 FKV786438:FKV786476 FAZ786438:FAZ786476 ERD786438:ERD786476 EHH786438:EHH786476 DXL786438:DXL786476 DNP786438:DNP786476 DDT786438:DDT786476 CTX786438:CTX786476 CKB786438:CKB786476 CAF786438:CAF786476 BQJ786438:BQJ786476 BGN786438:BGN786476 AWR786438:AWR786476 AMV786438:AMV786476 ACZ786438:ACZ786476 TD786438:TD786476 JH786438:JH786476 L786438:L786476 WVT720902:WVT720940 WLX720902:WLX720940 WCB720902:WCB720940 VSF720902:VSF720940 VIJ720902:VIJ720940 UYN720902:UYN720940 UOR720902:UOR720940 UEV720902:UEV720940 TUZ720902:TUZ720940 TLD720902:TLD720940 TBH720902:TBH720940 SRL720902:SRL720940 SHP720902:SHP720940 RXT720902:RXT720940 RNX720902:RNX720940 REB720902:REB720940 QUF720902:QUF720940 QKJ720902:QKJ720940 QAN720902:QAN720940 PQR720902:PQR720940 PGV720902:PGV720940 OWZ720902:OWZ720940 OND720902:OND720940 ODH720902:ODH720940 NTL720902:NTL720940 NJP720902:NJP720940 MZT720902:MZT720940 MPX720902:MPX720940 MGB720902:MGB720940 LWF720902:LWF720940 LMJ720902:LMJ720940 LCN720902:LCN720940 KSR720902:KSR720940 KIV720902:KIV720940 JYZ720902:JYZ720940 JPD720902:JPD720940 JFH720902:JFH720940 IVL720902:IVL720940 ILP720902:ILP720940 IBT720902:IBT720940 HRX720902:HRX720940 HIB720902:HIB720940 GYF720902:GYF720940 GOJ720902:GOJ720940 GEN720902:GEN720940 FUR720902:FUR720940 FKV720902:FKV720940 FAZ720902:FAZ720940 ERD720902:ERD720940 EHH720902:EHH720940 DXL720902:DXL720940 DNP720902:DNP720940 DDT720902:DDT720940 CTX720902:CTX720940 CKB720902:CKB720940 CAF720902:CAF720940 BQJ720902:BQJ720940 BGN720902:BGN720940 AWR720902:AWR720940 AMV720902:AMV720940 ACZ720902:ACZ720940 TD720902:TD720940 JH720902:JH720940 L720902:L720940 WVT655366:WVT655404 WLX655366:WLX655404 WCB655366:WCB655404 VSF655366:VSF655404 VIJ655366:VIJ655404 UYN655366:UYN655404 UOR655366:UOR655404 UEV655366:UEV655404 TUZ655366:TUZ655404 TLD655366:TLD655404 TBH655366:TBH655404 SRL655366:SRL655404 SHP655366:SHP655404 RXT655366:RXT655404 RNX655366:RNX655404 REB655366:REB655404 QUF655366:QUF655404 QKJ655366:QKJ655404 QAN655366:QAN655404 PQR655366:PQR655404 PGV655366:PGV655404 OWZ655366:OWZ655404 OND655366:OND655404 ODH655366:ODH655404 NTL655366:NTL655404 NJP655366:NJP655404 MZT655366:MZT655404 MPX655366:MPX655404 MGB655366:MGB655404 LWF655366:LWF655404 LMJ655366:LMJ655404 LCN655366:LCN655404 KSR655366:KSR655404 KIV655366:KIV655404 JYZ655366:JYZ655404 JPD655366:JPD655404 JFH655366:JFH655404 IVL655366:IVL655404 ILP655366:ILP655404 IBT655366:IBT655404 HRX655366:HRX655404 HIB655366:HIB655404 GYF655366:GYF655404 GOJ655366:GOJ655404 GEN655366:GEN655404 FUR655366:FUR655404 FKV655366:FKV655404 FAZ655366:FAZ655404 ERD655366:ERD655404 EHH655366:EHH655404 DXL655366:DXL655404 DNP655366:DNP655404 DDT655366:DDT655404 CTX655366:CTX655404 CKB655366:CKB655404 CAF655366:CAF655404 BQJ655366:BQJ655404 BGN655366:BGN655404 AWR655366:AWR655404 AMV655366:AMV655404 ACZ655366:ACZ655404 TD655366:TD655404 JH655366:JH655404 L655366:L655404 WVT589830:WVT589868 WLX589830:WLX589868 WCB589830:WCB589868 VSF589830:VSF589868 VIJ589830:VIJ589868 UYN589830:UYN589868 UOR589830:UOR589868 UEV589830:UEV589868 TUZ589830:TUZ589868 TLD589830:TLD589868 TBH589830:TBH589868 SRL589830:SRL589868 SHP589830:SHP589868 RXT589830:RXT589868 RNX589830:RNX589868 REB589830:REB589868 QUF589830:QUF589868 QKJ589830:QKJ589868 QAN589830:QAN589868 PQR589830:PQR589868 PGV589830:PGV589868 OWZ589830:OWZ589868 OND589830:OND589868 ODH589830:ODH589868 NTL589830:NTL589868 NJP589830:NJP589868 MZT589830:MZT589868 MPX589830:MPX589868 MGB589830:MGB589868 LWF589830:LWF589868 LMJ589830:LMJ589868 LCN589830:LCN589868 KSR589830:KSR589868 KIV589830:KIV589868 JYZ589830:JYZ589868 JPD589830:JPD589868 JFH589830:JFH589868 IVL589830:IVL589868 ILP589830:ILP589868 IBT589830:IBT589868 HRX589830:HRX589868 HIB589830:HIB589868 GYF589830:GYF589868 GOJ589830:GOJ589868 GEN589830:GEN589868 FUR589830:FUR589868 FKV589830:FKV589868 FAZ589830:FAZ589868 ERD589830:ERD589868 EHH589830:EHH589868 DXL589830:DXL589868 DNP589830:DNP589868 DDT589830:DDT589868 CTX589830:CTX589868 CKB589830:CKB589868 CAF589830:CAF589868 BQJ589830:BQJ589868 BGN589830:BGN589868 AWR589830:AWR589868 AMV589830:AMV589868 ACZ589830:ACZ589868 TD589830:TD589868 JH589830:JH589868 L589830:L589868 WVT524294:WVT524332 WLX524294:WLX524332 WCB524294:WCB524332 VSF524294:VSF524332 VIJ524294:VIJ524332 UYN524294:UYN524332 UOR524294:UOR524332 UEV524294:UEV524332 TUZ524294:TUZ524332 TLD524294:TLD524332 TBH524294:TBH524332 SRL524294:SRL524332 SHP524294:SHP524332 RXT524294:RXT524332 RNX524294:RNX524332 REB524294:REB524332 QUF524294:QUF524332 QKJ524294:QKJ524332 QAN524294:QAN524332 PQR524294:PQR524332 PGV524294:PGV524332 OWZ524294:OWZ524332 OND524294:OND524332 ODH524294:ODH524332 NTL524294:NTL524332 NJP524294:NJP524332 MZT524294:MZT524332 MPX524294:MPX524332 MGB524294:MGB524332 LWF524294:LWF524332 LMJ524294:LMJ524332 LCN524294:LCN524332 KSR524294:KSR524332 KIV524294:KIV524332 JYZ524294:JYZ524332 JPD524294:JPD524332 JFH524294:JFH524332 IVL524294:IVL524332 ILP524294:ILP524332 IBT524294:IBT524332 HRX524294:HRX524332 HIB524294:HIB524332 GYF524294:GYF524332 GOJ524294:GOJ524332 GEN524294:GEN524332 FUR524294:FUR524332 FKV524294:FKV524332 FAZ524294:FAZ524332 ERD524294:ERD524332 EHH524294:EHH524332 DXL524294:DXL524332 DNP524294:DNP524332 DDT524294:DDT524332 CTX524294:CTX524332 CKB524294:CKB524332 CAF524294:CAF524332 BQJ524294:BQJ524332 BGN524294:BGN524332 AWR524294:AWR524332 AMV524294:AMV524332 ACZ524294:ACZ524332 TD524294:TD524332 JH524294:JH524332 L524294:L524332 WVT458758:WVT458796 WLX458758:WLX458796 WCB458758:WCB458796 VSF458758:VSF458796 VIJ458758:VIJ458796 UYN458758:UYN458796 UOR458758:UOR458796 UEV458758:UEV458796 TUZ458758:TUZ458796 TLD458758:TLD458796 TBH458758:TBH458796 SRL458758:SRL458796 SHP458758:SHP458796 RXT458758:RXT458796 RNX458758:RNX458796 REB458758:REB458796 QUF458758:QUF458796 QKJ458758:QKJ458796 QAN458758:QAN458796 PQR458758:PQR458796 PGV458758:PGV458796 OWZ458758:OWZ458796 OND458758:OND458796 ODH458758:ODH458796 NTL458758:NTL458796 NJP458758:NJP458796 MZT458758:MZT458796 MPX458758:MPX458796 MGB458758:MGB458796 LWF458758:LWF458796 LMJ458758:LMJ458796 LCN458758:LCN458796 KSR458758:KSR458796 KIV458758:KIV458796 JYZ458758:JYZ458796 JPD458758:JPD458796 JFH458758:JFH458796 IVL458758:IVL458796 ILP458758:ILP458796 IBT458758:IBT458796 HRX458758:HRX458796 HIB458758:HIB458796 GYF458758:GYF458796 GOJ458758:GOJ458796 GEN458758:GEN458796 FUR458758:FUR458796 FKV458758:FKV458796 FAZ458758:FAZ458796 ERD458758:ERD458796 EHH458758:EHH458796 DXL458758:DXL458796 DNP458758:DNP458796 DDT458758:DDT458796 CTX458758:CTX458796 CKB458758:CKB458796 CAF458758:CAF458796 BQJ458758:BQJ458796 BGN458758:BGN458796 AWR458758:AWR458796 AMV458758:AMV458796 ACZ458758:ACZ458796 TD458758:TD458796 JH458758:JH458796 L458758:L458796 WVT393222:WVT393260 WLX393222:WLX393260 WCB393222:WCB393260 VSF393222:VSF393260 VIJ393222:VIJ393260 UYN393222:UYN393260 UOR393222:UOR393260 UEV393222:UEV393260 TUZ393222:TUZ393260 TLD393222:TLD393260 TBH393222:TBH393260 SRL393222:SRL393260 SHP393222:SHP393260 RXT393222:RXT393260 RNX393222:RNX393260 REB393222:REB393260 QUF393222:QUF393260 QKJ393222:QKJ393260 QAN393222:QAN393260 PQR393222:PQR393260 PGV393222:PGV393260 OWZ393222:OWZ393260 OND393222:OND393260 ODH393222:ODH393260 NTL393222:NTL393260 NJP393222:NJP393260 MZT393222:MZT393260 MPX393222:MPX393260 MGB393222:MGB393260 LWF393222:LWF393260 LMJ393222:LMJ393260 LCN393222:LCN393260 KSR393222:KSR393260 KIV393222:KIV393260 JYZ393222:JYZ393260 JPD393222:JPD393260 JFH393222:JFH393260 IVL393222:IVL393260 ILP393222:ILP393260 IBT393222:IBT393260 HRX393222:HRX393260 HIB393222:HIB393260 GYF393222:GYF393260 GOJ393222:GOJ393260 GEN393222:GEN393260 FUR393222:FUR393260 FKV393222:FKV393260 FAZ393222:FAZ393260 ERD393222:ERD393260 EHH393222:EHH393260 DXL393222:DXL393260 DNP393222:DNP393260 DDT393222:DDT393260 CTX393222:CTX393260 CKB393222:CKB393260 CAF393222:CAF393260 BQJ393222:BQJ393260 BGN393222:BGN393260 AWR393222:AWR393260 AMV393222:AMV393260 ACZ393222:ACZ393260 TD393222:TD393260 JH393222:JH393260 L393222:L393260 WVT327686:WVT327724 WLX327686:WLX327724 WCB327686:WCB327724 VSF327686:VSF327724 VIJ327686:VIJ327724 UYN327686:UYN327724 UOR327686:UOR327724 UEV327686:UEV327724 TUZ327686:TUZ327724 TLD327686:TLD327724 TBH327686:TBH327724 SRL327686:SRL327724 SHP327686:SHP327724 RXT327686:RXT327724 RNX327686:RNX327724 REB327686:REB327724 QUF327686:QUF327724 QKJ327686:QKJ327724 QAN327686:QAN327724 PQR327686:PQR327724 PGV327686:PGV327724 OWZ327686:OWZ327724 OND327686:OND327724 ODH327686:ODH327724 NTL327686:NTL327724 NJP327686:NJP327724 MZT327686:MZT327724 MPX327686:MPX327724 MGB327686:MGB327724 LWF327686:LWF327724 LMJ327686:LMJ327724 LCN327686:LCN327724 KSR327686:KSR327724 KIV327686:KIV327724 JYZ327686:JYZ327724 JPD327686:JPD327724 JFH327686:JFH327724 IVL327686:IVL327724 ILP327686:ILP327724 IBT327686:IBT327724 HRX327686:HRX327724 HIB327686:HIB327724 GYF327686:GYF327724 GOJ327686:GOJ327724 GEN327686:GEN327724 FUR327686:FUR327724 FKV327686:FKV327724 FAZ327686:FAZ327724 ERD327686:ERD327724 EHH327686:EHH327724 DXL327686:DXL327724 DNP327686:DNP327724 DDT327686:DDT327724 CTX327686:CTX327724 CKB327686:CKB327724 CAF327686:CAF327724 BQJ327686:BQJ327724 BGN327686:BGN327724 AWR327686:AWR327724 AMV327686:AMV327724 ACZ327686:ACZ327724 TD327686:TD327724 JH327686:JH327724 L327686:L327724 WVT262150:WVT262188 WLX262150:WLX262188 WCB262150:WCB262188 VSF262150:VSF262188 VIJ262150:VIJ262188 UYN262150:UYN262188 UOR262150:UOR262188 UEV262150:UEV262188 TUZ262150:TUZ262188 TLD262150:TLD262188 TBH262150:TBH262188 SRL262150:SRL262188 SHP262150:SHP262188 RXT262150:RXT262188 RNX262150:RNX262188 REB262150:REB262188 QUF262150:QUF262188 QKJ262150:QKJ262188 QAN262150:QAN262188 PQR262150:PQR262188 PGV262150:PGV262188 OWZ262150:OWZ262188 OND262150:OND262188 ODH262150:ODH262188 NTL262150:NTL262188 NJP262150:NJP262188 MZT262150:MZT262188 MPX262150:MPX262188 MGB262150:MGB262188 LWF262150:LWF262188 LMJ262150:LMJ262188 LCN262150:LCN262188 KSR262150:KSR262188 KIV262150:KIV262188 JYZ262150:JYZ262188 JPD262150:JPD262188 JFH262150:JFH262188 IVL262150:IVL262188 ILP262150:ILP262188 IBT262150:IBT262188 HRX262150:HRX262188 HIB262150:HIB262188 GYF262150:GYF262188 GOJ262150:GOJ262188 GEN262150:GEN262188 FUR262150:FUR262188 FKV262150:FKV262188 FAZ262150:FAZ262188 ERD262150:ERD262188 EHH262150:EHH262188 DXL262150:DXL262188 DNP262150:DNP262188 DDT262150:DDT262188 CTX262150:CTX262188 CKB262150:CKB262188 CAF262150:CAF262188 BQJ262150:BQJ262188 BGN262150:BGN262188 AWR262150:AWR262188 AMV262150:AMV262188 ACZ262150:ACZ262188 TD262150:TD262188 JH262150:JH262188 L262150:L262188 WVT196614:WVT196652 WLX196614:WLX196652 WCB196614:WCB196652 VSF196614:VSF196652 VIJ196614:VIJ196652 UYN196614:UYN196652 UOR196614:UOR196652 UEV196614:UEV196652 TUZ196614:TUZ196652 TLD196614:TLD196652 TBH196614:TBH196652 SRL196614:SRL196652 SHP196614:SHP196652 RXT196614:RXT196652 RNX196614:RNX196652 REB196614:REB196652 QUF196614:QUF196652 QKJ196614:QKJ196652 QAN196614:QAN196652 PQR196614:PQR196652 PGV196614:PGV196652 OWZ196614:OWZ196652 OND196614:OND196652 ODH196614:ODH196652 NTL196614:NTL196652 NJP196614:NJP196652 MZT196614:MZT196652 MPX196614:MPX196652 MGB196614:MGB196652 LWF196614:LWF196652 LMJ196614:LMJ196652 LCN196614:LCN196652 KSR196614:KSR196652 KIV196614:KIV196652 JYZ196614:JYZ196652 JPD196614:JPD196652 JFH196614:JFH196652 IVL196614:IVL196652 ILP196614:ILP196652 IBT196614:IBT196652 HRX196614:HRX196652 HIB196614:HIB196652 GYF196614:GYF196652 GOJ196614:GOJ196652 GEN196614:GEN196652 FUR196614:FUR196652 FKV196614:FKV196652 FAZ196614:FAZ196652 ERD196614:ERD196652 EHH196614:EHH196652 DXL196614:DXL196652 DNP196614:DNP196652 DDT196614:DDT196652 CTX196614:CTX196652 CKB196614:CKB196652 CAF196614:CAF196652 BQJ196614:BQJ196652 BGN196614:BGN196652 AWR196614:AWR196652 AMV196614:AMV196652 ACZ196614:ACZ196652 TD196614:TD196652 JH196614:JH196652 L196614:L196652 WVT131078:WVT131116 WLX131078:WLX131116 WCB131078:WCB131116 VSF131078:VSF131116 VIJ131078:VIJ131116 UYN131078:UYN131116 UOR131078:UOR131116 UEV131078:UEV131116 TUZ131078:TUZ131116 TLD131078:TLD131116 TBH131078:TBH131116 SRL131078:SRL131116 SHP131078:SHP131116 RXT131078:RXT131116 RNX131078:RNX131116 REB131078:REB131116 QUF131078:QUF131116 QKJ131078:QKJ131116 QAN131078:QAN131116 PQR131078:PQR131116 PGV131078:PGV131116 OWZ131078:OWZ131116 OND131078:OND131116 ODH131078:ODH131116 NTL131078:NTL131116 NJP131078:NJP131116 MZT131078:MZT131116 MPX131078:MPX131116 MGB131078:MGB131116 LWF131078:LWF131116 LMJ131078:LMJ131116 LCN131078:LCN131116 KSR131078:KSR131116 KIV131078:KIV131116 JYZ131078:JYZ131116 JPD131078:JPD131116 JFH131078:JFH131116 IVL131078:IVL131116 ILP131078:ILP131116 IBT131078:IBT131116 HRX131078:HRX131116 HIB131078:HIB131116 GYF131078:GYF131116 GOJ131078:GOJ131116 GEN131078:GEN131116 FUR131078:FUR131116 FKV131078:FKV131116 FAZ131078:FAZ131116 ERD131078:ERD131116 EHH131078:EHH131116 DXL131078:DXL131116 DNP131078:DNP131116 DDT131078:DDT131116 CTX131078:CTX131116 CKB131078:CKB131116 CAF131078:CAF131116 BQJ131078:BQJ131116 BGN131078:BGN131116 AWR131078:AWR131116 AMV131078:AMV131116 ACZ131078:ACZ131116 TD131078:TD131116 JH131078:JH131116 L131078:L131116 WVT65542:WVT65580 WLX65542:WLX65580 WCB65542:WCB65580 VSF65542:VSF65580 VIJ65542:VIJ65580 UYN65542:UYN65580 UOR65542:UOR65580 UEV65542:UEV65580 TUZ65542:TUZ65580 TLD65542:TLD65580 TBH65542:TBH65580 SRL65542:SRL65580 SHP65542:SHP65580 RXT65542:RXT65580 RNX65542:RNX65580 REB65542:REB65580 QUF65542:QUF65580 QKJ65542:QKJ65580 QAN65542:QAN65580 PQR65542:PQR65580 PGV65542:PGV65580 OWZ65542:OWZ65580 OND65542:OND65580 ODH65542:ODH65580 NTL65542:NTL65580 NJP65542:NJP65580 MZT65542:MZT65580 MPX65542:MPX65580 MGB65542:MGB65580 LWF65542:LWF65580 LMJ65542:LMJ65580 LCN65542:LCN65580 KSR65542:KSR65580 KIV65542:KIV65580 JYZ65542:JYZ65580 JPD65542:JPD65580 JFH65542:JFH65580 IVL65542:IVL65580 ILP65542:ILP65580 IBT65542:IBT65580 HRX65542:HRX65580 HIB65542:HIB65580 GYF65542:GYF65580 GOJ65542:GOJ65580 GEN65542:GEN65580 FUR65542:FUR65580 FKV65542:FKV65580 FAZ65542:FAZ65580 ERD65542:ERD65580 EHH65542:EHH65580 DXL65542:DXL65580 DNP65542:DNP65580 DDT65542:DDT65580 CTX65542:CTX65580 CKB65542:CKB65580 CAF65542:CAF65580 BQJ65542:BQJ65580 BGN65542:BGN65580 AWR65542:AWR65580 AMV65542:AMV65580 ACZ65542:ACZ65580 TD65542:TD65580 JH65542:JH65580 L65542:L65580 WLX44 WCB44 VSF44 VIJ44 UYN44 UOR44 UEV44 TUZ44 TLD44 TBH44 SRL44 SHP44 RXT44 RNX44 REB44 QUF44 QKJ44 QAN44 PQR44 PGV44 OWZ44 OND44 ODH44 NTL44 NJP44 MZT44 MPX44 MGB44 LWF44 LMJ44 LCN44 KSR44 KIV44 JYZ44 JPD44 JFH44 IVL44 ILP44 IBT44 HRX44 HIB44 GYF44 GOJ44 GEN44 FUR44 FKV44 FAZ44 ERD44 EHH44 DXL44 DNP44 DDT44 CTX44 CKB44 CAF44 BQJ44 BGN44 AWR44 AMV44 ACZ44 TD44 L44:L47 JH44">
      <formula1>$H$104:$H$109</formula1>
    </dataValidation>
    <dataValidation type="list" allowBlank="1" showInputMessage="1" showErrorMessage="1" sqref="WVS983032:WVS983039 WVS44 WLW983032:WLW983039 WCA983032:WCA983039 VSE983032:VSE983039 VII983032:VII983039 UYM983032:UYM983039 UOQ983032:UOQ983039 UEU983032:UEU983039 TUY983032:TUY983039 TLC983032:TLC983039 TBG983032:TBG983039 SRK983032:SRK983039 SHO983032:SHO983039 RXS983032:RXS983039 RNW983032:RNW983039 REA983032:REA983039 QUE983032:QUE983039 QKI983032:QKI983039 QAM983032:QAM983039 PQQ983032:PQQ983039 PGU983032:PGU983039 OWY983032:OWY983039 ONC983032:ONC983039 ODG983032:ODG983039 NTK983032:NTK983039 NJO983032:NJO983039 MZS983032:MZS983039 MPW983032:MPW983039 MGA983032:MGA983039 LWE983032:LWE983039 LMI983032:LMI983039 LCM983032:LCM983039 KSQ983032:KSQ983039 KIU983032:KIU983039 JYY983032:JYY983039 JPC983032:JPC983039 JFG983032:JFG983039 IVK983032:IVK983039 ILO983032:ILO983039 IBS983032:IBS983039 HRW983032:HRW983039 HIA983032:HIA983039 GYE983032:GYE983039 GOI983032:GOI983039 GEM983032:GEM983039 FUQ983032:FUQ983039 FKU983032:FKU983039 FAY983032:FAY983039 ERC983032:ERC983039 EHG983032:EHG983039 DXK983032:DXK983039 DNO983032:DNO983039 DDS983032:DDS983039 CTW983032:CTW983039 CKA983032:CKA983039 CAE983032:CAE983039 BQI983032:BQI983039 BGM983032:BGM983039 AWQ983032:AWQ983039 AMU983032:AMU983039 ACY983032:ACY983039 TC983032:TC983039 JG983032:JG983039 K983032:K983039 WVS917496:WVS917503 WLW917496:WLW917503 WCA917496:WCA917503 VSE917496:VSE917503 VII917496:VII917503 UYM917496:UYM917503 UOQ917496:UOQ917503 UEU917496:UEU917503 TUY917496:TUY917503 TLC917496:TLC917503 TBG917496:TBG917503 SRK917496:SRK917503 SHO917496:SHO917503 RXS917496:RXS917503 RNW917496:RNW917503 REA917496:REA917503 QUE917496:QUE917503 QKI917496:QKI917503 QAM917496:QAM917503 PQQ917496:PQQ917503 PGU917496:PGU917503 OWY917496:OWY917503 ONC917496:ONC917503 ODG917496:ODG917503 NTK917496:NTK917503 NJO917496:NJO917503 MZS917496:MZS917503 MPW917496:MPW917503 MGA917496:MGA917503 LWE917496:LWE917503 LMI917496:LMI917503 LCM917496:LCM917503 KSQ917496:KSQ917503 KIU917496:KIU917503 JYY917496:JYY917503 JPC917496:JPC917503 JFG917496:JFG917503 IVK917496:IVK917503 ILO917496:ILO917503 IBS917496:IBS917503 HRW917496:HRW917503 HIA917496:HIA917503 GYE917496:GYE917503 GOI917496:GOI917503 GEM917496:GEM917503 FUQ917496:FUQ917503 FKU917496:FKU917503 FAY917496:FAY917503 ERC917496:ERC917503 EHG917496:EHG917503 DXK917496:DXK917503 DNO917496:DNO917503 DDS917496:DDS917503 CTW917496:CTW917503 CKA917496:CKA917503 CAE917496:CAE917503 BQI917496:BQI917503 BGM917496:BGM917503 AWQ917496:AWQ917503 AMU917496:AMU917503 ACY917496:ACY917503 TC917496:TC917503 JG917496:JG917503 K917496:K917503 WVS851960:WVS851967 WLW851960:WLW851967 WCA851960:WCA851967 VSE851960:VSE851967 VII851960:VII851967 UYM851960:UYM851967 UOQ851960:UOQ851967 UEU851960:UEU851967 TUY851960:TUY851967 TLC851960:TLC851967 TBG851960:TBG851967 SRK851960:SRK851967 SHO851960:SHO851967 RXS851960:RXS851967 RNW851960:RNW851967 REA851960:REA851967 QUE851960:QUE851967 QKI851960:QKI851967 QAM851960:QAM851967 PQQ851960:PQQ851967 PGU851960:PGU851967 OWY851960:OWY851967 ONC851960:ONC851967 ODG851960:ODG851967 NTK851960:NTK851967 NJO851960:NJO851967 MZS851960:MZS851967 MPW851960:MPW851967 MGA851960:MGA851967 LWE851960:LWE851967 LMI851960:LMI851967 LCM851960:LCM851967 KSQ851960:KSQ851967 KIU851960:KIU851967 JYY851960:JYY851967 JPC851960:JPC851967 JFG851960:JFG851967 IVK851960:IVK851967 ILO851960:ILO851967 IBS851960:IBS851967 HRW851960:HRW851967 HIA851960:HIA851967 GYE851960:GYE851967 GOI851960:GOI851967 GEM851960:GEM851967 FUQ851960:FUQ851967 FKU851960:FKU851967 FAY851960:FAY851967 ERC851960:ERC851967 EHG851960:EHG851967 DXK851960:DXK851967 DNO851960:DNO851967 DDS851960:DDS851967 CTW851960:CTW851967 CKA851960:CKA851967 CAE851960:CAE851967 BQI851960:BQI851967 BGM851960:BGM851967 AWQ851960:AWQ851967 AMU851960:AMU851967 ACY851960:ACY851967 TC851960:TC851967 JG851960:JG851967 K851960:K851967 WVS786424:WVS786431 WLW786424:WLW786431 WCA786424:WCA786431 VSE786424:VSE786431 VII786424:VII786431 UYM786424:UYM786431 UOQ786424:UOQ786431 UEU786424:UEU786431 TUY786424:TUY786431 TLC786424:TLC786431 TBG786424:TBG786431 SRK786424:SRK786431 SHO786424:SHO786431 RXS786424:RXS786431 RNW786424:RNW786431 REA786424:REA786431 QUE786424:QUE786431 QKI786424:QKI786431 QAM786424:QAM786431 PQQ786424:PQQ786431 PGU786424:PGU786431 OWY786424:OWY786431 ONC786424:ONC786431 ODG786424:ODG786431 NTK786424:NTK786431 NJO786424:NJO786431 MZS786424:MZS786431 MPW786424:MPW786431 MGA786424:MGA786431 LWE786424:LWE786431 LMI786424:LMI786431 LCM786424:LCM786431 KSQ786424:KSQ786431 KIU786424:KIU786431 JYY786424:JYY786431 JPC786424:JPC786431 JFG786424:JFG786431 IVK786424:IVK786431 ILO786424:ILO786431 IBS786424:IBS786431 HRW786424:HRW786431 HIA786424:HIA786431 GYE786424:GYE786431 GOI786424:GOI786431 GEM786424:GEM786431 FUQ786424:FUQ786431 FKU786424:FKU786431 FAY786424:FAY786431 ERC786424:ERC786431 EHG786424:EHG786431 DXK786424:DXK786431 DNO786424:DNO786431 DDS786424:DDS786431 CTW786424:CTW786431 CKA786424:CKA786431 CAE786424:CAE786431 BQI786424:BQI786431 BGM786424:BGM786431 AWQ786424:AWQ786431 AMU786424:AMU786431 ACY786424:ACY786431 TC786424:TC786431 JG786424:JG786431 K786424:K786431 WVS720888:WVS720895 WLW720888:WLW720895 WCA720888:WCA720895 VSE720888:VSE720895 VII720888:VII720895 UYM720888:UYM720895 UOQ720888:UOQ720895 UEU720888:UEU720895 TUY720888:TUY720895 TLC720888:TLC720895 TBG720888:TBG720895 SRK720888:SRK720895 SHO720888:SHO720895 RXS720888:RXS720895 RNW720888:RNW720895 REA720888:REA720895 QUE720888:QUE720895 QKI720888:QKI720895 QAM720888:QAM720895 PQQ720888:PQQ720895 PGU720888:PGU720895 OWY720888:OWY720895 ONC720888:ONC720895 ODG720888:ODG720895 NTK720888:NTK720895 NJO720888:NJO720895 MZS720888:MZS720895 MPW720888:MPW720895 MGA720888:MGA720895 LWE720888:LWE720895 LMI720888:LMI720895 LCM720888:LCM720895 KSQ720888:KSQ720895 KIU720888:KIU720895 JYY720888:JYY720895 JPC720888:JPC720895 JFG720888:JFG720895 IVK720888:IVK720895 ILO720888:ILO720895 IBS720888:IBS720895 HRW720888:HRW720895 HIA720888:HIA720895 GYE720888:GYE720895 GOI720888:GOI720895 GEM720888:GEM720895 FUQ720888:FUQ720895 FKU720888:FKU720895 FAY720888:FAY720895 ERC720888:ERC720895 EHG720888:EHG720895 DXK720888:DXK720895 DNO720888:DNO720895 DDS720888:DDS720895 CTW720888:CTW720895 CKA720888:CKA720895 CAE720888:CAE720895 BQI720888:BQI720895 BGM720888:BGM720895 AWQ720888:AWQ720895 AMU720888:AMU720895 ACY720888:ACY720895 TC720888:TC720895 JG720888:JG720895 K720888:K720895 WVS655352:WVS655359 WLW655352:WLW655359 WCA655352:WCA655359 VSE655352:VSE655359 VII655352:VII655359 UYM655352:UYM655359 UOQ655352:UOQ655359 UEU655352:UEU655359 TUY655352:TUY655359 TLC655352:TLC655359 TBG655352:TBG655359 SRK655352:SRK655359 SHO655352:SHO655359 RXS655352:RXS655359 RNW655352:RNW655359 REA655352:REA655359 QUE655352:QUE655359 QKI655352:QKI655359 QAM655352:QAM655359 PQQ655352:PQQ655359 PGU655352:PGU655359 OWY655352:OWY655359 ONC655352:ONC655359 ODG655352:ODG655359 NTK655352:NTK655359 NJO655352:NJO655359 MZS655352:MZS655359 MPW655352:MPW655359 MGA655352:MGA655359 LWE655352:LWE655359 LMI655352:LMI655359 LCM655352:LCM655359 KSQ655352:KSQ655359 KIU655352:KIU655359 JYY655352:JYY655359 JPC655352:JPC655359 JFG655352:JFG655359 IVK655352:IVK655359 ILO655352:ILO655359 IBS655352:IBS655359 HRW655352:HRW655359 HIA655352:HIA655359 GYE655352:GYE655359 GOI655352:GOI655359 GEM655352:GEM655359 FUQ655352:FUQ655359 FKU655352:FKU655359 FAY655352:FAY655359 ERC655352:ERC655359 EHG655352:EHG655359 DXK655352:DXK655359 DNO655352:DNO655359 DDS655352:DDS655359 CTW655352:CTW655359 CKA655352:CKA655359 CAE655352:CAE655359 BQI655352:BQI655359 BGM655352:BGM655359 AWQ655352:AWQ655359 AMU655352:AMU655359 ACY655352:ACY655359 TC655352:TC655359 JG655352:JG655359 K655352:K655359 WVS589816:WVS589823 WLW589816:WLW589823 WCA589816:WCA589823 VSE589816:VSE589823 VII589816:VII589823 UYM589816:UYM589823 UOQ589816:UOQ589823 UEU589816:UEU589823 TUY589816:TUY589823 TLC589816:TLC589823 TBG589816:TBG589823 SRK589816:SRK589823 SHO589816:SHO589823 RXS589816:RXS589823 RNW589816:RNW589823 REA589816:REA589823 QUE589816:QUE589823 QKI589816:QKI589823 QAM589816:QAM589823 PQQ589816:PQQ589823 PGU589816:PGU589823 OWY589816:OWY589823 ONC589816:ONC589823 ODG589816:ODG589823 NTK589816:NTK589823 NJO589816:NJO589823 MZS589816:MZS589823 MPW589816:MPW589823 MGA589816:MGA589823 LWE589816:LWE589823 LMI589816:LMI589823 LCM589816:LCM589823 KSQ589816:KSQ589823 KIU589816:KIU589823 JYY589816:JYY589823 JPC589816:JPC589823 JFG589816:JFG589823 IVK589816:IVK589823 ILO589816:ILO589823 IBS589816:IBS589823 HRW589816:HRW589823 HIA589816:HIA589823 GYE589816:GYE589823 GOI589816:GOI589823 GEM589816:GEM589823 FUQ589816:FUQ589823 FKU589816:FKU589823 FAY589816:FAY589823 ERC589816:ERC589823 EHG589816:EHG589823 DXK589816:DXK589823 DNO589816:DNO589823 DDS589816:DDS589823 CTW589816:CTW589823 CKA589816:CKA589823 CAE589816:CAE589823 BQI589816:BQI589823 BGM589816:BGM589823 AWQ589816:AWQ589823 AMU589816:AMU589823 ACY589816:ACY589823 TC589816:TC589823 JG589816:JG589823 K589816:K589823 WVS524280:WVS524287 WLW524280:WLW524287 WCA524280:WCA524287 VSE524280:VSE524287 VII524280:VII524287 UYM524280:UYM524287 UOQ524280:UOQ524287 UEU524280:UEU524287 TUY524280:TUY524287 TLC524280:TLC524287 TBG524280:TBG524287 SRK524280:SRK524287 SHO524280:SHO524287 RXS524280:RXS524287 RNW524280:RNW524287 REA524280:REA524287 QUE524280:QUE524287 QKI524280:QKI524287 QAM524280:QAM524287 PQQ524280:PQQ524287 PGU524280:PGU524287 OWY524280:OWY524287 ONC524280:ONC524287 ODG524280:ODG524287 NTK524280:NTK524287 NJO524280:NJO524287 MZS524280:MZS524287 MPW524280:MPW524287 MGA524280:MGA524287 LWE524280:LWE524287 LMI524280:LMI524287 LCM524280:LCM524287 KSQ524280:KSQ524287 KIU524280:KIU524287 JYY524280:JYY524287 JPC524280:JPC524287 JFG524280:JFG524287 IVK524280:IVK524287 ILO524280:ILO524287 IBS524280:IBS524287 HRW524280:HRW524287 HIA524280:HIA524287 GYE524280:GYE524287 GOI524280:GOI524287 GEM524280:GEM524287 FUQ524280:FUQ524287 FKU524280:FKU524287 FAY524280:FAY524287 ERC524280:ERC524287 EHG524280:EHG524287 DXK524280:DXK524287 DNO524280:DNO524287 DDS524280:DDS524287 CTW524280:CTW524287 CKA524280:CKA524287 CAE524280:CAE524287 BQI524280:BQI524287 BGM524280:BGM524287 AWQ524280:AWQ524287 AMU524280:AMU524287 ACY524280:ACY524287 TC524280:TC524287 JG524280:JG524287 K524280:K524287 WVS458744:WVS458751 WLW458744:WLW458751 WCA458744:WCA458751 VSE458744:VSE458751 VII458744:VII458751 UYM458744:UYM458751 UOQ458744:UOQ458751 UEU458744:UEU458751 TUY458744:TUY458751 TLC458744:TLC458751 TBG458744:TBG458751 SRK458744:SRK458751 SHO458744:SHO458751 RXS458744:RXS458751 RNW458744:RNW458751 REA458744:REA458751 QUE458744:QUE458751 QKI458744:QKI458751 QAM458744:QAM458751 PQQ458744:PQQ458751 PGU458744:PGU458751 OWY458744:OWY458751 ONC458744:ONC458751 ODG458744:ODG458751 NTK458744:NTK458751 NJO458744:NJO458751 MZS458744:MZS458751 MPW458744:MPW458751 MGA458744:MGA458751 LWE458744:LWE458751 LMI458744:LMI458751 LCM458744:LCM458751 KSQ458744:KSQ458751 KIU458744:KIU458751 JYY458744:JYY458751 JPC458744:JPC458751 JFG458744:JFG458751 IVK458744:IVK458751 ILO458744:ILO458751 IBS458744:IBS458751 HRW458744:HRW458751 HIA458744:HIA458751 GYE458744:GYE458751 GOI458744:GOI458751 GEM458744:GEM458751 FUQ458744:FUQ458751 FKU458744:FKU458751 FAY458744:FAY458751 ERC458744:ERC458751 EHG458744:EHG458751 DXK458744:DXK458751 DNO458744:DNO458751 DDS458744:DDS458751 CTW458744:CTW458751 CKA458744:CKA458751 CAE458744:CAE458751 BQI458744:BQI458751 BGM458744:BGM458751 AWQ458744:AWQ458751 AMU458744:AMU458751 ACY458744:ACY458751 TC458744:TC458751 JG458744:JG458751 K458744:K458751 WVS393208:WVS393215 WLW393208:WLW393215 WCA393208:WCA393215 VSE393208:VSE393215 VII393208:VII393215 UYM393208:UYM393215 UOQ393208:UOQ393215 UEU393208:UEU393215 TUY393208:TUY393215 TLC393208:TLC393215 TBG393208:TBG393215 SRK393208:SRK393215 SHO393208:SHO393215 RXS393208:RXS393215 RNW393208:RNW393215 REA393208:REA393215 QUE393208:QUE393215 QKI393208:QKI393215 QAM393208:QAM393215 PQQ393208:PQQ393215 PGU393208:PGU393215 OWY393208:OWY393215 ONC393208:ONC393215 ODG393208:ODG393215 NTK393208:NTK393215 NJO393208:NJO393215 MZS393208:MZS393215 MPW393208:MPW393215 MGA393208:MGA393215 LWE393208:LWE393215 LMI393208:LMI393215 LCM393208:LCM393215 KSQ393208:KSQ393215 KIU393208:KIU393215 JYY393208:JYY393215 JPC393208:JPC393215 JFG393208:JFG393215 IVK393208:IVK393215 ILO393208:ILO393215 IBS393208:IBS393215 HRW393208:HRW393215 HIA393208:HIA393215 GYE393208:GYE393215 GOI393208:GOI393215 GEM393208:GEM393215 FUQ393208:FUQ393215 FKU393208:FKU393215 FAY393208:FAY393215 ERC393208:ERC393215 EHG393208:EHG393215 DXK393208:DXK393215 DNO393208:DNO393215 DDS393208:DDS393215 CTW393208:CTW393215 CKA393208:CKA393215 CAE393208:CAE393215 BQI393208:BQI393215 BGM393208:BGM393215 AWQ393208:AWQ393215 AMU393208:AMU393215 ACY393208:ACY393215 TC393208:TC393215 JG393208:JG393215 K393208:K393215 WVS327672:WVS327679 WLW327672:WLW327679 WCA327672:WCA327679 VSE327672:VSE327679 VII327672:VII327679 UYM327672:UYM327679 UOQ327672:UOQ327679 UEU327672:UEU327679 TUY327672:TUY327679 TLC327672:TLC327679 TBG327672:TBG327679 SRK327672:SRK327679 SHO327672:SHO327679 RXS327672:RXS327679 RNW327672:RNW327679 REA327672:REA327679 QUE327672:QUE327679 QKI327672:QKI327679 QAM327672:QAM327679 PQQ327672:PQQ327679 PGU327672:PGU327679 OWY327672:OWY327679 ONC327672:ONC327679 ODG327672:ODG327679 NTK327672:NTK327679 NJO327672:NJO327679 MZS327672:MZS327679 MPW327672:MPW327679 MGA327672:MGA327679 LWE327672:LWE327679 LMI327672:LMI327679 LCM327672:LCM327679 KSQ327672:KSQ327679 KIU327672:KIU327679 JYY327672:JYY327679 JPC327672:JPC327679 JFG327672:JFG327679 IVK327672:IVK327679 ILO327672:ILO327679 IBS327672:IBS327679 HRW327672:HRW327679 HIA327672:HIA327679 GYE327672:GYE327679 GOI327672:GOI327679 GEM327672:GEM327679 FUQ327672:FUQ327679 FKU327672:FKU327679 FAY327672:FAY327679 ERC327672:ERC327679 EHG327672:EHG327679 DXK327672:DXK327679 DNO327672:DNO327679 DDS327672:DDS327679 CTW327672:CTW327679 CKA327672:CKA327679 CAE327672:CAE327679 BQI327672:BQI327679 BGM327672:BGM327679 AWQ327672:AWQ327679 AMU327672:AMU327679 ACY327672:ACY327679 TC327672:TC327679 JG327672:JG327679 K327672:K327679 WVS262136:WVS262143 WLW262136:WLW262143 WCA262136:WCA262143 VSE262136:VSE262143 VII262136:VII262143 UYM262136:UYM262143 UOQ262136:UOQ262143 UEU262136:UEU262143 TUY262136:TUY262143 TLC262136:TLC262143 TBG262136:TBG262143 SRK262136:SRK262143 SHO262136:SHO262143 RXS262136:RXS262143 RNW262136:RNW262143 REA262136:REA262143 QUE262136:QUE262143 QKI262136:QKI262143 QAM262136:QAM262143 PQQ262136:PQQ262143 PGU262136:PGU262143 OWY262136:OWY262143 ONC262136:ONC262143 ODG262136:ODG262143 NTK262136:NTK262143 NJO262136:NJO262143 MZS262136:MZS262143 MPW262136:MPW262143 MGA262136:MGA262143 LWE262136:LWE262143 LMI262136:LMI262143 LCM262136:LCM262143 KSQ262136:KSQ262143 KIU262136:KIU262143 JYY262136:JYY262143 JPC262136:JPC262143 JFG262136:JFG262143 IVK262136:IVK262143 ILO262136:ILO262143 IBS262136:IBS262143 HRW262136:HRW262143 HIA262136:HIA262143 GYE262136:GYE262143 GOI262136:GOI262143 GEM262136:GEM262143 FUQ262136:FUQ262143 FKU262136:FKU262143 FAY262136:FAY262143 ERC262136:ERC262143 EHG262136:EHG262143 DXK262136:DXK262143 DNO262136:DNO262143 DDS262136:DDS262143 CTW262136:CTW262143 CKA262136:CKA262143 CAE262136:CAE262143 BQI262136:BQI262143 BGM262136:BGM262143 AWQ262136:AWQ262143 AMU262136:AMU262143 ACY262136:ACY262143 TC262136:TC262143 JG262136:JG262143 K262136:K262143 WVS196600:WVS196607 WLW196600:WLW196607 WCA196600:WCA196607 VSE196600:VSE196607 VII196600:VII196607 UYM196600:UYM196607 UOQ196600:UOQ196607 UEU196600:UEU196607 TUY196600:TUY196607 TLC196600:TLC196607 TBG196600:TBG196607 SRK196600:SRK196607 SHO196600:SHO196607 RXS196600:RXS196607 RNW196600:RNW196607 REA196600:REA196607 QUE196600:QUE196607 QKI196600:QKI196607 QAM196600:QAM196607 PQQ196600:PQQ196607 PGU196600:PGU196607 OWY196600:OWY196607 ONC196600:ONC196607 ODG196600:ODG196607 NTK196600:NTK196607 NJO196600:NJO196607 MZS196600:MZS196607 MPW196600:MPW196607 MGA196600:MGA196607 LWE196600:LWE196607 LMI196600:LMI196607 LCM196600:LCM196607 KSQ196600:KSQ196607 KIU196600:KIU196607 JYY196600:JYY196607 JPC196600:JPC196607 JFG196600:JFG196607 IVK196600:IVK196607 ILO196600:ILO196607 IBS196600:IBS196607 HRW196600:HRW196607 HIA196600:HIA196607 GYE196600:GYE196607 GOI196600:GOI196607 GEM196600:GEM196607 FUQ196600:FUQ196607 FKU196600:FKU196607 FAY196600:FAY196607 ERC196600:ERC196607 EHG196600:EHG196607 DXK196600:DXK196607 DNO196600:DNO196607 DDS196600:DDS196607 CTW196600:CTW196607 CKA196600:CKA196607 CAE196600:CAE196607 BQI196600:BQI196607 BGM196600:BGM196607 AWQ196600:AWQ196607 AMU196600:AMU196607 ACY196600:ACY196607 TC196600:TC196607 JG196600:JG196607 K196600:K196607 WVS131064:WVS131071 WLW131064:WLW131071 WCA131064:WCA131071 VSE131064:VSE131071 VII131064:VII131071 UYM131064:UYM131071 UOQ131064:UOQ131071 UEU131064:UEU131071 TUY131064:TUY131071 TLC131064:TLC131071 TBG131064:TBG131071 SRK131064:SRK131071 SHO131064:SHO131071 RXS131064:RXS131071 RNW131064:RNW131071 REA131064:REA131071 QUE131064:QUE131071 QKI131064:QKI131071 QAM131064:QAM131071 PQQ131064:PQQ131071 PGU131064:PGU131071 OWY131064:OWY131071 ONC131064:ONC131071 ODG131064:ODG131071 NTK131064:NTK131071 NJO131064:NJO131071 MZS131064:MZS131071 MPW131064:MPW131071 MGA131064:MGA131071 LWE131064:LWE131071 LMI131064:LMI131071 LCM131064:LCM131071 KSQ131064:KSQ131071 KIU131064:KIU131071 JYY131064:JYY131071 JPC131064:JPC131071 JFG131064:JFG131071 IVK131064:IVK131071 ILO131064:ILO131071 IBS131064:IBS131071 HRW131064:HRW131071 HIA131064:HIA131071 GYE131064:GYE131071 GOI131064:GOI131071 GEM131064:GEM131071 FUQ131064:FUQ131071 FKU131064:FKU131071 FAY131064:FAY131071 ERC131064:ERC131071 EHG131064:EHG131071 DXK131064:DXK131071 DNO131064:DNO131071 DDS131064:DDS131071 CTW131064:CTW131071 CKA131064:CKA131071 CAE131064:CAE131071 BQI131064:BQI131071 BGM131064:BGM131071 AWQ131064:AWQ131071 AMU131064:AMU131071 ACY131064:ACY131071 TC131064:TC131071 JG131064:JG131071 K131064:K131071 WVS65528:WVS65535 WLW65528:WLW65535 WCA65528:WCA65535 VSE65528:VSE65535 VII65528:VII65535 UYM65528:UYM65535 UOQ65528:UOQ65535 UEU65528:UEU65535 TUY65528:TUY65535 TLC65528:TLC65535 TBG65528:TBG65535 SRK65528:SRK65535 SHO65528:SHO65535 RXS65528:RXS65535 RNW65528:RNW65535 REA65528:REA65535 QUE65528:QUE65535 QKI65528:QKI65535 QAM65528:QAM65535 PQQ65528:PQQ65535 PGU65528:PGU65535 OWY65528:OWY65535 ONC65528:ONC65535 ODG65528:ODG65535 NTK65528:NTK65535 NJO65528:NJO65535 MZS65528:MZS65535 MPW65528:MPW65535 MGA65528:MGA65535 LWE65528:LWE65535 LMI65528:LMI65535 LCM65528:LCM65535 KSQ65528:KSQ65535 KIU65528:KIU65535 JYY65528:JYY65535 JPC65528:JPC65535 JFG65528:JFG65535 IVK65528:IVK65535 ILO65528:ILO65535 IBS65528:IBS65535 HRW65528:HRW65535 HIA65528:HIA65535 GYE65528:GYE65535 GOI65528:GOI65535 GEM65528:GEM65535 FUQ65528:FUQ65535 FKU65528:FKU65535 FAY65528:FAY65535 ERC65528:ERC65535 EHG65528:EHG65535 DXK65528:DXK65535 DNO65528:DNO65535 DDS65528:DDS65535 CTW65528:CTW65535 CKA65528:CKA65535 CAE65528:CAE65535 BQI65528:BQI65535 BGM65528:BGM65535 AWQ65528:AWQ65535 AMU65528:AMU65535 ACY65528:ACY65535 TC65528:TC65535 JG65528:JG65535 K65528:K65535 WVS36:WVS37 WLW36:WLW37 WCA36:WCA37 VSE36:VSE37 VII36:VII37 UYM36:UYM37 UOQ36:UOQ37 UEU36:UEU37 TUY36:TUY37 TLC36:TLC37 TBG36:TBG37 SRK36:SRK37 SHO36:SHO37 RXS36:RXS37 RNW36:RNW37 REA36:REA37 QUE36:QUE37 QKI36:QKI37 QAM36:QAM37 PQQ36:PQQ37 PGU36:PGU37 OWY36:OWY37 ONC36:ONC37 ODG36:ODG37 NTK36:NTK37 NJO36:NJO37 MZS36:MZS37 MPW36:MPW37 MGA36:MGA37 LWE36:LWE37 LMI36:LMI37 LCM36:LCM37 KSQ36:KSQ37 KIU36:KIU37 JYY36:JYY37 JPC36:JPC37 JFG36:JFG37 IVK36:IVK37 ILO36:ILO37 IBS36:IBS37 HRW36:HRW37 HIA36:HIA37 GYE36:GYE37 GOI36:GOI37 GEM36:GEM37 FUQ36:FUQ37 FKU36:FKU37 FAY36:FAY37 ERC36:ERC37 EHG36:EHG37 DXK36:DXK37 DNO36:DNO37 DDS36:DDS37 CTW36:CTW37 CKA36:CKA37 CAE36:CAE37 BQI36:BQI37 BGM36:BGM37 AWQ36:AWQ37 AMU36:AMU37 ACY36:ACY37 TC36:TC37 JG36:JG37 K36:K38 WVS983046:WVS983084 WLW983046:WLW983084 WCA983046:WCA983084 VSE983046:VSE983084 VII983046:VII983084 UYM983046:UYM983084 UOQ983046:UOQ983084 UEU983046:UEU983084 TUY983046:TUY983084 TLC983046:TLC983084 TBG983046:TBG983084 SRK983046:SRK983084 SHO983046:SHO983084 RXS983046:RXS983084 RNW983046:RNW983084 REA983046:REA983084 QUE983046:QUE983084 QKI983046:QKI983084 QAM983046:QAM983084 PQQ983046:PQQ983084 PGU983046:PGU983084 OWY983046:OWY983084 ONC983046:ONC983084 ODG983046:ODG983084 NTK983046:NTK983084 NJO983046:NJO983084 MZS983046:MZS983084 MPW983046:MPW983084 MGA983046:MGA983084 LWE983046:LWE983084 LMI983046:LMI983084 LCM983046:LCM983084 KSQ983046:KSQ983084 KIU983046:KIU983084 JYY983046:JYY983084 JPC983046:JPC983084 JFG983046:JFG983084 IVK983046:IVK983084 ILO983046:ILO983084 IBS983046:IBS983084 HRW983046:HRW983084 HIA983046:HIA983084 GYE983046:GYE983084 GOI983046:GOI983084 GEM983046:GEM983084 FUQ983046:FUQ983084 FKU983046:FKU983084 FAY983046:FAY983084 ERC983046:ERC983084 EHG983046:EHG983084 DXK983046:DXK983084 DNO983046:DNO983084 DDS983046:DDS983084 CTW983046:CTW983084 CKA983046:CKA983084 CAE983046:CAE983084 BQI983046:BQI983084 BGM983046:BGM983084 AWQ983046:AWQ983084 AMU983046:AMU983084 ACY983046:ACY983084 TC983046:TC983084 JG983046:JG983084 K983046:K983084 WVS917510:WVS917548 WLW917510:WLW917548 WCA917510:WCA917548 VSE917510:VSE917548 VII917510:VII917548 UYM917510:UYM917548 UOQ917510:UOQ917548 UEU917510:UEU917548 TUY917510:TUY917548 TLC917510:TLC917548 TBG917510:TBG917548 SRK917510:SRK917548 SHO917510:SHO917548 RXS917510:RXS917548 RNW917510:RNW917548 REA917510:REA917548 QUE917510:QUE917548 QKI917510:QKI917548 QAM917510:QAM917548 PQQ917510:PQQ917548 PGU917510:PGU917548 OWY917510:OWY917548 ONC917510:ONC917548 ODG917510:ODG917548 NTK917510:NTK917548 NJO917510:NJO917548 MZS917510:MZS917548 MPW917510:MPW917548 MGA917510:MGA917548 LWE917510:LWE917548 LMI917510:LMI917548 LCM917510:LCM917548 KSQ917510:KSQ917548 KIU917510:KIU917548 JYY917510:JYY917548 JPC917510:JPC917548 JFG917510:JFG917548 IVK917510:IVK917548 ILO917510:ILO917548 IBS917510:IBS917548 HRW917510:HRW917548 HIA917510:HIA917548 GYE917510:GYE917548 GOI917510:GOI917548 GEM917510:GEM917548 FUQ917510:FUQ917548 FKU917510:FKU917548 FAY917510:FAY917548 ERC917510:ERC917548 EHG917510:EHG917548 DXK917510:DXK917548 DNO917510:DNO917548 DDS917510:DDS917548 CTW917510:CTW917548 CKA917510:CKA917548 CAE917510:CAE917548 BQI917510:BQI917548 BGM917510:BGM917548 AWQ917510:AWQ917548 AMU917510:AMU917548 ACY917510:ACY917548 TC917510:TC917548 JG917510:JG917548 K917510:K917548 WVS851974:WVS852012 WLW851974:WLW852012 WCA851974:WCA852012 VSE851974:VSE852012 VII851974:VII852012 UYM851974:UYM852012 UOQ851974:UOQ852012 UEU851974:UEU852012 TUY851974:TUY852012 TLC851974:TLC852012 TBG851974:TBG852012 SRK851974:SRK852012 SHO851974:SHO852012 RXS851974:RXS852012 RNW851974:RNW852012 REA851974:REA852012 QUE851974:QUE852012 QKI851974:QKI852012 QAM851974:QAM852012 PQQ851974:PQQ852012 PGU851974:PGU852012 OWY851974:OWY852012 ONC851974:ONC852012 ODG851974:ODG852012 NTK851974:NTK852012 NJO851974:NJO852012 MZS851974:MZS852012 MPW851974:MPW852012 MGA851974:MGA852012 LWE851974:LWE852012 LMI851974:LMI852012 LCM851974:LCM852012 KSQ851974:KSQ852012 KIU851974:KIU852012 JYY851974:JYY852012 JPC851974:JPC852012 JFG851974:JFG852012 IVK851974:IVK852012 ILO851974:ILO852012 IBS851974:IBS852012 HRW851974:HRW852012 HIA851974:HIA852012 GYE851974:GYE852012 GOI851974:GOI852012 GEM851974:GEM852012 FUQ851974:FUQ852012 FKU851974:FKU852012 FAY851974:FAY852012 ERC851974:ERC852012 EHG851974:EHG852012 DXK851974:DXK852012 DNO851974:DNO852012 DDS851974:DDS852012 CTW851974:CTW852012 CKA851974:CKA852012 CAE851974:CAE852012 BQI851974:BQI852012 BGM851974:BGM852012 AWQ851974:AWQ852012 AMU851974:AMU852012 ACY851974:ACY852012 TC851974:TC852012 JG851974:JG852012 K851974:K852012 WVS786438:WVS786476 WLW786438:WLW786476 WCA786438:WCA786476 VSE786438:VSE786476 VII786438:VII786476 UYM786438:UYM786476 UOQ786438:UOQ786476 UEU786438:UEU786476 TUY786438:TUY786476 TLC786438:TLC786476 TBG786438:TBG786476 SRK786438:SRK786476 SHO786438:SHO786476 RXS786438:RXS786476 RNW786438:RNW786476 REA786438:REA786476 QUE786438:QUE786476 QKI786438:QKI786476 QAM786438:QAM786476 PQQ786438:PQQ786476 PGU786438:PGU786476 OWY786438:OWY786476 ONC786438:ONC786476 ODG786438:ODG786476 NTK786438:NTK786476 NJO786438:NJO786476 MZS786438:MZS786476 MPW786438:MPW786476 MGA786438:MGA786476 LWE786438:LWE786476 LMI786438:LMI786476 LCM786438:LCM786476 KSQ786438:KSQ786476 KIU786438:KIU786476 JYY786438:JYY786476 JPC786438:JPC786476 JFG786438:JFG786476 IVK786438:IVK786476 ILO786438:ILO786476 IBS786438:IBS786476 HRW786438:HRW786476 HIA786438:HIA786476 GYE786438:GYE786476 GOI786438:GOI786476 GEM786438:GEM786476 FUQ786438:FUQ786476 FKU786438:FKU786476 FAY786438:FAY786476 ERC786438:ERC786476 EHG786438:EHG786476 DXK786438:DXK786476 DNO786438:DNO786476 DDS786438:DDS786476 CTW786438:CTW786476 CKA786438:CKA786476 CAE786438:CAE786476 BQI786438:BQI786476 BGM786438:BGM786476 AWQ786438:AWQ786476 AMU786438:AMU786476 ACY786438:ACY786476 TC786438:TC786476 JG786438:JG786476 K786438:K786476 WVS720902:WVS720940 WLW720902:WLW720940 WCA720902:WCA720940 VSE720902:VSE720940 VII720902:VII720940 UYM720902:UYM720940 UOQ720902:UOQ720940 UEU720902:UEU720940 TUY720902:TUY720940 TLC720902:TLC720940 TBG720902:TBG720940 SRK720902:SRK720940 SHO720902:SHO720940 RXS720902:RXS720940 RNW720902:RNW720940 REA720902:REA720940 QUE720902:QUE720940 QKI720902:QKI720940 QAM720902:QAM720940 PQQ720902:PQQ720940 PGU720902:PGU720940 OWY720902:OWY720940 ONC720902:ONC720940 ODG720902:ODG720940 NTK720902:NTK720940 NJO720902:NJO720940 MZS720902:MZS720940 MPW720902:MPW720940 MGA720902:MGA720940 LWE720902:LWE720940 LMI720902:LMI720940 LCM720902:LCM720940 KSQ720902:KSQ720940 KIU720902:KIU720940 JYY720902:JYY720940 JPC720902:JPC720940 JFG720902:JFG720940 IVK720902:IVK720940 ILO720902:ILO720940 IBS720902:IBS720940 HRW720902:HRW720940 HIA720902:HIA720940 GYE720902:GYE720940 GOI720902:GOI720940 GEM720902:GEM720940 FUQ720902:FUQ720940 FKU720902:FKU720940 FAY720902:FAY720940 ERC720902:ERC720940 EHG720902:EHG720940 DXK720902:DXK720940 DNO720902:DNO720940 DDS720902:DDS720940 CTW720902:CTW720940 CKA720902:CKA720940 CAE720902:CAE720940 BQI720902:BQI720940 BGM720902:BGM720940 AWQ720902:AWQ720940 AMU720902:AMU720940 ACY720902:ACY720940 TC720902:TC720940 JG720902:JG720940 K720902:K720940 WVS655366:WVS655404 WLW655366:WLW655404 WCA655366:WCA655404 VSE655366:VSE655404 VII655366:VII655404 UYM655366:UYM655404 UOQ655366:UOQ655404 UEU655366:UEU655404 TUY655366:TUY655404 TLC655366:TLC655404 TBG655366:TBG655404 SRK655366:SRK655404 SHO655366:SHO655404 RXS655366:RXS655404 RNW655366:RNW655404 REA655366:REA655404 QUE655366:QUE655404 QKI655366:QKI655404 QAM655366:QAM655404 PQQ655366:PQQ655404 PGU655366:PGU655404 OWY655366:OWY655404 ONC655366:ONC655404 ODG655366:ODG655404 NTK655366:NTK655404 NJO655366:NJO655404 MZS655366:MZS655404 MPW655366:MPW655404 MGA655366:MGA655404 LWE655366:LWE655404 LMI655366:LMI655404 LCM655366:LCM655404 KSQ655366:KSQ655404 KIU655366:KIU655404 JYY655366:JYY655404 JPC655366:JPC655404 JFG655366:JFG655404 IVK655366:IVK655404 ILO655366:ILO655404 IBS655366:IBS655404 HRW655366:HRW655404 HIA655366:HIA655404 GYE655366:GYE655404 GOI655366:GOI655404 GEM655366:GEM655404 FUQ655366:FUQ655404 FKU655366:FKU655404 FAY655366:FAY655404 ERC655366:ERC655404 EHG655366:EHG655404 DXK655366:DXK655404 DNO655366:DNO655404 DDS655366:DDS655404 CTW655366:CTW655404 CKA655366:CKA655404 CAE655366:CAE655404 BQI655366:BQI655404 BGM655366:BGM655404 AWQ655366:AWQ655404 AMU655366:AMU655404 ACY655366:ACY655404 TC655366:TC655404 JG655366:JG655404 K655366:K655404 WVS589830:WVS589868 WLW589830:WLW589868 WCA589830:WCA589868 VSE589830:VSE589868 VII589830:VII589868 UYM589830:UYM589868 UOQ589830:UOQ589868 UEU589830:UEU589868 TUY589830:TUY589868 TLC589830:TLC589868 TBG589830:TBG589868 SRK589830:SRK589868 SHO589830:SHO589868 RXS589830:RXS589868 RNW589830:RNW589868 REA589830:REA589868 QUE589830:QUE589868 QKI589830:QKI589868 QAM589830:QAM589868 PQQ589830:PQQ589868 PGU589830:PGU589868 OWY589830:OWY589868 ONC589830:ONC589868 ODG589830:ODG589868 NTK589830:NTK589868 NJO589830:NJO589868 MZS589830:MZS589868 MPW589830:MPW589868 MGA589830:MGA589868 LWE589830:LWE589868 LMI589830:LMI589868 LCM589830:LCM589868 KSQ589830:KSQ589868 KIU589830:KIU589868 JYY589830:JYY589868 JPC589830:JPC589868 JFG589830:JFG589868 IVK589830:IVK589868 ILO589830:ILO589868 IBS589830:IBS589868 HRW589830:HRW589868 HIA589830:HIA589868 GYE589830:GYE589868 GOI589830:GOI589868 GEM589830:GEM589868 FUQ589830:FUQ589868 FKU589830:FKU589868 FAY589830:FAY589868 ERC589830:ERC589868 EHG589830:EHG589868 DXK589830:DXK589868 DNO589830:DNO589868 DDS589830:DDS589868 CTW589830:CTW589868 CKA589830:CKA589868 CAE589830:CAE589868 BQI589830:BQI589868 BGM589830:BGM589868 AWQ589830:AWQ589868 AMU589830:AMU589868 ACY589830:ACY589868 TC589830:TC589868 JG589830:JG589868 K589830:K589868 WVS524294:WVS524332 WLW524294:WLW524332 WCA524294:WCA524332 VSE524294:VSE524332 VII524294:VII524332 UYM524294:UYM524332 UOQ524294:UOQ524332 UEU524294:UEU524332 TUY524294:TUY524332 TLC524294:TLC524332 TBG524294:TBG524332 SRK524294:SRK524332 SHO524294:SHO524332 RXS524294:RXS524332 RNW524294:RNW524332 REA524294:REA524332 QUE524294:QUE524332 QKI524294:QKI524332 QAM524294:QAM524332 PQQ524294:PQQ524332 PGU524294:PGU524332 OWY524294:OWY524332 ONC524294:ONC524332 ODG524294:ODG524332 NTK524294:NTK524332 NJO524294:NJO524332 MZS524294:MZS524332 MPW524294:MPW524332 MGA524294:MGA524332 LWE524294:LWE524332 LMI524294:LMI524332 LCM524294:LCM524332 KSQ524294:KSQ524332 KIU524294:KIU524332 JYY524294:JYY524332 JPC524294:JPC524332 JFG524294:JFG524332 IVK524294:IVK524332 ILO524294:ILO524332 IBS524294:IBS524332 HRW524294:HRW524332 HIA524294:HIA524332 GYE524294:GYE524332 GOI524294:GOI524332 GEM524294:GEM524332 FUQ524294:FUQ524332 FKU524294:FKU524332 FAY524294:FAY524332 ERC524294:ERC524332 EHG524294:EHG524332 DXK524294:DXK524332 DNO524294:DNO524332 DDS524294:DDS524332 CTW524294:CTW524332 CKA524294:CKA524332 CAE524294:CAE524332 BQI524294:BQI524332 BGM524294:BGM524332 AWQ524294:AWQ524332 AMU524294:AMU524332 ACY524294:ACY524332 TC524294:TC524332 JG524294:JG524332 K524294:K524332 WVS458758:WVS458796 WLW458758:WLW458796 WCA458758:WCA458796 VSE458758:VSE458796 VII458758:VII458796 UYM458758:UYM458796 UOQ458758:UOQ458796 UEU458758:UEU458796 TUY458758:TUY458796 TLC458758:TLC458796 TBG458758:TBG458796 SRK458758:SRK458796 SHO458758:SHO458796 RXS458758:RXS458796 RNW458758:RNW458796 REA458758:REA458796 QUE458758:QUE458796 QKI458758:QKI458796 QAM458758:QAM458796 PQQ458758:PQQ458796 PGU458758:PGU458796 OWY458758:OWY458796 ONC458758:ONC458796 ODG458758:ODG458796 NTK458758:NTK458796 NJO458758:NJO458796 MZS458758:MZS458796 MPW458758:MPW458796 MGA458758:MGA458796 LWE458758:LWE458796 LMI458758:LMI458796 LCM458758:LCM458796 KSQ458758:KSQ458796 KIU458758:KIU458796 JYY458758:JYY458796 JPC458758:JPC458796 JFG458758:JFG458796 IVK458758:IVK458796 ILO458758:ILO458796 IBS458758:IBS458796 HRW458758:HRW458796 HIA458758:HIA458796 GYE458758:GYE458796 GOI458758:GOI458796 GEM458758:GEM458796 FUQ458758:FUQ458796 FKU458758:FKU458796 FAY458758:FAY458796 ERC458758:ERC458796 EHG458758:EHG458796 DXK458758:DXK458796 DNO458758:DNO458796 DDS458758:DDS458796 CTW458758:CTW458796 CKA458758:CKA458796 CAE458758:CAE458796 BQI458758:BQI458796 BGM458758:BGM458796 AWQ458758:AWQ458796 AMU458758:AMU458796 ACY458758:ACY458796 TC458758:TC458796 JG458758:JG458796 K458758:K458796 WVS393222:WVS393260 WLW393222:WLW393260 WCA393222:WCA393260 VSE393222:VSE393260 VII393222:VII393260 UYM393222:UYM393260 UOQ393222:UOQ393260 UEU393222:UEU393260 TUY393222:TUY393260 TLC393222:TLC393260 TBG393222:TBG393260 SRK393222:SRK393260 SHO393222:SHO393260 RXS393222:RXS393260 RNW393222:RNW393260 REA393222:REA393260 QUE393222:QUE393260 QKI393222:QKI393260 QAM393222:QAM393260 PQQ393222:PQQ393260 PGU393222:PGU393260 OWY393222:OWY393260 ONC393222:ONC393260 ODG393222:ODG393260 NTK393222:NTK393260 NJO393222:NJO393260 MZS393222:MZS393260 MPW393222:MPW393260 MGA393222:MGA393260 LWE393222:LWE393260 LMI393222:LMI393260 LCM393222:LCM393260 KSQ393222:KSQ393260 KIU393222:KIU393260 JYY393222:JYY393260 JPC393222:JPC393260 JFG393222:JFG393260 IVK393222:IVK393260 ILO393222:ILO393260 IBS393222:IBS393260 HRW393222:HRW393260 HIA393222:HIA393260 GYE393222:GYE393260 GOI393222:GOI393260 GEM393222:GEM393260 FUQ393222:FUQ393260 FKU393222:FKU393260 FAY393222:FAY393260 ERC393222:ERC393260 EHG393222:EHG393260 DXK393222:DXK393260 DNO393222:DNO393260 DDS393222:DDS393260 CTW393222:CTW393260 CKA393222:CKA393260 CAE393222:CAE393260 BQI393222:BQI393260 BGM393222:BGM393260 AWQ393222:AWQ393260 AMU393222:AMU393260 ACY393222:ACY393260 TC393222:TC393260 JG393222:JG393260 K393222:K393260 WVS327686:WVS327724 WLW327686:WLW327724 WCA327686:WCA327724 VSE327686:VSE327724 VII327686:VII327724 UYM327686:UYM327724 UOQ327686:UOQ327724 UEU327686:UEU327724 TUY327686:TUY327724 TLC327686:TLC327724 TBG327686:TBG327724 SRK327686:SRK327724 SHO327686:SHO327724 RXS327686:RXS327724 RNW327686:RNW327724 REA327686:REA327724 QUE327686:QUE327724 QKI327686:QKI327724 QAM327686:QAM327724 PQQ327686:PQQ327724 PGU327686:PGU327724 OWY327686:OWY327724 ONC327686:ONC327724 ODG327686:ODG327724 NTK327686:NTK327724 NJO327686:NJO327724 MZS327686:MZS327724 MPW327686:MPW327724 MGA327686:MGA327724 LWE327686:LWE327724 LMI327686:LMI327724 LCM327686:LCM327724 KSQ327686:KSQ327724 KIU327686:KIU327724 JYY327686:JYY327724 JPC327686:JPC327724 JFG327686:JFG327724 IVK327686:IVK327724 ILO327686:ILO327724 IBS327686:IBS327724 HRW327686:HRW327724 HIA327686:HIA327724 GYE327686:GYE327724 GOI327686:GOI327724 GEM327686:GEM327724 FUQ327686:FUQ327724 FKU327686:FKU327724 FAY327686:FAY327724 ERC327686:ERC327724 EHG327686:EHG327724 DXK327686:DXK327724 DNO327686:DNO327724 DDS327686:DDS327724 CTW327686:CTW327724 CKA327686:CKA327724 CAE327686:CAE327724 BQI327686:BQI327724 BGM327686:BGM327724 AWQ327686:AWQ327724 AMU327686:AMU327724 ACY327686:ACY327724 TC327686:TC327724 JG327686:JG327724 K327686:K327724 WVS262150:WVS262188 WLW262150:WLW262188 WCA262150:WCA262188 VSE262150:VSE262188 VII262150:VII262188 UYM262150:UYM262188 UOQ262150:UOQ262188 UEU262150:UEU262188 TUY262150:TUY262188 TLC262150:TLC262188 TBG262150:TBG262188 SRK262150:SRK262188 SHO262150:SHO262188 RXS262150:RXS262188 RNW262150:RNW262188 REA262150:REA262188 QUE262150:QUE262188 QKI262150:QKI262188 QAM262150:QAM262188 PQQ262150:PQQ262188 PGU262150:PGU262188 OWY262150:OWY262188 ONC262150:ONC262188 ODG262150:ODG262188 NTK262150:NTK262188 NJO262150:NJO262188 MZS262150:MZS262188 MPW262150:MPW262188 MGA262150:MGA262188 LWE262150:LWE262188 LMI262150:LMI262188 LCM262150:LCM262188 KSQ262150:KSQ262188 KIU262150:KIU262188 JYY262150:JYY262188 JPC262150:JPC262188 JFG262150:JFG262188 IVK262150:IVK262188 ILO262150:ILO262188 IBS262150:IBS262188 HRW262150:HRW262188 HIA262150:HIA262188 GYE262150:GYE262188 GOI262150:GOI262188 GEM262150:GEM262188 FUQ262150:FUQ262188 FKU262150:FKU262188 FAY262150:FAY262188 ERC262150:ERC262188 EHG262150:EHG262188 DXK262150:DXK262188 DNO262150:DNO262188 DDS262150:DDS262188 CTW262150:CTW262188 CKA262150:CKA262188 CAE262150:CAE262188 BQI262150:BQI262188 BGM262150:BGM262188 AWQ262150:AWQ262188 AMU262150:AMU262188 ACY262150:ACY262188 TC262150:TC262188 JG262150:JG262188 K262150:K262188 WVS196614:WVS196652 WLW196614:WLW196652 WCA196614:WCA196652 VSE196614:VSE196652 VII196614:VII196652 UYM196614:UYM196652 UOQ196614:UOQ196652 UEU196614:UEU196652 TUY196614:TUY196652 TLC196614:TLC196652 TBG196614:TBG196652 SRK196614:SRK196652 SHO196614:SHO196652 RXS196614:RXS196652 RNW196614:RNW196652 REA196614:REA196652 QUE196614:QUE196652 QKI196614:QKI196652 QAM196614:QAM196652 PQQ196614:PQQ196652 PGU196614:PGU196652 OWY196614:OWY196652 ONC196614:ONC196652 ODG196614:ODG196652 NTK196614:NTK196652 NJO196614:NJO196652 MZS196614:MZS196652 MPW196614:MPW196652 MGA196614:MGA196652 LWE196614:LWE196652 LMI196614:LMI196652 LCM196614:LCM196652 KSQ196614:KSQ196652 KIU196614:KIU196652 JYY196614:JYY196652 JPC196614:JPC196652 JFG196614:JFG196652 IVK196614:IVK196652 ILO196614:ILO196652 IBS196614:IBS196652 HRW196614:HRW196652 HIA196614:HIA196652 GYE196614:GYE196652 GOI196614:GOI196652 GEM196614:GEM196652 FUQ196614:FUQ196652 FKU196614:FKU196652 FAY196614:FAY196652 ERC196614:ERC196652 EHG196614:EHG196652 DXK196614:DXK196652 DNO196614:DNO196652 DDS196614:DDS196652 CTW196614:CTW196652 CKA196614:CKA196652 CAE196614:CAE196652 BQI196614:BQI196652 BGM196614:BGM196652 AWQ196614:AWQ196652 AMU196614:AMU196652 ACY196614:ACY196652 TC196614:TC196652 JG196614:JG196652 K196614:K196652 WVS131078:WVS131116 WLW131078:WLW131116 WCA131078:WCA131116 VSE131078:VSE131116 VII131078:VII131116 UYM131078:UYM131116 UOQ131078:UOQ131116 UEU131078:UEU131116 TUY131078:TUY131116 TLC131078:TLC131116 TBG131078:TBG131116 SRK131078:SRK131116 SHO131078:SHO131116 RXS131078:RXS131116 RNW131078:RNW131116 REA131078:REA131116 QUE131078:QUE131116 QKI131078:QKI131116 QAM131078:QAM131116 PQQ131078:PQQ131116 PGU131078:PGU131116 OWY131078:OWY131116 ONC131078:ONC131116 ODG131078:ODG131116 NTK131078:NTK131116 NJO131078:NJO131116 MZS131078:MZS131116 MPW131078:MPW131116 MGA131078:MGA131116 LWE131078:LWE131116 LMI131078:LMI131116 LCM131078:LCM131116 KSQ131078:KSQ131116 KIU131078:KIU131116 JYY131078:JYY131116 JPC131078:JPC131116 JFG131078:JFG131116 IVK131078:IVK131116 ILO131078:ILO131116 IBS131078:IBS131116 HRW131078:HRW131116 HIA131078:HIA131116 GYE131078:GYE131116 GOI131078:GOI131116 GEM131078:GEM131116 FUQ131078:FUQ131116 FKU131078:FKU131116 FAY131078:FAY131116 ERC131078:ERC131116 EHG131078:EHG131116 DXK131078:DXK131116 DNO131078:DNO131116 DDS131078:DDS131116 CTW131078:CTW131116 CKA131078:CKA131116 CAE131078:CAE131116 BQI131078:BQI131116 BGM131078:BGM131116 AWQ131078:AWQ131116 AMU131078:AMU131116 ACY131078:ACY131116 TC131078:TC131116 JG131078:JG131116 K131078:K131116 WVS65542:WVS65580 WLW65542:WLW65580 WCA65542:WCA65580 VSE65542:VSE65580 VII65542:VII65580 UYM65542:UYM65580 UOQ65542:UOQ65580 UEU65542:UEU65580 TUY65542:TUY65580 TLC65542:TLC65580 TBG65542:TBG65580 SRK65542:SRK65580 SHO65542:SHO65580 RXS65542:RXS65580 RNW65542:RNW65580 REA65542:REA65580 QUE65542:QUE65580 QKI65542:QKI65580 QAM65542:QAM65580 PQQ65542:PQQ65580 PGU65542:PGU65580 OWY65542:OWY65580 ONC65542:ONC65580 ODG65542:ODG65580 NTK65542:NTK65580 NJO65542:NJO65580 MZS65542:MZS65580 MPW65542:MPW65580 MGA65542:MGA65580 LWE65542:LWE65580 LMI65542:LMI65580 LCM65542:LCM65580 KSQ65542:KSQ65580 KIU65542:KIU65580 JYY65542:JYY65580 JPC65542:JPC65580 JFG65542:JFG65580 IVK65542:IVK65580 ILO65542:ILO65580 IBS65542:IBS65580 HRW65542:HRW65580 HIA65542:HIA65580 GYE65542:GYE65580 GOI65542:GOI65580 GEM65542:GEM65580 FUQ65542:FUQ65580 FKU65542:FKU65580 FAY65542:FAY65580 ERC65542:ERC65580 EHG65542:EHG65580 DXK65542:DXK65580 DNO65542:DNO65580 DDS65542:DDS65580 CTW65542:CTW65580 CKA65542:CKA65580 CAE65542:CAE65580 BQI65542:BQI65580 BGM65542:BGM65580 AWQ65542:AWQ65580 AMU65542:AMU65580 ACY65542:ACY65580 TC65542:TC65580 JG65542:JG65580 K65542:K65580 WLW44 WCA44 VSE44 VII44 UYM44 UOQ44 UEU44 TUY44 TLC44 TBG44 SRK44 SHO44 RXS44 RNW44 REA44 QUE44 QKI44 QAM44 PQQ44 PGU44 OWY44 ONC44 ODG44 NTK44 NJO44 MZS44 MPW44 MGA44 LWE44 LMI44 LCM44 KSQ44 KIU44 JYY44 JPC44 JFG44 IVK44 ILO44 IBS44 HRW44 HIA44 GYE44 GOI44 GEM44 FUQ44 FKU44 FAY44 ERC44 EHG44 DXK44 DNO44 DDS44 CTW44 CKA44 CAE44 BQI44 BGM44 AWQ44 AMU44 ACY44 TC44 JG44 K44:K47">
      <formula1>$J$104:$J$106</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00 IZ65500 SV65500 ACR65500 AMN65500 AWJ65500 BGF65500 BQB65500 BZX65500 CJT65500 CTP65500 DDL65500 DNH65500 DXD65500 EGZ65500 EQV65500 FAR65500 FKN65500 FUJ65500 GEF65500 GOB65500 GXX65500 HHT65500 HRP65500 IBL65500 ILH65500 IVD65500 JEZ65500 JOV65500 JYR65500 KIN65500 KSJ65500 LCF65500 LMB65500 LVX65500 MFT65500 MPP65500 MZL65500 NJH65500 NTD65500 OCZ65500 OMV65500 OWR65500 PGN65500 PQJ65500 QAF65500 QKB65500 QTX65500 RDT65500 RNP65500 RXL65500 SHH65500 SRD65500 TAZ65500 TKV65500 TUR65500 UEN65500 UOJ65500 UYF65500 VIB65500 VRX65500 WBT65500 WLP65500 WVL65500 D131036 IZ131036 SV131036 ACR131036 AMN131036 AWJ131036 BGF131036 BQB131036 BZX131036 CJT131036 CTP131036 DDL131036 DNH131036 DXD131036 EGZ131036 EQV131036 FAR131036 FKN131036 FUJ131036 GEF131036 GOB131036 GXX131036 HHT131036 HRP131036 IBL131036 ILH131036 IVD131036 JEZ131036 JOV131036 JYR131036 KIN131036 KSJ131036 LCF131036 LMB131036 LVX131036 MFT131036 MPP131036 MZL131036 NJH131036 NTD131036 OCZ131036 OMV131036 OWR131036 PGN131036 PQJ131036 QAF131036 QKB131036 QTX131036 RDT131036 RNP131036 RXL131036 SHH131036 SRD131036 TAZ131036 TKV131036 TUR131036 UEN131036 UOJ131036 UYF131036 VIB131036 VRX131036 WBT131036 WLP131036 WVL131036 D196572 IZ196572 SV196572 ACR196572 AMN196572 AWJ196572 BGF196572 BQB196572 BZX196572 CJT196572 CTP196572 DDL196572 DNH196572 DXD196572 EGZ196572 EQV196572 FAR196572 FKN196572 FUJ196572 GEF196572 GOB196572 GXX196572 HHT196572 HRP196572 IBL196572 ILH196572 IVD196572 JEZ196572 JOV196572 JYR196572 KIN196572 KSJ196572 LCF196572 LMB196572 LVX196572 MFT196572 MPP196572 MZL196572 NJH196572 NTD196572 OCZ196572 OMV196572 OWR196572 PGN196572 PQJ196572 QAF196572 QKB196572 QTX196572 RDT196572 RNP196572 RXL196572 SHH196572 SRD196572 TAZ196572 TKV196572 TUR196572 UEN196572 UOJ196572 UYF196572 VIB196572 VRX196572 WBT196572 WLP196572 WVL196572 D262108 IZ262108 SV262108 ACR262108 AMN262108 AWJ262108 BGF262108 BQB262108 BZX262108 CJT262108 CTP262108 DDL262108 DNH262108 DXD262108 EGZ262108 EQV262108 FAR262108 FKN262108 FUJ262108 GEF262108 GOB262108 GXX262108 HHT262108 HRP262108 IBL262108 ILH262108 IVD262108 JEZ262108 JOV262108 JYR262108 KIN262108 KSJ262108 LCF262108 LMB262108 LVX262108 MFT262108 MPP262108 MZL262108 NJH262108 NTD262108 OCZ262108 OMV262108 OWR262108 PGN262108 PQJ262108 QAF262108 QKB262108 QTX262108 RDT262108 RNP262108 RXL262108 SHH262108 SRD262108 TAZ262108 TKV262108 TUR262108 UEN262108 UOJ262108 UYF262108 VIB262108 VRX262108 WBT262108 WLP262108 WVL262108 D327644 IZ327644 SV327644 ACR327644 AMN327644 AWJ327644 BGF327644 BQB327644 BZX327644 CJT327644 CTP327644 DDL327644 DNH327644 DXD327644 EGZ327644 EQV327644 FAR327644 FKN327644 FUJ327644 GEF327644 GOB327644 GXX327644 HHT327644 HRP327644 IBL327644 ILH327644 IVD327644 JEZ327644 JOV327644 JYR327644 KIN327644 KSJ327644 LCF327644 LMB327644 LVX327644 MFT327644 MPP327644 MZL327644 NJH327644 NTD327644 OCZ327644 OMV327644 OWR327644 PGN327644 PQJ327644 QAF327644 QKB327644 QTX327644 RDT327644 RNP327644 RXL327644 SHH327644 SRD327644 TAZ327644 TKV327644 TUR327644 UEN327644 UOJ327644 UYF327644 VIB327644 VRX327644 WBT327644 WLP327644 WVL327644 D393180 IZ393180 SV393180 ACR393180 AMN393180 AWJ393180 BGF393180 BQB393180 BZX393180 CJT393180 CTP393180 DDL393180 DNH393180 DXD393180 EGZ393180 EQV393180 FAR393180 FKN393180 FUJ393180 GEF393180 GOB393180 GXX393180 HHT393180 HRP393180 IBL393180 ILH393180 IVD393180 JEZ393180 JOV393180 JYR393180 KIN393180 KSJ393180 LCF393180 LMB393180 LVX393180 MFT393180 MPP393180 MZL393180 NJH393180 NTD393180 OCZ393180 OMV393180 OWR393180 PGN393180 PQJ393180 QAF393180 QKB393180 QTX393180 RDT393180 RNP393180 RXL393180 SHH393180 SRD393180 TAZ393180 TKV393180 TUR393180 UEN393180 UOJ393180 UYF393180 VIB393180 VRX393180 WBT393180 WLP393180 WVL393180 D458716 IZ458716 SV458716 ACR458716 AMN458716 AWJ458716 BGF458716 BQB458716 BZX458716 CJT458716 CTP458716 DDL458716 DNH458716 DXD458716 EGZ458716 EQV458716 FAR458716 FKN458716 FUJ458716 GEF458716 GOB458716 GXX458716 HHT458716 HRP458716 IBL458716 ILH458716 IVD458716 JEZ458716 JOV458716 JYR458716 KIN458716 KSJ458716 LCF458716 LMB458716 LVX458716 MFT458716 MPP458716 MZL458716 NJH458716 NTD458716 OCZ458716 OMV458716 OWR458716 PGN458716 PQJ458716 QAF458716 QKB458716 QTX458716 RDT458716 RNP458716 RXL458716 SHH458716 SRD458716 TAZ458716 TKV458716 TUR458716 UEN458716 UOJ458716 UYF458716 VIB458716 VRX458716 WBT458716 WLP458716 WVL458716 D524252 IZ524252 SV524252 ACR524252 AMN524252 AWJ524252 BGF524252 BQB524252 BZX524252 CJT524252 CTP524252 DDL524252 DNH524252 DXD524252 EGZ524252 EQV524252 FAR524252 FKN524252 FUJ524252 GEF524252 GOB524252 GXX524252 HHT524252 HRP524252 IBL524252 ILH524252 IVD524252 JEZ524252 JOV524252 JYR524252 KIN524252 KSJ524252 LCF524252 LMB524252 LVX524252 MFT524252 MPP524252 MZL524252 NJH524252 NTD524252 OCZ524252 OMV524252 OWR524252 PGN524252 PQJ524252 QAF524252 QKB524252 QTX524252 RDT524252 RNP524252 RXL524252 SHH524252 SRD524252 TAZ524252 TKV524252 TUR524252 UEN524252 UOJ524252 UYF524252 VIB524252 VRX524252 WBT524252 WLP524252 WVL524252 D589788 IZ589788 SV589788 ACR589788 AMN589788 AWJ589788 BGF589788 BQB589788 BZX589788 CJT589788 CTP589788 DDL589788 DNH589788 DXD589788 EGZ589788 EQV589788 FAR589788 FKN589788 FUJ589788 GEF589788 GOB589788 GXX589788 HHT589788 HRP589788 IBL589788 ILH589788 IVD589788 JEZ589788 JOV589788 JYR589788 KIN589788 KSJ589788 LCF589788 LMB589788 LVX589788 MFT589788 MPP589788 MZL589788 NJH589788 NTD589788 OCZ589788 OMV589788 OWR589788 PGN589788 PQJ589788 QAF589788 QKB589788 QTX589788 RDT589788 RNP589788 RXL589788 SHH589788 SRD589788 TAZ589788 TKV589788 TUR589788 UEN589788 UOJ589788 UYF589788 VIB589788 VRX589788 WBT589788 WLP589788 WVL589788 D655324 IZ655324 SV655324 ACR655324 AMN655324 AWJ655324 BGF655324 BQB655324 BZX655324 CJT655324 CTP655324 DDL655324 DNH655324 DXD655324 EGZ655324 EQV655324 FAR655324 FKN655324 FUJ655324 GEF655324 GOB655324 GXX655324 HHT655324 HRP655324 IBL655324 ILH655324 IVD655324 JEZ655324 JOV655324 JYR655324 KIN655324 KSJ655324 LCF655324 LMB655324 LVX655324 MFT655324 MPP655324 MZL655324 NJH655324 NTD655324 OCZ655324 OMV655324 OWR655324 PGN655324 PQJ655324 QAF655324 QKB655324 QTX655324 RDT655324 RNP655324 RXL655324 SHH655324 SRD655324 TAZ655324 TKV655324 TUR655324 UEN655324 UOJ655324 UYF655324 VIB655324 VRX655324 WBT655324 WLP655324 WVL655324 D720860 IZ720860 SV720860 ACR720860 AMN720860 AWJ720860 BGF720860 BQB720860 BZX720860 CJT720860 CTP720860 DDL720860 DNH720860 DXD720860 EGZ720860 EQV720860 FAR720860 FKN720860 FUJ720860 GEF720860 GOB720860 GXX720860 HHT720860 HRP720860 IBL720860 ILH720860 IVD720860 JEZ720860 JOV720860 JYR720860 KIN720860 KSJ720860 LCF720860 LMB720860 LVX720860 MFT720860 MPP720860 MZL720860 NJH720860 NTD720860 OCZ720860 OMV720860 OWR720860 PGN720860 PQJ720860 QAF720860 QKB720860 QTX720860 RDT720860 RNP720860 RXL720860 SHH720860 SRD720860 TAZ720860 TKV720860 TUR720860 UEN720860 UOJ720860 UYF720860 VIB720860 VRX720860 WBT720860 WLP720860 WVL720860 D786396 IZ786396 SV786396 ACR786396 AMN786396 AWJ786396 BGF786396 BQB786396 BZX786396 CJT786396 CTP786396 DDL786396 DNH786396 DXD786396 EGZ786396 EQV786396 FAR786396 FKN786396 FUJ786396 GEF786396 GOB786396 GXX786396 HHT786396 HRP786396 IBL786396 ILH786396 IVD786396 JEZ786396 JOV786396 JYR786396 KIN786396 KSJ786396 LCF786396 LMB786396 LVX786396 MFT786396 MPP786396 MZL786396 NJH786396 NTD786396 OCZ786396 OMV786396 OWR786396 PGN786396 PQJ786396 QAF786396 QKB786396 QTX786396 RDT786396 RNP786396 RXL786396 SHH786396 SRD786396 TAZ786396 TKV786396 TUR786396 UEN786396 UOJ786396 UYF786396 VIB786396 VRX786396 WBT786396 WLP786396 WVL786396 D851932 IZ851932 SV851932 ACR851932 AMN851932 AWJ851932 BGF851932 BQB851932 BZX851932 CJT851932 CTP851932 DDL851932 DNH851932 DXD851932 EGZ851932 EQV851932 FAR851932 FKN851932 FUJ851932 GEF851932 GOB851932 GXX851932 HHT851932 HRP851932 IBL851932 ILH851932 IVD851932 JEZ851932 JOV851932 JYR851932 KIN851932 KSJ851932 LCF851932 LMB851932 LVX851932 MFT851932 MPP851932 MZL851932 NJH851932 NTD851932 OCZ851932 OMV851932 OWR851932 PGN851932 PQJ851932 QAF851932 QKB851932 QTX851932 RDT851932 RNP851932 RXL851932 SHH851932 SRD851932 TAZ851932 TKV851932 TUR851932 UEN851932 UOJ851932 UYF851932 VIB851932 VRX851932 WBT851932 WLP851932 WVL851932 D917468 IZ917468 SV917468 ACR917468 AMN917468 AWJ917468 BGF917468 BQB917468 BZX917468 CJT917468 CTP917468 DDL917468 DNH917468 DXD917468 EGZ917468 EQV917468 FAR917468 FKN917468 FUJ917468 GEF917468 GOB917468 GXX917468 HHT917468 HRP917468 IBL917468 ILH917468 IVD917468 JEZ917468 JOV917468 JYR917468 KIN917468 KSJ917468 LCF917468 LMB917468 LVX917468 MFT917468 MPP917468 MZL917468 NJH917468 NTD917468 OCZ917468 OMV917468 OWR917468 PGN917468 PQJ917468 QAF917468 QKB917468 QTX917468 RDT917468 RNP917468 RXL917468 SHH917468 SRD917468 TAZ917468 TKV917468 TUR917468 UEN917468 UOJ917468 UYF917468 VIB917468 VRX917468 WBT917468 WLP917468 WVL917468 D983004 IZ983004 SV983004 ACR983004 AMN983004 AWJ983004 BGF983004 BQB983004 BZX983004 CJT983004 CTP983004 DDL983004 DNH983004 DXD983004 EGZ983004 EQV983004 FAR983004 FKN983004 FUJ983004 GEF983004 GOB983004 GXX983004 HHT983004 HRP983004 IBL983004 ILH983004 IVD983004 JEZ983004 JOV983004 JYR983004 KIN983004 KSJ983004 LCF983004 LMB983004 LVX983004 MFT983004 MPP983004 MZL983004 NJH983004 NTD983004 OCZ983004 OMV983004 OWR983004 PGN983004 PQJ983004 QAF983004 QKB983004 QTX983004 RDT983004 RNP983004 RXL983004 SHH983004 SRD983004 TAZ983004 TKV983004 TUR983004 UEN983004 UOJ983004 UYF983004 VIB983004 VRX983004 WBT983004 WLP983004 WVL983004">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09 IZ65509 SV65509 ACR65509 AMN65509 AWJ65509 BGF65509 BQB65509 BZX65509 CJT65509 CTP65509 DDL65509 DNH65509 DXD65509 EGZ65509 EQV65509 FAR65509 FKN65509 FUJ65509 GEF65509 GOB65509 GXX65509 HHT65509 HRP65509 IBL65509 ILH65509 IVD65509 JEZ65509 JOV65509 JYR65509 KIN65509 KSJ65509 LCF65509 LMB65509 LVX65509 MFT65509 MPP65509 MZL65509 NJH65509 NTD65509 OCZ65509 OMV65509 OWR65509 PGN65509 PQJ65509 QAF65509 QKB65509 QTX65509 RDT65509 RNP65509 RXL65509 SHH65509 SRD65509 TAZ65509 TKV65509 TUR65509 UEN65509 UOJ65509 UYF65509 VIB65509 VRX65509 WBT65509 WLP65509 WVL65509 D131045 IZ131045 SV131045 ACR131045 AMN131045 AWJ131045 BGF131045 BQB131045 BZX131045 CJT131045 CTP131045 DDL131045 DNH131045 DXD131045 EGZ131045 EQV131045 FAR131045 FKN131045 FUJ131045 GEF131045 GOB131045 GXX131045 HHT131045 HRP131045 IBL131045 ILH131045 IVD131045 JEZ131045 JOV131045 JYR131045 KIN131045 KSJ131045 LCF131045 LMB131045 LVX131045 MFT131045 MPP131045 MZL131045 NJH131045 NTD131045 OCZ131045 OMV131045 OWR131045 PGN131045 PQJ131045 QAF131045 QKB131045 QTX131045 RDT131045 RNP131045 RXL131045 SHH131045 SRD131045 TAZ131045 TKV131045 TUR131045 UEN131045 UOJ131045 UYF131045 VIB131045 VRX131045 WBT131045 WLP131045 WVL131045 D196581 IZ196581 SV196581 ACR196581 AMN196581 AWJ196581 BGF196581 BQB196581 BZX196581 CJT196581 CTP196581 DDL196581 DNH196581 DXD196581 EGZ196581 EQV196581 FAR196581 FKN196581 FUJ196581 GEF196581 GOB196581 GXX196581 HHT196581 HRP196581 IBL196581 ILH196581 IVD196581 JEZ196581 JOV196581 JYR196581 KIN196581 KSJ196581 LCF196581 LMB196581 LVX196581 MFT196581 MPP196581 MZL196581 NJH196581 NTD196581 OCZ196581 OMV196581 OWR196581 PGN196581 PQJ196581 QAF196581 QKB196581 QTX196581 RDT196581 RNP196581 RXL196581 SHH196581 SRD196581 TAZ196581 TKV196581 TUR196581 UEN196581 UOJ196581 UYF196581 VIB196581 VRX196581 WBT196581 WLP196581 WVL196581 D262117 IZ262117 SV262117 ACR262117 AMN262117 AWJ262117 BGF262117 BQB262117 BZX262117 CJT262117 CTP262117 DDL262117 DNH262117 DXD262117 EGZ262117 EQV262117 FAR262117 FKN262117 FUJ262117 GEF262117 GOB262117 GXX262117 HHT262117 HRP262117 IBL262117 ILH262117 IVD262117 JEZ262117 JOV262117 JYR262117 KIN262117 KSJ262117 LCF262117 LMB262117 LVX262117 MFT262117 MPP262117 MZL262117 NJH262117 NTD262117 OCZ262117 OMV262117 OWR262117 PGN262117 PQJ262117 QAF262117 QKB262117 QTX262117 RDT262117 RNP262117 RXL262117 SHH262117 SRD262117 TAZ262117 TKV262117 TUR262117 UEN262117 UOJ262117 UYF262117 VIB262117 VRX262117 WBT262117 WLP262117 WVL262117 D327653 IZ327653 SV327653 ACR327653 AMN327653 AWJ327653 BGF327653 BQB327653 BZX327653 CJT327653 CTP327653 DDL327653 DNH327653 DXD327653 EGZ327653 EQV327653 FAR327653 FKN327653 FUJ327653 GEF327653 GOB327653 GXX327653 HHT327653 HRP327653 IBL327653 ILH327653 IVD327653 JEZ327653 JOV327653 JYR327653 KIN327653 KSJ327653 LCF327653 LMB327653 LVX327653 MFT327653 MPP327653 MZL327653 NJH327653 NTD327653 OCZ327653 OMV327653 OWR327653 PGN327653 PQJ327653 QAF327653 QKB327653 QTX327653 RDT327653 RNP327653 RXL327653 SHH327653 SRD327653 TAZ327653 TKV327653 TUR327653 UEN327653 UOJ327653 UYF327653 VIB327653 VRX327653 WBT327653 WLP327653 WVL327653 D393189 IZ393189 SV393189 ACR393189 AMN393189 AWJ393189 BGF393189 BQB393189 BZX393189 CJT393189 CTP393189 DDL393189 DNH393189 DXD393189 EGZ393189 EQV393189 FAR393189 FKN393189 FUJ393189 GEF393189 GOB393189 GXX393189 HHT393189 HRP393189 IBL393189 ILH393189 IVD393189 JEZ393189 JOV393189 JYR393189 KIN393189 KSJ393189 LCF393189 LMB393189 LVX393189 MFT393189 MPP393189 MZL393189 NJH393189 NTD393189 OCZ393189 OMV393189 OWR393189 PGN393189 PQJ393189 QAF393189 QKB393189 QTX393189 RDT393189 RNP393189 RXL393189 SHH393189 SRD393189 TAZ393189 TKV393189 TUR393189 UEN393189 UOJ393189 UYF393189 VIB393189 VRX393189 WBT393189 WLP393189 WVL393189 D458725 IZ458725 SV458725 ACR458725 AMN458725 AWJ458725 BGF458725 BQB458725 BZX458725 CJT458725 CTP458725 DDL458725 DNH458725 DXD458725 EGZ458725 EQV458725 FAR458725 FKN458725 FUJ458725 GEF458725 GOB458725 GXX458725 HHT458725 HRP458725 IBL458725 ILH458725 IVD458725 JEZ458725 JOV458725 JYR458725 KIN458725 KSJ458725 LCF458725 LMB458725 LVX458725 MFT458725 MPP458725 MZL458725 NJH458725 NTD458725 OCZ458725 OMV458725 OWR458725 PGN458725 PQJ458725 QAF458725 QKB458725 QTX458725 RDT458725 RNP458725 RXL458725 SHH458725 SRD458725 TAZ458725 TKV458725 TUR458725 UEN458725 UOJ458725 UYF458725 VIB458725 VRX458725 WBT458725 WLP458725 WVL458725 D524261 IZ524261 SV524261 ACR524261 AMN524261 AWJ524261 BGF524261 BQB524261 BZX524261 CJT524261 CTP524261 DDL524261 DNH524261 DXD524261 EGZ524261 EQV524261 FAR524261 FKN524261 FUJ524261 GEF524261 GOB524261 GXX524261 HHT524261 HRP524261 IBL524261 ILH524261 IVD524261 JEZ524261 JOV524261 JYR524261 KIN524261 KSJ524261 LCF524261 LMB524261 LVX524261 MFT524261 MPP524261 MZL524261 NJH524261 NTD524261 OCZ524261 OMV524261 OWR524261 PGN524261 PQJ524261 QAF524261 QKB524261 QTX524261 RDT524261 RNP524261 RXL524261 SHH524261 SRD524261 TAZ524261 TKV524261 TUR524261 UEN524261 UOJ524261 UYF524261 VIB524261 VRX524261 WBT524261 WLP524261 WVL524261 D589797 IZ589797 SV589797 ACR589797 AMN589797 AWJ589797 BGF589797 BQB589797 BZX589797 CJT589797 CTP589797 DDL589797 DNH589797 DXD589797 EGZ589797 EQV589797 FAR589797 FKN589797 FUJ589797 GEF589797 GOB589797 GXX589797 HHT589797 HRP589797 IBL589797 ILH589797 IVD589797 JEZ589797 JOV589797 JYR589797 KIN589797 KSJ589797 LCF589797 LMB589797 LVX589797 MFT589797 MPP589797 MZL589797 NJH589797 NTD589797 OCZ589797 OMV589797 OWR589797 PGN589797 PQJ589797 QAF589797 QKB589797 QTX589797 RDT589797 RNP589797 RXL589797 SHH589797 SRD589797 TAZ589797 TKV589797 TUR589797 UEN589797 UOJ589797 UYF589797 VIB589797 VRX589797 WBT589797 WLP589797 WVL589797 D655333 IZ655333 SV655333 ACR655333 AMN655333 AWJ655333 BGF655333 BQB655333 BZX655333 CJT655333 CTP655333 DDL655333 DNH655333 DXD655333 EGZ655333 EQV655333 FAR655333 FKN655333 FUJ655333 GEF655333 GOB655333 GXX655333 HHT655333 HRP655333 IBL655333 ILH655333 IVD655333 JEZ655333 JOV655333 JYR655333 KIN655333 KSJ655333 LCF655333 LMB655333 LVX655333 MFT655333 MPP655333 MZL655333 NJH655333 NTD655333 OCZ655333 OMV655333 OWR655333 PGN655333 PQJ655333 QAF655333 QKB655333 QTX655333 RDT655333 RNP655333 RXL655333 SHH655333 SRD655333 TAZ655333 TKV655333 TUR655333 UEN655333 UOJ655333 UYF655333 VIB655333 VRX655333 WBT655333 WLP655333 WVL655333 D720869 IZ720869 SV720869 ACR720869 AMN720869 AWJ720869 BGF720869 BQB720869 BZX720869 CJT720869 CTP720869 DDL720869 DNH720869 DXD720869 EGZ720869 EQV720869 FAR720869 FKN720869 FUJ720869 GEF720869 GOB720869 GXX720869 HHT720869 HRP720869 IBL720869 ILH720869 IVD720869 JEZ720869 JOV720869 JYR720869 KIN720869 KSJ720869 LCF720869 LMB720869 LVX720869 MFT720869 MPP720869 MZL720869 NJH720869 NTD720869 OCZ720869 OMV720869 OWR720869 PGN720869 PQJ720869 QAF720869 QKB720869 QTX720869 RDT720869 RNP720869 RXL720869 SHH720869 SRD720869 TAZ720869 TKV720869 TUR720869 UEN720869 UOJ720869 UYF720869 VIB720869 VRX720869 WBT720869 WLP720869 WVL720869 D786405 IZ786405 SV786405 ACR786405 AMN786405 AWJ786405 BGF786405 BQB786405 BZX786405 CJT786405 CTP786405 DDL786405 DNH786405 DXD786405 EGZ786405 EQV786405 FAR786405 FKN786405 FUJ786405 GEF786405 GOB786405 GXX786405 HHT786405 HRP786405 IBL786405 ILH786405 IVD786405 JEZ786405 JOV786405 JYR786405 KIN786405 KSJ786405 LCF786405 LMB786405 LVX786405 MFT786405 MPP786405 MZL786405 NJH786405 NTD786405 OCZ786405 OMV786405 OWR786405 PGN786405 PQJ786405 QAF786405 QKB786405 QTX786405 RDT786405 RNP786405 RXL786405 SHH786405 SRD786405 TAZ786405 TKV786405 TUR786405 UEN786405 UOJ786405 UYF786405 VIB786405 VRX786405 WBT786405 WLP786405 WVL786405 D851941 IZ851941 SV851941 ACR851941 AMN851941 AWJ851941 BGF851941 BQB851941 BZX851941 CJT851941 CTP851941 DDL851941 DNH851941 DXD851941 EGZ851941 EQV851941 FAR851941 FKN851941 FUJ851941 GEF851941 GOB851941 GXX851941 HHT851941 HRP851941 IBL851941 ILH851941 IVD851941 JEZ851941 JOV851941 JYR851941 KIN851941 KSJ851941 LCF851941 LMB851941 LVX851941 MFT851941 MPP851941 MZL851941 NJH851941 NTD851941 OCZ851941 OMV851941 OWR851941 PGN851941 PQJ851941 QAF851941 QKB851941 QTX851941 RDT851941 RNP851941 RXL851941 SHH851941 SRD851941 TAZ851941 TKV851941 TUR851941 UEN851941 UOJ851941 UYF851941 VIB851941 VRX851941 WBT851941 WLP851941 WVL851941 D917477 IZ917477 SV917477 ACR917477 AMN917477 AWJ917477 BGF917477 BQB917477 BZX917477 CJT917477 CTP917477 DDL917477 DNH917477 DXD917477 EGZ917477 EQV917477 FAR917477 FKN917477 FUJ917477 GEF917477 GOB917477 GXX917477 HHT917477 HRP917477 IBL917477 ILH917477 IVD917477 JEZ917477 JOV917477 JYR917477 KIN917477 KSJ917477 LCF917477 LMB917477 LVX917477 MFT917477 MPP917477 MZL917477 NJH917477 NTD917477 OCZ917477 OMV917477 OWR917477 PGN917477 PQJ917477 QAF917477 QKB917477 QTX917477 RDT917477 RNP917477 RXL917477 SHH917477 SRD917477 TAZ917477 TKV917477 TUR917477 UEN917477 UOJ917477 UYF917477 VIB917477 VRX917477 WBT917477 WLP917477 WVL917477 D983013 IZ983013 SV983013 ACR983013 AMN983013 AWJ983013 BGF983013 BQB983013 BZX983013 CJT983013 CTP983013 DDL983013 DNH983013 DXD983013 EGZ983013 EQV983013 FAR983013 FKN983013 FUJ983013 GEF983013 GOB983013 GXX983013 HHT983013 HRP983013 IBL983013 ILH983013 IVD983013 JEZ983013 JOV983013 JYR983013 KIN983013 KSJ983013 LCF983013 LMB983013 LVX983013 MFT983013 MPP983013 MZL983013 NJH983013 NTD983013 OCZ983013 OMV983013 OWR983013 PGN983013 PQJ983013 QAF983013 QKB983013 QTX983013 RDT983013 RNP983013 RXL983013 SHH983013 SRD983013 TAZ983013 TKV983013 TUR983013 UEN983013 UOJ983013 UYF983013 VIB983013 VRX983013 WBT983013 WLP983013 WVL983013">
      <formula1>"&lt;select from list&gt;, Yes, No"</formula1>
    </dataValidation>
    <dataValidation type="list" allowBlank="1" showInputMessage="1" showErrorMessage="1" sqref="D13:E13 WVL983011:WVM983011 WLP983011:WLQ983011 WBT983011:WBU983011 VRX983011:VRY983011 VIB983011:VIC983011 UYF983011:UYG983011 UOJ983011:UOK983011 UEN983011:UEO983011 TUR983011:TUS983011 TKV983011:TKW983011 TAZ983011:TBA983011 SRD983011:SRE983011 SHH983011:SHI983011 RXL983011:RXM983011 RNP983011:RNQ983011 RDT983011:RDU983011 QTX983011:QTY983011 QKB983011:QKC983011 QAF983011:QAG983011 PQJ983011:PQK983011 PGN983011:PGO983011 OWR983011:OWS983011 OMV983011:OMW983011 OCZ983011:ODA983011 NTD983011:NTE983011 NJH983011:NJI983011 MZL983011:MZM983011 MPP983011:MPQ983011 MFT983011:MFU983011 LVX983011:LVY983011 LMB983011:LMC983011 LCF983011:LCG983011 KSJ983011:KSK983011 KIN983011:KIO983011 JYR983011:JYS983011 JOV983011:JOW983011 JEZ983011:JFA983011 IVD983011:IVE983011 ILH983011:ILI983011 IBL983011:IBM983011 HRP983011:HRQ983011 HHT983011:HHU983011 GXX983011:GXY983011 GOB983011:GOC983011 GEF983011:GEG983011 FUJ983011:FUK983011 FKN983011:FKO983011 FAR983011:FAS983011 EQV983011:EQW983011 EGZ983011:EHA983011 DXD983011:DXE983011 DNH983011:DNI983011 DDL983011:DDM983011 CTP983011:CTQ983011 CJT983011:CJU983011 BZX983011:BZY983011 BQB983011:BQC983011 BGF983011:BGG983011 AWJ983011:AWK983011 AMN983011:AMO983011 ACR983011:ACS983011 SV983011:SW983011 IZ983011:JA983011 D983011:E983011 WVL917475:WVM917475 WLP917475:WLQ917475 WBT917475:WBU917475 VRX917475:VRY917475 VIB917475:VIC917475 UYF917475:UYG917475 UOJ917475:UOK917475 UEN917475:UEO917475 TUR917475:TUS917475 TKV917475:TKW917475 TAZ917475:TBA917475 SRD917475:SRE917475 SHH917475:SHI917475 RXL917475:RXM917475 RNP917475:RNQ917475 RDT917475:RDU917475 QTX917475:QTY917475 QKB917475:QKC917475 QAF917475:QAG917475 PQJ917475:PQK917475 PGN917475:PGO917475 OWR917475:OWS917475 OMV917475:OMW917475 OCZ917475:ODA917475 NTD917475:NTE917475 NJH917475:NJI917475 MZL917475:MZM917475 MPP917475:MPQ917475 MFT917475:MFU917475 LVX917475:LVY917475 LMB917475:LMC917475 LCF917475:LCG917475 KSJ917475:KSK917475 KIN917475:KIO917475 JYR917475:JYS917475 JOV917475:JOW917475 JEZ917475:JFA917475 IVD917475:IVE917475 ILH917475:ILI917475 IBL917475:IBM917475 HRP917475:HRQ917475 HHT917475:HHU917475 GXX917475:GXY917475 GOB917475:GOC917475 GEF917475:GEG917475 FUJ917475:FUK917475 FKN917475:FKO917475 FAR917475:FAS917475 EQV917475:EQW917475 EGZ917475:EHA917475 DXD917475:DXE917475 DNH917475:DNI917475 DDL917475:DDM917475 CTP917475:CTQ917475 CJT917475:CJU917475 BZX917475:BZY917475 BQB917475:BQC917475 BGF917475:BGG917475 AWJ917475:AWK917475 AMN917475:AMO917475 ACR917475:ACS917475 SV917475:SW917475 IZ917475:JA917475 D917475:E917475 WVL851939:WVM851939 WLP851939:WLQ851939 WBT851939:WBU851939 VRX851939:VRY851939 VIB851939:VIC851939 UYF851939:UYG851939 UOJ851939:UOK851939 UEN851939:UEO851939 TUR851939:TUS851939 TKV851939:TKW851939 TAZ851939:TBA851939 SRD851939:SRE851939 SHH851939:SHI851939 RXL851939:RXM851939 RNP851939:RNQ851939 RDT851939:RDU851939 QTX851939:QTY851939 QKB851939:QKC851939 QAF851939:QAG851939 PQJ851939:PQK851939 PGN851939:PGO851939 OWR851939:OWS851939 OMV851939:OMW851939 OCZ851939:ODA851939 NTD851939:NTE851939 NJH851939:NJI851939 MZL851939:MZM851939 MPP851939:MPQ851939 MFT851939:MFU851939 LVX851939:LVY851939 LMB851939:LMC851939 LCF851939:LCG851939 KSJ851939:KSK851939 KIN851939:KIO851939 JYR851939:JYS851939 JOV851939:JOW851939 JEZ851939:JFA851939 IVD851939:IVE851939 ILH851939:ILI851939 IBL851939:IBM851939 HRP851939:HRQ851939 HHT851939:HHU851939 GXX851939:GXY851939 GOB851939:GOC851939 GEF851939:GEG851939 FUJ851939:FUK851939 FKN851939:FKO851939 FAR851939:FAS851939 EQV851939:EQW851939 EGZ851939:EHA851939 DXD851939:DXE851939 DNH851939:DNI851939 DDL851939:DDM851939 CTP851939:CTQ851939 CJT851939:CJU851939 BZX851939:BZY851939 BQB851939:BQC851939 BGF851939:BGG851939 AWJ851939:AWK851939 AMN851939:AMO851939 ACR851939:ACS851939 SV851939:SW851939 IZ851939:JA851939 D851939:E851939 WVL786403:WVM786403 WLP786403:WLQ786403 WBT786403:WBU786403 VRX786403:VRY786403 VIB786403:VIC786403 UYF786403:UYG786403 UOJ786403:UOK786403 UEN786403:UEO786403 TUR786403:TUS786403 TKV786403:TKW786403 TAZ786403:TBA786403 SRD786403:SRE786403 SHH786403:SHI786403 RXL786403:RXM786403 RNP786403:RNQ786403 RDT786403:RDU786403 QTX786403:QTY786403 QKB786403:QKC786403 QAF786403:QAG786403 PQJ786403:PQK786403 PGN786403:PGO786403 OWR786403:OWS786403 OMV786403:OMW786403 OCZ786403:ODA786403 NTD786403:NTE786403 NJH786403:NJI786403 MZL786403:MZM786403 MPP786403:MPQ786403 MFT786403:MFU786403 LVX786403:LVY786403 LMB786403:LMC786403 LCF786403:LCG786403 KSJ786403:KSK786403 KIN786403:KIO786403 JYR786403:JYS786403 JOV786403:JOW786403 JEZ786403:JFA786403 IVD786403:IVE786403 ILH786403:ILI786403 IBL786403:IBM786403 HRP786403:HRQ786403 HHT786403:HHU786403 GXX786403:GXY786403 GOB786403:GOC786403 GEF786403:GEG786403 FUJ786403:FUK786403 FKN786403:FKO786403 FAR786403:FAS786403 EQV786403:EQW786403 EGZ786403:EHA786403 DXD786403:DXE786403 DNH786403:DNI786403 DDL786403:DDM786403 CTP786403:CTQ786403 CJT786403:CJU786403 BZX786403:BZY786403 BQB786403:BQC786403 BGF786403:BGG786403 AWJ786403:AWK786403 AMN786403:AMO786403 ACR786403:ACS786403 SV786403:SW786403 IZ786403:JA786403 D786403:E786403 WVL720867:WVM720867 WLP720867:WLQ720867 WBT720867:WBU720867 VRX720867:VRY720867 VIB720867:VIC720867 UYF720867:UYG720867 UOJ720867:UOK720867 UEN720867:UEO720867 TUR720867:TUS720867 TKV720867:TKW720867 TAZ720867:TBA720867 SRD720867:SRE720867 SHH720867:SHI720867 RXL720867:RXM720867 RNP720867:RNQ720867 RDT720867:RDU720867 QTX720867:QTY720867 QKB720867:QKC720867 QAF720867:QAG720867 PQJ720867:PQK720867 PGN720867:PGO720867 OWR720867:OWS720867 OMV720867:OMW720867 OCZ720867:ODA720867 NTD720867:NTE720867 NJH720867:NJI720867 MZL720867:MZM720867 MPP720867:MPQ720867 MFT720867:MFU720867 LVX720867:LVY720867 LMB720867:LMC720867 LCF720867:LCG720867 KSJ720867:KSK720867 KIN720867:KIO720867 JYR720867:JYS720867 JOV720867:JOW720867 JEZ720867:JFA720867 IVD720867:IVE720867 ILH720867:ILI720867 IBL720867:IBM720867 HRP720867:HRQ720867 HHT720867:HHU720867 GXX720867:GXY720867 GOB720867:GOC720867 GEF720867:GEG720867 FUJ720867:FUK720867 FKN720867:FKO720867 FAR720867:FAS720867 EQV720867:EQW720867 EGZ720867:EHA720867 DXD720867:DXE720867 DNH720867:DNI720867 DDL720867:DDM720867 CTP720867:CTQ720867 CJT720867:CJU720867 BZX720867:BZY720867 BQB720867:BQC720867 BGF720867:BGG720867 AWJ720867:AWK720867 AMN720867:AMO720867 ACR720867:ACS720867 SV720867:SW720867 IZ720867:JA720867 D720867:E720867 WVL655331:WVM655331 WLP655331:WLQ655331 WBT655331:WBU655331 VRX655331:VRY655331 VIB655331:VIC655331 UYF655331:UYG655331 UOJ655331:UOK655331 UEN655331:UEO655331 TUR655331:TUS655331 TKV655331:TKW655331 TAZ655331:TBA655331 SRD655331:SRE655331 SHH655331:SHI655331 RXL655331:RXM655331 RNP655331:RNQ655331 RDT655331:RDU655331 QTX655331:QTY655331 QKB655331:QKC655331 QAF655331:QAG655331 PQJ655331:PQK655331 PGN655331:PGO655331 OWR655331:OWS655331 OMV655331:OMW655331 OCZ655331:ODA655331 NTD655331:NTE655331 NJH655331:NJI655331 MZL655331:MZM655331 MPP655331:MPQ655331 MFT655331:MFU655331 LVX655331:LVY655331 LMB655331:LMC655331 LCF655331:LCG655331 KSJ655331:KSK655331 KIN655331:KIO655331 JYR655331:JYS655331 JOV655331:JOW655331 JEZ655331:JFA655331 IVD655331:IVE655331 ILH655331:ILI655331 IBL655331:IBM655331 HRP655331:HRQ655331 HHT655331:HHU655331 GXX655331:GXY655331 GOB655331:GOC655331 GEF655331:GEG655331 FUJ655331:FUK655331 FKN655331:FKO655331 FAR655331:FAS655331 EQV655331:EQW655331 EGZ655331:EHA655331 DXD655331:DXE655331 DNH655331:DNI655331 DDL655331:DDM655331 CTP655331:CTQ655331 CJT655331:CJU655331 BZX655331:BZY655331 BQB655331:BQC655331 BGF655331:BGG655331 AWJ655331:AWK655331 AMN655331:AMO655331 ACR655331:ACS655331 SV655331:SW655331 IZ655331:JA655331 D655331:E655331 WVL589795:WVM589795 WLP589795:WLQ589795 WBT589795:WBU589795 VRX589795:VRY589795 VIB589795:VIC589795 UYF589795:UYG589795 UOJ589795:UOK589795 UEN589795:UEO589795 TUR589795:TUS589795 TKV589795:TKW589795 TAZ589795:TBA589795 SRD589795:SRE589795 SHH589795:SHI589795 RXL589795:RXM589795 RNP589795:RNQ589795 RDT589795:RDU589795 QTX589795:QTY589795 QKB589795:QKC589795 QAF589795:QAG589795 PQJ589795:PQK589795 PGN589795:PGO589795 OWR589795:OWS589795 OMV589795:OMW589795 OCZ589795:ODA589795 NTD589795:NTE589795 NJH589795:NJI589795 MZL589795:MZM589795 MPP589795:MPQ589795 MFT589795:MFU589795 LVX589795:LVY589795 LMB589795:LMC589795 LCF589795:LCG589795 KSJ589795:KSK589795 KIN589795:KIO589795 JYR589795:JYS589795 JOV589795:JOW589795 JEZ589795:JFA589795 IVD589795:IVE589795 ILH589795:ILI589795 IBL589795:IBM589795 HRP589795:HRQ589795 HHT589795:HHU589795 GXX589795:GXY589795 GOB589795:GOC589795 GEF589795:GEG589795 FUJ589795:FUK589795 FKN589795:FKO589795 FAR589795:FAS589795 EQV589795:EQW589795 EGZ589795:EHA589795 DXD589795:DXE589795 DNH589795:DNI589795 DDL589795:DDM589795 CTP589795:CTQ589795 CJT589795:CJU589795 BZX589795:BZY589795 BQB589795:BQC589795 BGF589795:BGG589795 AWJ589795:AWK589795 AMN589795:AMO589795 ACR589795:ACS589795 SV589795:SW589795 IZ589795:JA589795 D589795:E589795 WVL524259:WVM524259 WLP524259:WLQ524259 WBT524259:WBU524259 VRX524259:VRY524259 VIB524259:VIC524259 UYF524259:UYG524259 UOJ524259:UOK524259 UEN524259:UEO524259 TUR524259:TUS524259 TKV524259:TKW524259 TAZ524259:TBA524259 SRD524259:SRE524259 SHH524259:SHI524259 RXL524259:RXM524259 RNP524259:RNQ524259 RDT524259:RDU524259 QTX524259:QTY524259 QKB524259:QKC524259 QAF524259:QAG524259 PQJ524259:PQK524259 PGN524259:PGO524259 OWR524259:OWS524259 OMV524259:OMW524259 OCZ524259:ODA524259 NTD524259:NTE524259 NJH524259:NJI524259 MZL524259:MZM524259 MPP524259:MPQ524259 MFT524259:MFU524259 LVX524259:LVY524259 LMB524259:LMC524259 LCF524259:LCG524259 KSJ524259:KSK524259 KIN524259:KIO524259 JYR524259:JYS524259 JOV524259:JOW524259 JEZ524259:JFA524259 IVD524259:IVE524259 ILH524259:ILI524259 IBL524259:IBM524259 HRP524259:HRQ524259 HHT524259:HHU524259 GXX524259:GXY524259 GOB524259:GOC524259 GEF524259:GEG524259 FUJ524259:FUK524259 FKN524259:FKO524259 FAR524259:FAS524259 EQV524259:EQW524259 EGZ524259:EHA524259 DXD524259:DXE524259 DNH524259:DNI524259 DDL524259:DDM524259 CTP524259:CTQ524259 CJT524259:CJU524259 BZX524259:BZY524259 BQB524259:BQC524259 BGF524259:BGG524259 AWJ524259:AWK524259 AMN524259:AMO524259 ACR524259:ACS524259 SV524259:SW524259 IZ524259:JA524259 D524259:E524259 WVL458723:WVM458723 WLP458723:WLQ458723 WBT458723:WBU458723 VRX458723:VRY458723 VIB458723:VIC458723 UYF458723:UYG458723 UOJ458723:UOK458723 UEN458723:UEO458723 TUR458723:TUS458723 TKV458723:TKW458723 TAZ458723:TBA458723 SRD458723:SRE458723 SHH458723:SHI458723 RXL458723:RXM458723 RNP458723:RNQ458723 RDT458723:RDU458723 QTX458723:QTY458723 QKB458723:QKC458723 QAF458723:QAG458723 PQJ458723:PQK458723 PGN458723:PGO458723 OWR458723:OWS458723 OMV458723:OMW458723 OCZ458723:ODA458723 NTD458723:NTE458723 NJH458723:NJI458723 MZL458723:MZM458723 MPP458723:MPQ458723 MFT458723:MFU458723 LVX458723:LVY458723 LMB458723:LMC458723 LCF458723:LCG458723 KSJ458723:KSK458723 KIN458723:KIO458723 JYR458723:JYS458723 JOV458723:JOW458723 JEZ458723:JFA458723 IVD458723:IVE458723 ILH458723:ILI458723 IBL458723:IBM458723 HRP458723:HRQ458723 HHT458723:HHU458723 GXX458723:GXY458723 GOB458723:GOC458723 GEF458723:GEG458723 FUJ458723:FUK458723 FKN458723:FKO458723 FAR458723:FAS458723 EQV458723:EQW458723 EGZ458723:EHA458723 DXD458723:DXE458723 DNH458723:DNI458723 DDL458723:DDM458723 CTP458723:CTQ458723 CJT458723:CJU458723 BZX458723:BZY458723 BQB458723:BQC458723 BGF458723:BGG458723 AWJ458723:AWK458723 AMN458723:AMO458723 ACR458723:ACS458723 SV458723:SW458723 IZ458723:JA458723 D458723:E458723 WVL393187:WVM393187 WLP393187:WLQ393187 WBT393187:WBU393187 VRX393187:VRY393187 VIB393187:VIC393187 UYF393187:UYG393187 UOJ393187:UOK393187 UEN393187:UEO393187 TUR393187:TUS393187 TKV393187:TKW393187 TAZ393187:TBA393187 SRD393187:SRE393187 SHH393187:SHI393187 RXL393187:RXM393187 RNP393187:RNQ393187 RDT393187:RDU393187 QTX393187:QTY393187 QKB393187:QKC393187 QAF393187:QAG393187 PQJ393187:PQK393187 PGN393187:PGO393187 OWR393187:OWS393187 OMV393187:OMW393187 OCZ393187:ODA393187 NTD393187:NTE393187 NJH393187:NJI393187 MZL393187:MZM393187 MPP393187:MPQ393187 MFT393187:MFU393187 LVX393187:LVY393187 LMB393187:LMC393187 LCF393187:LCG393187 KSJ393187:KSK393187 KIN393187:KIO393187 JYR393187:JYS393187 JOV393187:JOW393187 JEZ393187:JFA393187 IVD393187:IVE393187 ILH393187:ILI393187 IBL393187:IBM393187 HRP393187:HRQ393187 HHT393187:HHU393187 GXX393187:GXY393187 GOB393187:GOC393187 GEF393187:GEG393187 FUJ393187:FUK393187 FKN393187:FKO393187 FAR393187:FAS393187 EQV393187:EQW393187 EGZ393187:EHA393187 DXD393187:DXE393187 DNH393187:DNI393187 DDL393187:DDM393187 CTP393187:CTQ393187 CJT393187:CJU393187 BZX393187:BZY393187 BQB393187:BQC393187 BGF393187:BGG393187 AWJ393187:AWK393187 AMN393187:AMO393187 ACR393187:ACS393187 SV393187:SW393187 IZ393187:JA393187 D393187:E393187 WVL327651:WVM327651 WLP327651:WLQ327651 WBT327651:WBU327651 VRX327651:VRY327651 VIB327651:VIC327651 UYF327651:UYG327651 UOJ327651:UOK327651 UEN327651:UEO327651 TUR327651:TUS327651 TKV327651:TKW327651 TAZ327651:TBA327651 SRD327651:SRE327651 SHH327651:SHI327651 RXL327651:RXM327651 RNP327651:RNQ327651 RDT327651:RDU327651 QTX327651:QTY327651 QKB327651:QKC327651 QAF327651:QAG327651 PQJ327651:PQK327651 PGN327651:PGO327651 OWR327651:OWS327651 OMV327651:OMW327651 OCZ327651:ODA327651 NTD327651:NTE327651 NJH327651:NJI327651 MZL327651:MZM327651 MPP327651:MPQ327651 MFT327651:MFU327651 LVX327651:LVY327651 LMB327651:LMC327651 LCF327651:LCG327651 KSJ327651:KSK327651 KIN327651:KIO327651 JYR327651:JYS327651 JOV327651:JOW327651 JEZ327651:JFA327651 IVD327651:IVE327651 ILH327651:ILI327651 IBL327651:IBM327651 HRP327651:HRQ327651 HHT327651:HHU327651 GXX327651:GXY327651 GOB327651:GOC327651 GEF327651:GEG327651 FUJ327651:FUK327651 FKN327651:FKO327651 FAR327651:FAS327651 EQV327651:EQW327651 EGZ327651:EHA327651 DXD327651:DXE327651 DNH327651:DNI327651 DDL327651:DDM327651 CTP327651:CTQ327651 CJT327651:CJU327651 BZX327651:BZY327651 BQB327651:BQC327651 BGF327651:BGG327651 AWJ327651:AWK327651 AMN327651:AMO327651 ACR327651:ACS327651 SV327651:SW327651 IZ327651:JA327651 D327651:E327651 WVL262115:WVM262115 WLP262115:WLQ262115 WBT262115:WBU262115 VRX262115:VRY262115 VIB262115:VIC262115 UYF262115:UYG262115 UOJ262115:UOK262115 UEN262115:UEO262115 TUR262115:TUS262115 TKV262115:TKW262115 TAZ262115:TBA262115 SRD262115:SRE262115 SHH262115:SHI262115 RXL262115:RXM262115 RNP262115:RNQ262115 RDT262115:RDU262115 QTX262115:QTY262115 QKB262115:QKC262115 QAF262115:QAG262115 PQJ262115:PQK262115 PGN262115:PGO262115 OWR262115:OWS262115 OMV262115:OMW262115 OCZ262115:ODA262115 NTD262115:NTE262115 NJH262115:NJI262115 MZL262115:MZM262115 MPP262115:MPQ262115 MFT262115:MFU262115 LVX262115:LVY262115 LMB262115:LMC262115 LCF262115:LCG262115 KSJ262115:KSK262115 KIN262115:KIO262115 JYR262115:JYS262115 JOV262115:JOW262115 JEZ262115:JFA262115 IVD262115:IVE262115 ILH262115:ILI262115 IBL262115:IBM262115 HRP262115:HRQ262115 HHT262115:HHU262115 GXX262115:GXY262115 GOB262115:GOC262115 GEF262115:GEG262115 FUJ262115:FUK262115 FKN262115:FKO262115 FAR262115:FAS262115 EQV262115:EQW262115 EGZ262115:EHA262115 DXD262115:DXE262115 DNH262115:DNI262115 DDL262115:DDM262115 CTP262115:CTQ262115 CJT262115:CJU262115 BZX262115:BZY262115 BQB262115:BQC262115 BGF262115:BGG262115 AWJ262115:AWK262115 AMN262115:AMO262115 ACR262115:ACS262115 SV262115:SW262115 IZ262115:JA262115 D262115:E262115 WVL196579:WVM196579 WLP196579:WLQ196579 WBT196579:WBU196579 VRX196579:VRY196579 VIB196579:VIC196579 UYF196579:UYG196579 UOJ196579:UOK196579 UEN196579:UEO196579 TUR196579:TUS196579 TKV196579:TKW196579 TAZ196579:TBA196579 SRD196579:SRE196579 SHH196579:SHI196579 RXL196579:RXM196579 RNP196579:RNQ196579 RDT196579:RDU196579 QTX196579:QTY196579 QKB196579:QKC196579 QAF196579:QAG196579 PQJ196579:PQK196579 PGN196579:PGO196579 OWR196579:OWS196579 OMV196579:OMW196579 OCZ196579:ODA196579 NTD196579:NTE196579 NJH196579:NJI196579 MZL196579:MZM196579 MPP196579:MPQ196579 MFT196579:MFU196579 LVX196579:LVY196579 LMB196579:LMC196579 LCF196579:LCG196579 KSJ196579:KSK196579 KIN196579:KIO196579 JYR196579:JYS196579 JOV196579:JOW196579 JEZ196579:JFA196579 IVD196579:IVE196579 ILH196579:ILI196579 IBL196579:IBM196579 HRP196579:HRQ196579 HHT196579:HHU196579 GXX196579:GXY196579 GOB196579:GOC196579 GEF196579:GEG196579 FUJ196579:FUK196579 FKN196579:FKO196579 FAR196579:FAS196579 EQV196579:EQW196579 EGZ196579:EHA196579 DXD196579:DXE196579 DNH196579:DNI196579 DDL196579:DDM196579 CTP196579:CTQ196579 CJT196579:CJU196579 BZX196579:BZY196579 BQB196579:BQC196579 BGF196579:BGG196579 AWJ196579:AWK196579 AMN196579:AMO196579 ACR196579:ACS196579 SV196579:SW196579 IZ196579:JA196579 D196579:E196579 WVL131043:WVM131043 WLP131043:WLQ131043 WBT131043:WBU131043 VRX131043:VRY131043 VIB131043:VIC131043 UYF131043:UYG131043 UOJ131043:UOK131043 UEN131043:UEO131043 TUR131043:TUS131043 TKV131043:TKW131043 TAZ131043:TBA131043 SRD131043:SRE131043 SHH131043:SHI131043 RXL131043:RXM131043 RNP131043:RNQ131043 RDT131043:RDU131043 QTX131043:QTY131043 QKB131043:QKC131043 QAF131043:QAG131043 PQJ131043:PQK131043 PGN131043:PGO131043 OWR131043:OWS131043 OMV131043:OMW131043 OCZ131043:ODA131043 NTD131043:NTE131043 NJH131043:NJI131043 MZL131043:MZM131043 MPP131043:MPQ131043 MFT131043:MFU131043 LVX131043:LVY131043 LMB131043:LMC131043 LCF131043:LCG131043 KSJ131043:KSK131043 KIN131043:KIO131043 JYR131043:JYS131043 JOV131043:JOW131043 JEZ131043:JFA131043 IVD131043:IVE131043 ILH131043:ILI131043 IBL131043:IBM131043 HRP131043:HRQ131043 HHT131043:HHU131043 GXX131043:GXY131043 GOB131043:GOC131043 GEF131043:GEG131043 FUJ131043:FUK131043 FKN131043:FKO131043 FAR131043:FAS131043 EQV131043:EQW131043 EGZ131043:EHA131043 DXD131043:DXE131043 DNH131043:DNI131043 DDL131043:DDM131043 CTP131043:CTQ131043 CJT131043:CJU131043 BZX131043:BZY131043 BQB131043:BQC131043 BGF131043:BGG131043 AWJ131043:AWK131043 AMN131043:AMO131043 ACR131043:ACS131043 SV131043:SW131043 IZ131043:JA131043 D131043:E131043 WVL65507:WVM65507 WLP65507:WLQ65507 WBT65507:WBU65507 VRX65507:VRY65507 VIB65507:VIC65507 UYF65507:UYG65507 UOJ65507:UOK65507 UEN65507:UEO65507 TUR65507:TUS65507 TKV65507:TKW65507 TAZ65507:TBA65507 SRD65507:SRE65507 SHH65507:SHI65507 RXL65507:RXM65507 RNP65507:RNQ65507 RDT65507:RDU65507 QTX65507:QTY65507 QKB65507:QKC65507 QAF65507:QAG65507 PQJ65507:PQK65507 PGN65507:PGO65507 OWR65507:OWS65507 OMV65507:OMW65507 OCZ65507:ODA65507 NTD65507:NTE65507 NJH65507:NJI65507 MZL65507:MZM65507 MPP65507:MPQ65507 MFT65507:MFU65507 LVX65507:LVY65507 LMB65507:LMC65507 LCF65507:LCG65507 KSJ65507:KSK65507 KIN65507:KIO65507 JYR65507:JYS65507 JOV65507:JOW65507 JEZ65507:JFA65507 IVD65507:IVE65507 ILH65507:ILI65507 IBL65507:IBM65507 HRP65507:HRQ65507 HHT65507:HHU65507 GXX65507:GXY65507 GOB65507:GOC65507 GEF65507:GEG65507 FUJ65507:FUK65507 FKN65507:FKO65507 FAR65507:FAS65507 EQV65507:EQW65507 EGZ65507:EHA65507 DXD65507:DXE65507 DNH65507:DNI65507 DDL65507:DDM65507 CTP65507:CTQ65507 CJT65507:CJU65507 BZX65507:BZY65507 BQB65507:BQC65507 BGF65507:BGG65507 AWJ65507:AWK65507 AMN65507:AMO65507 ACR65507:ACS65507 SV65507:SW65507 IZ65507:JA65507 D65507:E65507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formula1>$C$104:$C$113</formula1>
    </dataValidation>
    <dataValidation type="list" allowBlank="1" showInputMessage="1" showErrorMessage="1" sqref="D14:E14 WVL983012:WVM983012 WLP983012:WLQ983012 WBT983012:WBU983012 VRX983012:VRY983012 VIB983012:VIC983012 UYF983012:UYG983012 UOJ983012:UOK983012 UEN983012:UEO983012 TUR983012:TUS983012 TKV983012:TKW983012 TAZ983012:TBA983012 SRD983012:SRE983012 SHH983012:SHI983012 RXL983012:RXM983012 RNP983012:RNQ983012 RDT983012:RDU983012 QTX983012:QTY983012 QKB983012:QKC983012 QAF983012:QAG983012 PQJ983012:PQK983012 PGN983012:PGO983012 OWR983012:OWS983012 OMV983012:OMW983012 OCZ983012:ODA983012 NTD983012:NTE983012 NJH983012:NJI983012 MZL983012:MZM983012 MPP983012:MPQ983012 MFT983012:MFU983012 LVX983012:LVY983012 LMB983012:LMC983012 LCF983012:LCG983012 KSJ983012:KSK983012 KIN983012:KIO983012 JYR983012:JYS983012 JOV983012:JOW983012 JEZ983012:JFA983012 IVD983012:IVE983012 ILH983012:ILI983012 IBL983012:IBM983012 HRP983012:HRQ983012 HHT983012:HHU983012 GXX983012:GXY983012 GOB983012:GOC983012 GEF983012:GEG983012 FUJ983012:FUK983012 FKN983012:FKO983012 FAR983012:FAS983012 EQV983012:EQW983012 EGZ983012:EHA983012 DXD983012:DXE983012 DNH983012:DNI983012 DDL983012:DDM983012 CTP983012:CTQ983012 CJT983012:CJU983012 BZX983012:BZY983012 BQB983012:BQC983012 BGF983012:BGG983012 AWJ983012:AWK983012 AMN983012:AMO983012 ACR983012:ACS983012 SV983012:SW983012 IZ983012:JA983012 D983012:E983012 WVL917476:WVM917476 WLP917476:WLQ917476 WBT917476:WBU917476 VRX917476:VRY917476 VIB917476:VIC917476 UYF917476:UYG917476 UOJ917476:UOK917476 UEN917476:UEO917476 TUR917476:TUS917476 TKV917476:TKW917476 TAZ917476:TBA917476 SRD917476:SRE917476 SHH917476:SHI917476 RXL917476:RXM917476 RNP917476:RNQ917476 RDT917476:RDU917476 QTX917476:QTY917476 QKB917476:QKC917476 QAF917476:QAG917476 PQJ917476:PQK917476 PGN917476:PGO917476 OWR917476:OWS917476 OMV917476:OMW917476 OCZ917476:ODA917476 NTD917476:NTE917476 NJH917476:NJI917476 MZL917476:MZM917476 MPP917476:MPQ917476 MFT917476:MFU917476 LVX917476:LVY917476 LMB917476:LMC917476 LCF917476:LCG917476 KSJ917476:KSK917476 KIN917476:KIO917476 JYR917476:JYS917476 JOV917476:JOW917476 JEZ917476:JFA917476 IVD917476:IVE917476 ILH917476:ILI917476 IBL917476:IBM917476 HRP917476:HRQ917476 HHT917476:HHU917476 GXX917476:GXY917476 GOB917476:GOC917476 GEF917476:GEG917476 FUJ917476:FUK917476 FKN917476:FKO917476 FAR917476:FAS917476 EQV917476:EQW917476 EGZ917476:EHA917476 DXD917476:DXE917476 DNH917476:DNI917476 DDL917476:DDM917476 CTP917476:CTQ917476 CJT917476:CJU917476 BZX917476:BZY917476 BQB917476:BQC917476 BGF917476:BGG917476 AWJ917476:AWK917476 AMN917476:AMO917476 ACR917476:ACS917476 SV917476:SW917476 IZ917476:JA917476 D917476:E917476 WVL851940:WVM851940 WLP851940:WLQ851940 WBT851940:WBU851940 VRX851940:VRY851940 VIB851940:VIC851940 UYF851940:UYG851940 UOJ851940:UOK851940 UEN851940:UEO851940 TUR851940:TUS851940 TKV851940:TKW851940 TAZ851940:TBA851940 SRD851940:SRE851940 SHH851940:SHI851940 RXL851940:RXM851940 RNP851940:RNQ851940 RDT851940:RDU851940 QTX851940:QTY851940 QKB851940:QKC851940 QAF851940:QAG851940 PQJ851940:PQK851940 PGN851940:PGO851940 OWR851940:OWS851940 OMV851940:OMW851940 OCZ851940:ODA851940 NTD851940:NTE851940 NJH851940:NJI851940 MZL851940:MZM851940 MPP851940:MPQ851940 MFT851940:MFU851940 LVX851940:LVY851940 LMB851940:LMC851940 LCF851940:LCG851940 KSJ851940:KSK851940 KIN851940:KIO851940 JYR851940:JYS851940 JOV851940:JOW851940 JEZ851940:JFA851940 IVD851940:IVE851940 ILH851940:ILI851940 IBL851940:IBM851940 HRP851940:HRQ851940 HHT851940:HHU851940 GXX851940:GXY851940 GOB851940:GOC851940 GEF851940:GEG851940 FUJ851940:FUK851940 FKN851940:FKO851940 FAR851940:FAS851940 EQV851940:EQW851940 EGZ851940:EHA851940 DXD851940:DXE851940 DNH851940:DNI851940 DDL851940:DDM851940 CTP851940:CTQ851940 CJT851940:CJU851940 BZX851940:BZY851940 BQB851940:BQC851940 BGF851940:BGG851940 AWJ851940:AWK851940 AMN851940:AMO851940 ACR851940:ACS851940 SV851940:SW851940 IZ851940:JA851940 D851940:E851940 WVL786404:WVM786404 WLP786404:WLQ786404 WBT786404:WBU786404 VRX786404:VRY786404 VIB786404:VIC786404 UYF786404:UYG786404 UOJ786404:UOK786404 UEN786404:UEO786404 TUR786404:TUS786404 TKV786404:TKW786404 TAZ786404:TBA786404 SRD786404:SRE786404 SHH786404:SHI786404 RXL786404:RXM786404 RNP786404:RNQ786404 RDT786404:RDU786404 QTX786404:QTY786404 QKB786404:QKC786404 QAF786404:QAG786404 PQJ786404:PQK786404 PGN786404:PGO786404 OWR786404:OWS786404 OMV786404:OMW786404 OCZ786404:ODA786404 NTD786404:NTE786404 NJH786404:NJI786404 MZL786404:MZM786404 MPP786404:MPQ786404 MFT786404:MFU786404 LVX786404:LVY786404 LMB786404:LMC786404 LCF786404:LCG786404 KSJ786404:KSK786404 KIN786404:KIO786404 JYR786404:JYS786404 JOV786404:JOW786404 JEZ786404:JFA786404 IVD786404:IVE786404 ILH786404:ILI786404 IBL786404:IBM786404 HRP786404:HRQ786404 HHT786404:HHU786404 GXX786404:GXY786404 GOB786404:GOC786404 GEF786404:GEG786404 FUJ786404:FUK786404 FKN786404:FKO786404 FAR786404:FAS786404 EQV786404:EQW786404 EGZ786404:EHA786404 DXD786404:DXE786404 DNH786404:DNI786404 DDL786404:DDM786404 CTP786404:CTQ786404 CJT786404:CJU786404 BZX786404:BZY786404 BQB786404:BQC786404 BGF786404:BGG786404 AWJ786404:AWK786404 AMN786404:AMO786404 ACR786404:ACS786404 SV786404:SW786404 IZ786404:JA786404 D786404:E786404 WVL720868:WVM720868 WLP720868:WLQ720868 WBT720868:WBU720868 VRX720868:VRY720868 VIB720868:VIC720868 UYF720868:UYG720868 UOJ720868:UOK720868 UEN720868:UEO720868 TUR720868:TUS720868 TKV720868:TKW720868 TAZ720868:TBA720868 SRD720868:SRE720868 SHH720868:SHI720868 RXL720868:RXM720868 RNP720868:RNQ720868 RDT720868:RDU720868 QTX720868:QTY720868 QKB720868:QKC720868 QAF720868:QAG720868 PQJ720868:PQK720868 PGN720868:PGO720868 OWR720868:OWS720868 OMV720868:OMW720868 OCZ720868:ODA720868 NTD720868:NTE720868 NJH720868:NJI720868 MZL720868:MZM720868 MPP720868:MPQ720868 MFT720868:MFU720868 LVX720868:LVY720868 LMB720868:LMC720868 LCF720868:LCG720868 KSJ720868:KSK720868 KIN720868:KIO720868 JYR720868:JYS720868 JOV720868:JOW720868 JEZ720868:JFA720868 IVD720868:IVE720868 ILH720868:ILI720868 IBL720868:IBM720868 HRP720868:HRQ720868 HHT720868:HHU720868 GXX720868:GXY720868 GOB720868:GOC720868 GEF720868:GEG720868 FUJ720868:FUK720868 FKN720868:FKO720868 FAR720868:FAS720868 EQV720868:EQW720868 EGZ720868:EHA720868 DXD720868:DXE720868 DNH720868:DNI720868 DDL720868:DDM720868 CTP720868:CTQ720868 CJT720868:CJU720868 BZX720868:BZY720868 BQB720868:BQC720868 BGF720868:BGG720868 AWJ720868:AWK720868 AMN720868:AMO720868 ACR720868:ACS720868 SV720868:SW720868 IZ720868:JA720868 D720868:E720868 WVL655332:WVM655332 WLP655332:WLQ655332 WBT655332:WBU655332 VRX655332:VRY655332 VIB655332:VIC655332 UYF655332:UYG655332 UOJ655332:UOK655332 UEN655332:UEO655332 TUR655332:TUS655332 TKV655332:TKW655332 TAZ655332:TBA655332 SRD655332:SRE655332 SHH655332:SHI655332 RXL655332:RXM655332 RNP655332:RNQ655332 RDT655332:RDU655332 QTX655332:QTY655332 QKB655332:QKC655332 QAF655332:QAG655332 PQJ655332:PQK655332 PGN655332:PGO655332 OWR655332:OWS655332 OMV655332:OMW655332 OCZ655332:ODA655332 NTD655332:NTE655332 NJH655332:NJI655332 MZL655332:MZM655332 MPP655332:MPQ655332 MFT655332:MFU655332 LVX655332:LVY655332 LMB655332:LMC655332 LCF655332:LCG655332 KSJ655332:KSK655332 KIN655332:KIO655332 JYR655332:JYS655332 JOV655332:JOW655332 JEZ655332:JFA655332 IVD655332:IVE655332 ILH655332:ILI655332 IBL655332:IBM655332 HRP655332:HRQ655332 HHT655332:HHU655332 GXX655332:GXY655332 GOB655332:GOC655332 GEF655332:GEG655332 FUJ655332:FUK655332 FKN655332:FKO655332 FAR655332:FAS655332 EQV655332:EQW655332 EGZ655332:EHA655332 DXD655332:DXE655332 DNH655332:DNI655332 DDL655332:DDM655332 CTP655332:CTQ655332 CJT655332:CJU655332 BZX655332:BZY655332 BQB655332:BQC655332 BGF655332:BGG655332 AWJ655332:AWK655332 AMN655332:AMO655332 ACR655332:ACS655332 SV655332:SW655332 IZ655332:JA655332 D655332:E655332 WVL589796:WVM589796 WLP589796:WLQ589796 WBT589796:WBU589796 VRX589796:VRY589796 VIB589796:VIC589796 UYF589796:UYG589796 UOJ589796:UOK589796 UEN589796:UEO589796 TUR589796:TUS589796 TKV589796:TKW589796 TAZ589796:TBA589796 SRD589796:SRE589796 SHH589796:SHI589796 RXL589796:RXM589796 RNP589796:RNQ589796 RDT589796:RDU589796 QTX589796:QTY589796 QKB589796:QKC589796 QAF589796:QAG589796 PQJ589796:PQK589796 PGN589796:PGO589796 OWR589796:OWS589796 OMV589796:OMW589796 OCZ589796:ODA589796 NTD589796:NTE589796 NJH589796:NJI589796 MZL589796:MZM589796 MPP589796:MPQ589796 MFT589796:MFU589796 LVX589796:LVY589796 LMB589796:LMC589796 LCF589796:LCG589796 KSJ589796:KSK589796 KIN589796:KIO589796 JYR589796:JYS589796 JOV589796:JOW589796 JEZ589796:JFA589796 IVD589796:IVE589796 ILH589796:ILI589796 IBL589796:IBM589796 HRP589796:HRQ589796 HHT589796:HHU589796 GXX589796:GXY589796 GOB589796:GOC589796 GEF589796:GEG589796 FUJ589796:FUK589796 FKN589796:FKO589796 FAR589796:FAS589796 EQV589796:EQW589796 EGZ589796:EHA589796 DXD589796:DXE589796 DNH589796:DNI589796 DDL589796:DDM589796 CTP589796:CTQ589796 CJT589796:CJU589796 BZX589796:BZY589796 BQB589796:BQC589796 BGF589796:BGG589796 AWJ589796:AWK589796 AMN589796:AMO589796 ACR589796:ACS589796 SV589796:SW589796 IZ589796:JA589796 D589796:E589796 WVL524260:WVM524260 WLP524260:WLQ524260 WBT524260:WBU524260 VRX524260:VRY524260 VIB524260:VIC524260 UYF524260:UYG524260 UOJ524260:UOK524260 UEN524260:UEO524260 TUR524260:TUS524260 TKV524260:TKW524260 TAZ524260:TBA524260 SRD524260:SRE524260 SHH524260:SHI524260 RXL524260:RXM524260 RNP524260:RNQ524260 RDT524260:RDU524260 QTX524260:QTY524260 QKB524260:QKC524260 QAF524260:QAG524260 PQJ524260:PQK524260 PGN524260:PGO524260 OWR524260:OWS524260 OMV524260:OMW524260 OCZ524260:ODA524260 NTD524260:NTE524260 NJH524260:NJI524260 MZL524260:MZM524260 MPP524260:MPQ524260 MFT524260:MFU524260 LVX524260:LVY524260 LMB524260:LMC524260 LCF524260:LCG524260 KSJ524260:KSK524260 KIN524260:KIO524260 JYR524260:JYS524260 JOV524260:JOW524260 JEZ524260:JFA524260 IVD524260:IVE524260 ILH524260:ILI524260 IBL524260:IBM524260 HRP524260:HRQ524260 HHT524260:HHU524260 GXX524260:GXY524260 GOB524260:GOC524260 GEF524260:GEG524260 FUJ524260:FUK524260 FKN524260:FKO524260 FAR524260:FAS524260 EQV524260:EQW524260 EGZ524260:EHA524260 DXD524260:DXE524260 DNH524260:DNI524260 DDL524260:DDM524260 CTP524260:CTQ524260 CJT524260:CJU524260 BZX524260:BZY524260 BQB524260:BQC524260 BGF524260:BGG524260 AWJ524260:AWK524260 AMN524260:AMO524260 ACR524260:ACS524260 SV524260:SW524260 IZ524260:JA524260 D524260:E524260 WVL458724:WVM458724 WLP458724:WLQ458724 WBT458724:WBU458724 VRX458724:VRY458724 VIB458724:VIC458724 UYF458724:UYG458724 UOJ458724:UOK458724 UEN458724:UEO458724 TUR458724:TUS458724 TKV458724:TKW458724 TAZ458724:TBA458724 SRD458724:SRE458724 SHH458724:SHI458724 RXL458724:RXM458724 RNP458724:RNQ458724 RDT458724:RDU458724 QTX458724:QTY458724 QKB458724:QKC458724 QAF458724:QAG458724 PQJ458724:PQK458724 PGN458724:PGO458724 OWR458724:OWS458724 OMV458724:OMW458724 OCZ458724:ODA458724 NTD458724:NTE458724 NJH458724:NJI458724 MZL458724:MZM458724 MPP458724:MPQ458724 MFT458724:MFU458724 LVX458724:LVY458724 LMB458724:LMC458724 LCF458724:LCG458724 KSJ458724:KSK458724 KIN458724:KIO458724 JYR458724:JYS458724 JOV458724:JOW458724 JEZ458724:JFA458724 IVD458724:IVE458724 ILH458724:ILI458724 IBL458724:IBM458724 HRP458724:HRQ458724 HHT458724:HHU458724 GXX458724:GXY458724 GOB458724:GOC458724 GEF458724:GEG458724 FUJ458724:FUK458724 FKN458724:FKO458724 FAR458724:FAS458724 EQV458724:EQW458724 EGZ458724:EHA458724 DXD458724:DXE458724 DNH458724:DNI458724 DDL458724:DDM458724 CTP458724:CTQ458724 CJT458724:CJU458724 BZX458724:BZY458724 BQB458724:BQC458724 BGF458724:BGG458724 AWJ458724:AWK458724 AMN458724:AMO458724 ACR458724:ACS458724 SV458724:SW458724 IZ458724:JA458724 D458724:E458724 WVL393188:WVM393188 WLP393188:WLQ393188 WBT393188:WBU393188 VRX393188:VRY393188 VIB393188:VIC393188 UYF393188:UYG393188 UOJ393188:UOK393188 UEN393188:UEO393188 TUR393188:TUS393188 TKV393188:TKW393188 TAZ393188:TBA393188 SRD393188:SRE393188 SHH393188:SHI393188 RXL393188:RXM393188 RNP393188:RNQ393188 RDT393188:RDU393188 QTX393188:QTY393188 QKB393188:QKC393188 QAF393188:QAG393188 PQJ393188:PQK393188 PGN393188:PGO393188 OWR393188:OWS393188 OMV393188:OMW393188 OCZ393188:ODA393188 NTD393188:NTE393188 NJH393188:NJI393188 MZL393188:MZM393188 MPP393188:MPQ393188 MFT393188:MFU393188 LVX393188:LVY393188 LMB393188:LMC393188 LCF393188:LCG393188 KSJ393188:KSK393188 KIN393188:KIO393188 JYR393188:JYS393188 JOV393188:JOW393188 JEZ393188:JFA393188 IVD393188:IVE393188 ILH393188:ILI393188 IBL393188:IBM393188 HRP393188:HRQ393188 HHT393188:HHU393188 GXX393188:GXY393188 GOB393188:GOC393188 GEF393188:GEG393188 FUJ393188:FUK393188 FKN393188:FKO393188 FAR393188:FAS393188 EQV393188:EQW393188 EGZ393188:EHA393188 DXD393188:DXE393188 DNH393188:DNI393188 DDL393188:DDM393188 CTP393188:CTQ393188 CJT393188:CJU393188 BZX393188:BZY393188 BQB393188:BQC393188 BGF393188:BGG393188 AWJ393188:AWK393188 AMN393188:AMO393188 ACR393188:ACS393188 SV393188:SW393188 IZ393188:JA393188 D393188:E393188 WVL327652:WVM327652 WLP327652:WLQ327652 WBT327652:WBU327652 VRX327652:VRY327652 VIB327652:VIC327652 UYF327652:UYG327652 UOJ327652:UOK327652 UEN327652:UEO327652 TUR327652:TUS327652 TKV327652:TKW327652 TAZ327652:TBA327652 SRD327652:SRE327652 SHH327652:SHI327652 RXL327652:RXM327652 RNP327652:RNQ327652 RDT327652:RDU327652 QTX327652:QTY327652 QKB327652:QKC327652 QAF327652:QAG327652 PQJ327652:PQK327652 PGN327652:PGO327652 OWR327652:OWS327652 OMV327652:OMW327652 OCZ327652:ODA327652 NTD327652:NTE327652 NJH327652:NJI327652 MZL327652:MZM327652 MPP327652:MPQ327652 MFT327652:MFU327652 LVX327652:LVY327652 LMB327652:LMC327652 LCF327652:LCG327652 KSJ327652:KSK327652 KIN327652:KIO327652 JYR327652:JYS327652 JOV327652:JOW327652 JEZ327652:JFA327652 IVD327652:IVE327652 ILH327652:ILI327652 IBL327652:IBM327652 HRP327652:HRQ327652 HHT327652:HHU327652 GXX327652:GXY327652 GOB327652:GOC327652 GEF327652:GEG327652 FUJ327652:FUK327652 FKN327652:FKO327652 FAR327652:FAS327652 EQV327652:EQW327652 EGZ327652:EHA327652 DXD327652:DXE327652 DNH327652:DNI327652 DDL327652:DDM327652 CTP327652:CTQ327652 CJT327652:CJU327652 BZX327652:BZY327652 BQB327652:BQC327652 BGF327652:BGG327652 AWJ327652:AWK327652 AMN327652:AMO327652 ACR327652:ACS327652 SV327652:SW327652 IZ327652:JA327652 D327652:E327652 WVL262116:WVM262116 WLP262116:WLQ262116 WBT262116:WBU262116 VRX262116:VRY262116 VIB262116:VIC262116 UYF262116:UYG262116 UOJ262116:UOK262116 UEN262116:UEO262116 TUR262116:TUS262116 TKV262116:TKW262116 TAZ262116:TBA262116 SRD262116:SRE262116 SHH262116:SHI262116 RXL262116:RXM262116 RNP262116:RNQ262116 RDT262116:RDU262116 QTX262116:QTY262116 QKB262116:QKC262116 QAF262116:QAG262116 PQJ262116:PQK262116 PGN262116:PGO262116 OWR262116:OWS262116 OMV262116:OMW262116 OCZ262116:ODA262116 NTD262116:NTE262116 NJH262116:NJI262116 MZL262116:MZM262116 MPP262116:MPQ262116 MFT262116:MFU262116 LVX262116:LVY262116 LMB262116:LMC262116 LCF262116:LCG262116 KSJ262116:KSK262116 KIN262116:KIO262116 JYR262116:JYS262116 JOV262116:JOW262116 JEZ262116:JFA262116 IVD262116:IVE262116 ILH262116:ILI262116 IBL262116:IBM262116 HRP262116:HRQ262116 HHT262116:HHU262116 GXX262116:GXY262116 GOB262116:GOC262116 GEF262116:GEG262116 FUJ262116:FUK262116 FKN262116:FKO262116 FAR262116:FAS262116 EQV262116:EQW262116 EGZ262116:EHA262116 DXD262116:DXE262116 DNH262116:DNI262116 DDL262116:DDM262116 CTP262116:CTQ262116 CJT262116:CJU262116 BZX262116:BZY262116 BQB262116:BQC262116 BGF262116:BGG262116 AWJ262116:AWK262116 AMN262116:AMO262116 ACR262116:ACS262116 SV262116:SW262116 IZ262116:JA262116 D262116:E262116 WVL196580:WVM196580 WLP196580:WLQ196580 WBT196580:WBU196580 VRX196580:VRY196580 VIB196580:VIC196580 UYF196580:UYG196580 UOJ196580:UOK196580 UEN196580:UEO196580 TUR196580:TUS196580 TKV196580:TKW196580 TAZ196580:TBA196580 SRD196580:SRE196580 SHH196580:SHI196580 RXL196580:RXM196580 RNP196580:RNQ196580 RDT196580:RDU196580 QTX196580:QTY196580 QKB196580:QKC196580 QAF196580:QAG196580 PQJ196580:PQK196580 PGN196580:PGO196580 OWR196580:OWS196580 OMV196580:OMW196580 OCZ196580:ODA196580 NTD196580:NTE196580 NJH196580:NJI196580 MZL196580:MZM196580 MPP196580:MPQ196580 MFT196580:MFU196580 LVX196580:LVY196580 LMB196580:LMC196580 LCF196580:LCG196580 KSJ196580:KSK196580 KIN196580:KIO196580 JYR196580:JYS196580 JOV196580:JOW196580 JEZ196580:JFA196580 IVD196580:IVE196580 ILH196580:ILI196580 IBL196580:IBM196580 HRP196580:HRQ196580 HHT196580:HHU196580 GXX196580:GXY196580 GOB196580:GOC196580 GEF196580:GEG196580 FUJ196580:FUK196580 FKN196580:FKO196580 FAR196580:FAS196580 EQV196580:EQW196580 EGZ196580:EHA196580 DXD196580:DXE196580 DNH196580:DNI196580 DDL196580:DDM196580 CTP196580:CTQ196580 CJT196580:CJU196580 BZX196580:BZY196580 BQB196580:BQC196580 BGF196580:BGG196580 AWJ196580:AWK196580 AMN196580:AMO196580 ACR196580:ACS196580 SV196580:SW196580 IZ196580:JA196580 D196580:E196580 WVL131044:WVM131044 WLP131044:WLQ131044 WBT131044:WBU131044 VRX131044:VRY131044 VIB131044:VIC131044 UYF131044:UYG131044 UOJ131044:UOK131044 UEN131044:UEO131044 TUR131044:TUS131044 TKV131044:TKW131044 TAZ131044:TBA131044 SRD131044:SRE131044 SHH131044:SHI131044 RXL131044:RXM131044 RNP131044:RNQ131044 RDT131044:RDU131044 QTX131044:QTY131044 QKB131044:QKC131044 QAF131044:QAG131044 PQJ131044:PQK131044 PGN131044:PGO131044 OWR131044:OWS131044 OMV131044:OMW131044 OCZ131044:ODA131044 NTD131044:NTE131044 NJH131044:NJI131044 MZL131044:MZM131044 MPP131044:MPQ131044 MFT131044:MFU131044 LVX131044:LVY131044 LMB131044:LMC131044 LCF131044:LCG131044 KSJ131044:KSK131044 KIN131044:KIO131044 JYR131044:JYS131044 JOV131044:JOW131044 JEZ131044:JFA131044 IVD131044:IVE131044 ILH131044:ILI131044 IBL131044:IBM131044 HRP131044:HRQ131044 HHT131044:HHU131044 GXX131044:GXY131044 GOB131044:GOC131044 GEF131044:GEG131044 FUJ131044:FUK131044 FKN131044:FKO131044 FAR131044:FAS131044 EQV131044:EQW131044 EGZ131044:EHA131044 DXD131044:DXE131044 DNH131044:DNI131044 DDL131044:DDM131044 CTP131044:CTQ131044 CJT131044:CJU131044 BZX131044:BZY131044 BQB131044:BQC131044 BGF131044:BGG131044 AWJ131044:AWK131044 AMN131044:AMO131044 ACR131044:ACS131044 SV131044:SW131044 IZ131044:JA131044 D131044:E131044 WVL65508:WVM65508 WLP65508:WLQ65508 WBT65508:WBU65508 VRX65508:VRY65508 VIB65508:VIC65508 UYF65508:UYG65508 UOJ65508:UOK65508 UEN65508:UEO65508 TUR65508:TUS65508 TKV65508:TKW65508 TAZ65508:TBA65508 SRD65508:SRE65508 SHH65508:SHI65508 RXL65508:RXM65508 RNP65508:RNQ65508 RDT65508:RDU65508 QTX65508:QTY65508 QKB65508:QKC65508 QAF65508:QAG65508 PQJ65508:PQK65508 PGN65508:PGO65508 OWR65508:OWS65508 OMV65508:OMW65508 OCZ65508:ODA65508 NTD65508:NTE65508 NJH65508:NJI65508 MZL65508:MZM65508 MPP65508:MPQ65508 MFT65508:MFU65508 LVX65508:LVY65508 LMB65508:LMC65508 LCF65508:LCG65508 KSJ65508:KSK65508 KIN65508:KIO65508 JYR65508:JYS65508 JOV65508:JOW65508 JEZ65508:JFA65508 IVD65508:IVE65508 ILH65508:ILI65508 IBL65508:IBM65508 HRP65508:HRQ65508 HHT65508:HHU65508 GXX65508:GXY65508 GOB65508:GOC65508 GEF65508:GEG65508 FUJ65508:FUK65508 FKN65508:FKO65508 FAR65508:FAS65508 EQV65508:EQW65508 EGZ65508:EHA65508 DXD65508:DXE65508 DNH65508:DNI65508 DDL65508:DDM65508 CTP65508:CTQ65508 CJT65508:CJU65508 BZX65508:BZY65508 BQB65508:BQC65508 BGF65508:BGG65508 AWJ65508:AWK65508 AMN65508:AMO65508 ACR65508:ACS65508 SV65508:SW65508 IZ65508:JA65508 D65508:E65508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formula1>$D$104:$D$108</formula1>
    </dataValidation>
    <dataValidation type="list" allowBlank="1" showInputMessage="1" showErrorMessage="1" sqref="D16:E16 WVL983014:WVM983014 WLP983014:WLQ983014 WBT983014:WBU983014 VRX983014:VRY983014 VIB983014:VIC983014 UYF983014:UYG983014 UOJ983014:UOK983014 UEN983014:UEO983014 TUR983014:TUS983014 TKV983014:TKW983014 TAZ983014:TBA983014 SRD983014:SRE983014 SHH983014:SHI983014 RXL983014:RXM983014 RNP983014:RNQ983014 RDT983014:RDU983014 QTX983014:QTY983014 QKB983014:QKC983014 QAF983014:QAG983014 PQJ983014:PQK983014 PGN983014:PGO983014 OWR983014:OWS983014 OMV983014:OMW983014 OCZ983014:ODA983014 NTD983014:NTE983014 NJH983014:NJI983014 MZL983014:MZM983014 MPP983014:MPQ983014 MFT983014:MFU983014 LVX983014:LVY983014 LMB983014:LMC983014 LCF983014:LCG983014 KSJ983014:KSK983014 KIN983014:KIO983014 JYR983014:JYS983014 JOV983014:JOW983014 JEZ983014:JFA983014 IVD983014:IVE983014 ILH983014:ILI983014 IBL983014:IBM983014 HRP983014:HRQ983014 HHT983014:HHU983014 GXX983014:GXY983014 GOB983014:GOC983014 GEF983014:GEG983014 FUJ983014:FUK983014 FKN983014:FKO983014 FAR983014:FAS983014 EQV983014:EQW983014 EGZ983014:EHA983014 DXD983014:DXE983014 DNH983014:DNI983014 DDL983014:DDM983014 CTP983014:CTQ983014 CJT983014:CJU983014 BZX983014:BZY983014 BQB983014:BQC983014 BGF983014:BGG983014 AWJ983014:AWK983014 AMN983014:AMO983014 ACR983014:ACS983014 SV983014:SW983014 IZ983014:JA983014 D983014:E983014 WVL917478:WVM917478 WLP917478:WLQ917478 WBT917478:WBU917478 VRX917478:VRY917478 VIB917478:VIC917478 UYF917478:UYG917478 UOJ917478:UOK917478 UEN917478:UEO917478 TUR917478:TUS917478 TKV917478:TKW917478 TAZ917478:TBA917478 SRD917478:SRE917478 SHH917478:SHI917478 RXL917478:RXM917478 RNP917478:RNQ917478 RDT917478:RDU917478 QTX917478:QTY917478 QKB917478:QKC917478 QAF917478:QAG917478 PQJ917478:PQK917478 PGN917478:PGO917478 OWR917478:OWS917478 OMV917478:OMW917478 OCZ917478:ODA917478 NTD917478:NTE917478 NJH917478:NJI917478 MZL917478:MZM917478 MPP917478:MPQ917478 MFT917478:MFU917478 LVX917478:LVY917478 LMB917478:LMC917478 LCF917478:LCG917478 KSJ917478:KSK917478 KIN917478:KIO917478 JYR917478:JYS917478 JOV917478:JOW917478 JEZ917478:JFA917478 IVD917478:IVE917478 ILH917478:ILI917478 IBL917478:IBM917478 HRP917478:HRQ917478 HHT917478:HHU917478 GXX917478:GXY917478 GOB917478:GOC917478 GEF917478:GEG917478 FUJ917478:FUK917478 FKN917478:FKO917478 FAR917478:FAS917478 EQV917478:EQW917478 EGZ917478:EHA917478 DXD917478:DXE917478 DNH917478:DNI917478 DDL917478:DDM917478 CTP917478:CTQ917478 CJT917478:CJU917478 BZX917478:BZY917478 BQB917478:BQC917478 BGF917478:BGG917478 AWJ917478:AWK917478 AMN917478:AMO917478 ACR917478:ACS917478 SV917478:SW917478 IZ917478:JA917478 D917478:E917478 WVL851942:WVM851942 WLP851942:WLQ851942 WBT851942:WBU851942 VRX851942:VRY851942 VIB851942:VIC851942 UYF851942:UYG851942 UOJ851942:UOK851942 UEN851942:UEO851942 TUR851942:TUS851942 TKV851942:TKW851942 TAZ851942:TBA851942 SRD851942:SRE851942 SHH851942:SHI851942 RXL851942:RXM851942 RNP851942:RNQ851942 RDT851942:RDU851942 QTX851942:QTY851942 QKB851942:QKC851942 QAF851942:QAG851942 PQJ851942:PQK851942 PGN851942:PGO851942 OWR851942:OWS851942 OMV851942:OMW851942 OCZ851942:ODA851942 NTD851942:NTE851942 NJH851942:NJI851942 MZL851942:MZM851942 MPP851942:MPQ851942 MFT851942:MFU851942 LVX851942:LVY851942 LMB851942:LMC851942 LCF851942:LCG851942 KSJ851942:KSK851942 KIN851942:KIO851942 JYR851942:JYS851942 JOV851942:JOW851942 JEZ851942:JFA851942 IVD851942:IVE851942 ILH851942:ILI851942 IBL851942:IBM851942 HRP851942:HRQ851942 HHT851942:HHU851942 GXX851942:GXY851942 GOB851942:GOC851942 GEF851942:GEG851942 FUJ851942:FUK851942 FKN851942:FKO851942 FAR851942:FAS851942 EQV851942:EQW851942 EGZ851942:EHA851942 DXD851942:DXE851942 DNH851942:DNI851942 DDL851942:DDM851942 CTP851942:CTQ851942 CJT851942:CJU851942 BZX851942:BZY851942 BQB851942:BQC851942 BGF851942:BGG851942 AWJ851942:AWK851942 AMN851942:AMO851942 ACR851942:ACS851942 SV851942:SW851942 IZ851942:JA851942 D851942:E851942 WVL786406:WVM786406 WLP786406:WLQ786406 WBT786406:WBU786406 VRX786406:VRY786406 VIB786406:VIC786406 UYF786406:UYG786406 UOJ786406:UOK786406 UEN786406:UEO786406 TUR786406:TUS786406 TKV786406:TKW786406 TAZ786406:TBA786406 SRD786406:SRE786406 SHH786406:SHI786406 RXL786406:RXM786406 RNP786406:RNQ786406 RDT786406:RDU786406 QTX786406:QTY786406 QKB786406:QKC786406 QAF786406:QAG786406 PQJ786406:PQK786406 PGN786406:PGO786406 OWR786406:OWS786406 OMV786406:OMW786406 OCZ786406:ODA786406 NTD786406:NTE786406 NJH786406:NJI786406 MZL786406:MZM786406 MPP786406:MPQ786406 MFT786406:MFU786406 LVX786406:LVY786406 LMB786406:LMC786406 LCF786406:LCG786406 KSJ786406:KSK786406 KIN786406:KIO786406 JYR786406:JYS786406 JOV786406:JOW786406 JEZ786406:JFA786406 IVD786406:IVE786406 ILH786406:ILI786406 IBL786406:IBM786406 HRP786406:HRQ786406 HHT786406:HHU786406 GXX786406:GXY786406 GOB786406:GOC786406 GEF786406:GEG786406 FUJ786406:FUK786406 FKN786406:FKO786406 FAR786406:FAS786406 EQV786406:EQW786406 EGZ786406:EHA786406 DXD786406:DXE786406 DNH786406:DNI786406 DDL786406:DDM786406 CTP786406:CTQ786406 CJT786406:CJU786406 BZX786406:BZY786406 BQB786406:BQC786406 BGF786406:BGG786406 AWJ786406:AWK786406 AMN786406:AMO786406 ACR786406:ACS786406 SV786406:SW786406 IZ786406:JA786406 D786406:E786406 WVL720870:WVM720870 WLP720870:WLQ720870 WBT720870:WBU720870 VRX720870:VRY720870 VIB720870:VIC720870 UYF720870:UYG720870 UOJ720870:UOK720870 UEN720870:UEO720870 TUR720870:TUS720870 TKV720870:TKW720870 TAZ720870:TBA720870 SRD720870:SRE720870 SHH720870:SHI720870 RXL720870:RXM720870 RNP720870:RNQ720870 RDT720870:RDU720870 QTX720870:QTY720870 QKB720870:QKC720870 QAF720870:QAG720870 PQJ720870:PQK720870 PGN720870:PGO720870 OWR720870:OWS720870 OMV720870:OMW720870 OCZ720870:ODA720870 NTD720870:NTE720870 NJH720870:NJI720870 MZL720870:MZM720870 MPP720870:MPQ720870 MFT720870:MFU720870 LVX720870:LVY720870 LMB720870:LMC720870 LCF720870:LCG720870 KSJ720870:KSK720870 KIN720870:KIO720870 JYR720870:JYS720870 JOV720870:JOW720870 JEZ720870:JFA720870 IVD720870:IVE720870 ILH720870:ILI720870 IBL720870:IBM720870 HRP720870:HRQ720870 HHT720870:HHU720870 GXX720870:GXY720870 GOB720870:GOC720870 GEF720870:GEG720870 FUJ720870:FUK720870 FKN720870:FKO720870 FAR720870:FAS720870 EQV720870:EQW720870 EGZ720870:EHA720870 DXD720870:DXE720870 DNH720870:DNI720870 DDL720870:DDM720870 CTP720870:CTQ720870 CJT720870:CJU720870 BZX720870:BZY720870 BQB720870:BQC720870 BGF720870:BGG720870 AWJ720870:AWK720870 AMN720870:AMO720870 ACR720870:ACS720870 SV720870:SW720870 IZ720870:JA720870 D720870:E720870 WVL655334:WVM655334 WLP655334:WLQ655334 WBT655334:WBU655334 VRX655334:VRY655334 VIB655334:VIC655334 UYF655334:UYG655334 UOJ655334:UOK655334 UEN655334:UEO655334 TUR655334:TUS655334 TKV655334:TKW655334 TAZ655334:TBA655334 SRD655334:SRE655334 SHH655334:SHI655334 RXL655334:RXM655334 RNP655334:RNQ655334 RDT655334:RDU655334 QTX655334:QTY655334 QKB655334:QKC655334 QAF655334:QAG655334 PQJ655334:PQK655334 PGN655334:PGO655334 OWR655334:OWS655334 OMV655334:OMW655334 OCZ655334:ODA655334 NTD655334:NTE655334 NJH655334:NJI655334 MZL655334:MZM655334 MPP655334:MPQ655334 MFT655334:MFU655334 LVX655334:LVY655334 LMB655334:LMC655334 LCF655334:LCG655334 KSJ655334:KSK655334 KIN655334:KIO655334 JYR655334:JYS655334 JOV655334:JOW655334 JEZ655334:JFA655334 IVD655334:IVE655334 ILH655334:ILI655334 IBL655334:IBM655334 HRP655334:HRQ655334 HHT655334:HHU655334 GXX655334:GXY655334 GOB655334:GOC655334 GEF655334:GEG655334 FUJ655334:FUK655334 FKN655334:FKO655334 FAR655334:FAS655334 EQV655334:EQW655334 EGZ655334:EHA655334 DXD655334:DXE655334 DNH655334:DNI655334 DDL655334:DDM655334 CTP655334:CTQ655334 CJT655334:CJU655334 BZX655334:BZY655334 BQB655334:BQC655334 BGF655334:BGG655334 AWJ655334:AWK655334 AMN655334:AMO655334 ACR655334:ACS655334 SV655334:SW655334 IZ655334:JA655334 D655334:E655334 WVL589798:WVM589798 WLP589798:WLQ589798 WBT589798:WBU589798 VRX589798:VRY589798 VIB589798:VIC589798 UYF589798:UYG589798 UOJ589798:UOK589798 UEN589798:UEO589798 TUR589798:TUS589798 TKV589798:TKW589798 TAZ589798:TBA589798 SRD589798:SRE589798 SHH589798:SHI589798 RXL589798:RXM589798 RNP589798:RNQ589798 RDT589798:RDU589798 QTX589798:QTY589798 QKB589798:QKC589798 QAF589798:QAG589798 PQJ589798:PQK589798 PGN589798:PGO589798 OWR589798:OWS589798 OMV589798:OMW589798 OCZ589798:ODA589798 NTD589798:NTE589798 NJH589798:NJI589798 MZL589798:MZM589798 MPP589798:MPQ589798 MFT589798:MFU589798 LVX589798:LVY589798 LMB589798:LMC589798 LCF589798:LCG589798 KSJ589798:KSK589798 KIN589798:KIO589798 JYR589798:JYS589798 JOV589798:JOW589798 JEZ589798:JFA589798 IVD589798:IVE589798 ILH589798:ILI589798 IBL589798:IBM589798 HRP589798:HRQ589798 HHT589798:HHU589798 GXX589798:GXY589798 GOB589798:GOC589798 GEF589798:GEG589798 FUJ589798:FUK589798 FKN589798:FKO589798 FAR589798:FAS589798 EQV589798:EQW589798 EGZ589798:EHA589798 DXD589798:DXE589798 DNH589798:DNI589798 DDL589798:DDM589798 CTP589798:CTQ589798 CJT589798:CJU589798 BZX589798:BZY589798 BQB589798:BQC589798 BGF589798:BGG589798 AWJ589798:AWK589798 AMN589798:AMO589798 ACR589798:ACS589798 SV589798:SW589798 IZ589798:JA589798 D589798:E589798 WVL524262:WVM524262 WLP524262:WLQ524262 WBT524262:WBU524262 VRX524262:VRY524262 VIB524262:VIC524262 UYF524262:UYG524262 UOJ524262:UOK524262 UEN524262:UEO524262 TUR524262:TUS524262 TKV524262:TKW524262 TAZ524262:TBA524262 SRD524262:SRE524262 SHH524262:SHI524262 RXL524262:RXM524262 RNP524262:RNQ524262 RDT524262:RDU524262 QTX524262:QTY524262 QKB524262:QKC524262 QAF524262:QAG524262 PQJ524262:PQK524262 PGN524262:PGO524262 OWR524262:OWS524262 OMV524262:OMW524262 OCZ524262:ODA524262 NTD524262:NTE524262 NJH524262:NJI524262 MZL524262:MZM524262 MPP524262:MPQ524262 MFT524262:MFU524262 LVX524262:LVY524262 LMB524262:LMC524262 LCF524262:LCG524262 KSJ524262:KSK524262 KIN524262:KIO524262 JYR524262:JYS524262 JOV524262:JOW524262 JEZ524262:JFA524262 IVD524262:IVE524262 ILH524262:ILI524262 IBL524262:IBM524262 HRP524262:HRQ524262 HHT524262:HHU524262 GXX524262:GXY524262 GOB524262:GOC524262 GEF524262:GEG524262 FUJ524262:FUK524262 FKN524262:FKO524262 FAR524262:FAS524262 EQV524262:EQW524262 EGZ524262:EHA524262 DXD524262:DXE524262 DNH524262:DNI524262 DDL524262:DDM524262 CTP524262:CTQ524262 CJT524262:CJU524262 BZX524262:BZY524262 BQB524262:BQC524262 BGF524262:BGG524262 AWJ524262:AWK524262 AMN524262:AMO524262 ACR524262:ACS524262 SV524262:SW524262 IZ524262:JA524262 D524262:E524262 WVL458726:WVM458726 WLP458726:WLQ458726 WBT458726:WBU458726 VRX458726:VRY458726 VIB458726:VIC458726 UYF458726:UYG458726 UOJ458726:UOK458726 UEN458726:UEO458726 TUR458726:TUS458726 TKV458726:TKW458726 TAZ458726:TBA458726 SRD458726:SRE458726 SHH458726:SHI458726 RXL458726:RXM458726 RNP458726:RNQ458726 RDT458726:RDU458726 QTX458726:QTY458726 QKB458726:QKC458726 QAF458726:QAG458726 PQJ458726:PQK458726 PGN458726:PGO458726 OWR458726:OWS458726 OMV458726:OMW458726 OCZ458726:ODA458726 NTD458726:NTE458726 NJH458726:NJI458726 MZL458726:MZM458726 MPP458726:MPQ458726 MFT458726:MFU458726 LVX458726:LVY458726 LMB458726:LMC458726 LCF458726:LCG458726 KSJ458726:KSK458726 KIN458726:KIO458726 JYR458726:JYS458726 JOV458726:JOW458726 JEZ458726:JFA458726 IVD458726:IVE458726 ILH458726:ILI458726 IBL458726:IBM458726 HRP458726:HRQ458726 HHT458726:HHU458726 GXX458726:GXY458726 GOB458726:GOC458726 GEF458726:GEG458726 FUJ458726:FUK458726 FKN458726:FKO458726 FAR458726:FAS458726 EQV458726:EQW458726 EGZ458726:EHA458726 DXD458726:DXE458726 DNH458726:DNI458726 DDL458726:DDM458726 CTP458726:CTQ458726 CJT458726:CJU458726 BZX458726:BZY458726 BQB458726:BQC458726 BGF458726:BGG458726 AWJ458726:AWK458726 AMN458726:AMO458726 ACR458726:ACS458726 SV458726:SW458726 IZ458726:JA458726 D458726:E458726 WVL393190:WVM393190 WLP393190:WLQ393190 WBT393190:WBU393190 VRX393190:VRY393190 VIB393190:VIC393190 UYF393190:UYG393190 UOJ393190:UOK393190 UEN393190:UEO393190 TUR393190:TUS393190 TKV393190:TKW393190 TAZ393190:TBA393190 SRD393190:SRE393190 SHH393190:SHI393190 RXL393190:RXM393190 RNP393190:RNQ393190 RDT393190:RDU393190 QTX393190:QTY393190 QKB393190:QKC393190 QAF393190:QAG393190 PQJ393190:PQK393190 PGN393190:PGO393190 OWR393190:OWS393190 OMV393190:OMW393190 OCZ393190:ODA393190 NTD393190:NTE393190 NJH393190:NJI393190 MZL393190:MZM393190 MPP393190:MPQ393190 MFT393190:MFU393190 LVX393190:LVY393190 LMB393190:LMC393190 LCF393190:LCG393190 KSJ393190:KSK393190 KIN393190:KIO393190 JYR393190:JYS393190 JOV393190:JOW393190 JEZ393190:JFA393190 IVD393190:IVE393190 ILH393190:ILI393190 IBL393190:IBM393190 HRP393190:HRQ393190 HHT393190:HHU393190 GXX393190:GXY393190 GOB393190:GOC393190 GEF393190:GEG393190 FUJ393190:FUK393190 FKN393190:FKO393190 FAR393190:FAS393190 EQV393190:EQW393190 EGZ393190:EHA393190 DXD393190:DXE393190 DNH393190:DNI393190 DDL393190:DDM393190 CTP393190:CTQ393190 CJT393190:CJU393190 BZX393190:BZY393190 BQB393190:BQC393190 BGF393190:BGG393190 AWJ393190:AWK393190 AMN393190:AMO393190 ACR393190:ACS393190 SV393190:SW393190 IZ393190:JA393190 D393190:E393190 WVL327654:WVM327654 WLP327654:WLQ327654 WBT327654:WBU327654 VRX327654:VRY327654 VIB327654:VIC327654 UYF327654:UYG327654 UOJ327654:UOK327654 UEN327654:UEO327654 TUR327654:TUS327654 TKV327654:TKW327654 TAZ327654:TBA327654 SRD327654:SRE327654 SHH327654:SHI327654 RXL327654:RXM327654 RNP327654:RNQ327654 RDT327654:RDU327654 QTX327654:QTY327654 QKB327654:QKC327654 QAF327654:QAG327654 PQJ327654:PQK327654 PGN327654:PGO327654 OWR327654:OWS327654 OMV327654:OMW327654 OCZ327654:ODA327654 NTD327654:NTE327654 NJH327654:NJI327654 MZL327654:MZM327654 MPP327654:MPQ327654 MFT327654:MFU327654 LVX327654:LVY327654 LMB327654:LMC327654 LCF327654:LCG327654 KSJ327654:KSK327654 KIN327654:KIO327654 JYR327654:JYS327654 JOV327654:JOW327654 JEZ327654:JFA327654 IVD327654:IVE327654 ILH327654:ILI327654 IBL327654:IBM327654 HRP327654:HRQ327654 HHT327654:HHU327654 GXX327654:GXY327654 GOB327654:GOC327654 GEF327654:GEG327654 FUJ327654:FUK327654 FKN327654:FKO327654 FAR327654:FAS327654 EQV327654:EQW327654 EGZ327654:EHA327654 DXD327654:DXE327654 DNH327654:DNI327654 DDL327654:DDM327654 CTP327654:CTQ327654 CJT327654:CJU327654 BZX327654:BZY327654 BQB327654:BQC327654 BGF327654:BGG327654 AWJ327654:AWK327654 AMN327654:AMO327654 ACR327654:ACS327654 SV327654:SW327654 IZ327654:JA327654 D327654:E327654 WVL262118:WVM262118 WLP262118:WLQ262118 WBT262118:WBU262118 VRX262118:VRY262118 VIB262118:VIC262118 UYF262118:UYG262118 UOJ262118:UOK262118 UEN262118:UEO262118 TUR262118:TUS262118 TKV262118:TKW262118 TAZ262118:TBA262118 SRD262118:SRE262118 SHH262118:SHI262118 RXL262118:RXM262118 RNP262118:RNQ262118 RDT262118:RDU262118 QTX262118:QTY262118 QKB262118:QKC262118 QAF262118:QAG262118 PQJ262118:PQK262118 PGN262118:PGO262118 OWR262118:OWS262118 OMV262118:OMW262118 OCZ262118:ODA262118 NTD262118:NTE262118 NJH262118:NJI262118 MZL262118:MZM262118 MPP262118:MPQ262118 MFT262118:MFU262118 LVX262118:LVY262118 LMB262118:LMC262118 LCF262118:LCG262118 KSJ262118:KSK262118 KIN262118:KIO262118 JYR262118:JYS262118 JOV262118:JOW262118 JEZ262118:JFA262118 IVD262118:IVE262118 ILH262118:ILI262118 IBL262118:IBM262118 HRP262118:HRQ262118 HHT262118:HHU262118 GXX262118:GXY262118 GOB262118:GOC262118 GEF262118:GEG262118 FUJ262118:FUK262118 FKN262118:FKO262118 FAR262118:FAS262118 EQV262118:EQW262118 EGZ262118:EHA262118 DXD262118:DXE262118 DNH262118:DNI262118 DDL262118:DDM262118 CTP262118:CTQ262118 CJT262118:CJU262118 BZX262118:BZY262118 BQB262118:BQC262118 BGF262118:BGG262118 AWJ262118:AWK262118 AMN262118:AMO262118 ACR262118:ACS262118 SV262118:SW262118 IZ262118:JA262118 D262118:E262118 WVL196582:WVM196582 WLP196582:WLQ196582 WBT196582:WBU196582 VRX196582:VRY196582 VIB196582:VIC196582 UYF196582:UYG196582 UOJ196582:UOK196582 UEN196582:UEO196582 TUR196582:TUS196582 TKV196582:TKW196582 TAZ196582:TBA196582 SRD196582:SRE196582 SHH196582:SHI196582 RXL196582:RXM196582 RNP196582:RNQ196582 RDT196582:RDU196582 QTX196582:QTY196582 QKB196582:QKC196582 QAF196582:QAG196582 PQJ196582:PQK196582 PGN196582:PGO196582 OWR196582:OWS196582 OMV196582:OMW196582 OCZ196582:ODA196582 NTD196582:NTE196582 NJH196582:NJI196582 MZL196582:MZM196582 MPP196582:MPQ196582 MFT196582:MFU196582 LVX196582:LVY196582 LMB196582:LMC196582 LCF196582:LCG196582 KSJ196582:KSK196582 KIN196582:KIO196582 JYR196582:JYS196582 JOV196582:JOW196582 JEZ196582:JFA196582 IVD196582:IVE196582 ILH196582:ILI196582 IBL196582:IBM196582 HRP196582:HRQ196582 HHT196582:HHU196582 GXX196582:GXY196582 GOB196582:GOC196582 GEF196582:GEG196582 FUJ196582:FUK196582 FKN196582:FKO196582 FAR196582:FAS196582 EQV196582:EQW196582 EGZ196582:EHA196582 DXD196582:DXE196582 DNH196582:DNI196582 DDL196582:DDM196582 CTP196582:CTQ196582 CJT196582:CJU196582 BZX196582:BZY196582 BQB196582:BQC196582 BGF196582:BGG196582 AWJ196582:AWK196582 AMN196582:AMO196582 ACR196582:ACS196582 SV196582:SW196582 IZ196582:JA196582 D196582:E196582 WVL131046:WVM131046 WLP131046:WLQ131046 WBT131046:WBU131046 VRX131046:VRY131046 VIB131046:VIC131046 UYF131046:UYG131046 UOJ131046:UOK131046 UEN131046:UEO131046 TUR131046:TUS131046 TKV131046:TKW131046 TAZ131046:TBA131046 SRD131046:SRE131046 SHH131046:SHI131046 RXL131046:RXM131046 RNP131046:RNQ131046 RDT131046:RDU131046 QTX131046:QTY131046 QKB131046:QKC131046 QAF131046:QAG131046 PQJ131046:PQK131046 PGN131046:PGO131046 OWR131046:OWS131046 OMV131046:OMW131046 OCZ131046:ODA131046 NTD131046:NTE131046 NJH131046:NJI131046 MZL131046:MZM131046 MPP131046:MPQ131046 MFT131046:MFU131046 LVX131046:LVY131046 LMB131046:LMC131046 LCF131046:LCG131046 KSJ131046:KSK131046 KIN131046:KIO131046 JYR131046:JYS131046 JOV131046:JOW131046 JEZ131046:JFA131046 IVD131046:IVE131046 ILH131046:ILI131046 IBL131046:IBM131046 HRP131046:HRQ131046 HHT131046:HHU131046 GXX131046:GXY131046 GOB131046:GOC131046 GEF131046:GEG131046 FUJ131046:FUK131046 FKN131046:FKO131046 FAR131046:FAS131046 EQV131046:EQW131046 EGZ131046:EHA131046 DXD131046:DXE131046 DNH131046:DNI131046 DDL131046:DDM131046 CTP131046:CTQ131046 CJT131046:CJU131046 BZX131046:BZY131046 BQB131046:BQC131046 BGF131046:BGG131046 AWJ131046:AWK131046 AMN131046:AMO131046 ACR131046:ACS131046 SV131046:SW131046 IZ131046:JA131046 D131046:E131046 WVL65510:WVM65510 WLP65510:WLQ65510 WBT65510:WBU65510 VRX65510:VRY65510 VIB65510:VIC65510 UYF65510:UYG65510 UOJ65510:UOK65510 UEN65510:UEO65510 TUR65510:TUS65510 TKV65510:TKW65510 TAZ65510:TBA65510 SRD65510:SRE65510 SHH65510:SHI65510 RXL65510:RXM65510 RNP65510:RNQ65510 RDT65510:RDU65510 QTX65510:QTY65510 QKB65510:QKC65510 QAF65510:QAG65510 PQJ65510:PQK65510 PGN65510:PGO65510 OWR65510:OWS65510 OMV65510:OMW65510 OCZ65510:ODA65510 NTD65510:NTE65510 NJH65510:NJI65510 MZL65510:MZM65510 MPP65510:MPQ65510 MFT65510:MFU65510 LVX65510:LVY65510 LMB65510:LMC65510 LCF65510:LCG65510 KSJ65510:KSK65510 KIN65510:KIO65510 JYR65510:JYS65510 JOV65510:JOW65510 JEZ65510:JFA65510 IVD65510:IVE65510 ILH65510:ILI65510 IBL65510:IBM65510 HRP65510:HRQ65510 HHT65510:HHU65510 GXX65510:GXY65510 GOB65510:GOC65510 GEF65510:GEG65510 FUJ65510:FUK65510 FKN65510:FKO65510 FAR65510:FAS65510 EQV65510:EQW65510 EGZ65510:EHA65510 DXD65510:DXE65510 DNH65510:DNI65510 DDL65510:DDM65510 CTP65510:CTQ65510 CJT65510:CJU65510 BZX65510:BZY65510 BQB65510:BQC65510 BGF65510:BGG65510 AWJ65510:AWK65510 AMN65510:AMO65510 ACR65510:ACS65510 SV65510:SW65510 IZ65510:JA65510 D65510:E65510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formula1>$E$104:$E$109</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4</xdr:col>
                    <xdr:colOff>533400</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N44"/>
  <sheetViews>
    <sheetView zoomScale="85" zoomScaleNormal="85" workbookViewId="0">
      <selection activeCell="E8" sqref="E8"/>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28"/>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297" t="s">
        <v>13</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c r="AR1" s="297"/>
      <c r="AS1" s="297"/>
      <c r="AT1" s="297"/>
      <c r="AU1" s="297"/>
      <c r="AV1" s="297"/>
      <c r="AW1" s="297"/>
      <c r="AX1" s="297"/>
      <c r="AY1" s="297"/>
      <c r="AZ1" s="297"/>
      <c r="BA1" s="297"/>
      <c r="BB1" s="297"/>
      <c r="BC1" s="297"/>
      <c r="BD1" s="297"/>
      <c r="BE1" s="297"/>
      <c r="BF1" s="297"/>
      <c r="BG1" s="297"/>
      <c r="BH1" s="297"/>
      <c r="BI1" s="297"/>
      <c r="BJ1" s="297"/>
      <c r="BK1" s="297"/>
      <c r="BL1" s="297"/>
      <c r="BM1" s="297"/>
      <c r="BN1" s="297"/>
      <c r="BO1" s="297"/>
      <c r="BP1" s="297"/>
      <c r="BQ1" s="297"/>
      <c r="BR1" s="297"/>
      <c r="BS1" s="297"/>
      <c r="BT1" s="297"/>
      <c r="BU1" s="297"/>
      <c r="BV1" s="297"/>
      <c r="BW1" s="297"/>
      <c r="BX1" s="297"/>
      <c r="BY1" s="297"/>
      <c r="BZ1" s="297"/>
      <c r="CA1" s="297"/>
      <c r="CB1" s="297"/>
      <c r="CC1" s="297"/>
      <c r="CD1" s="297"/>
      <c r="CE1" s="297"/>
      <c r="CF1" s="297"/>
      <c r="CG1" s="297"/>
      <c r="CH1" s="297"/>
      <c r="CI1" s="297"/>
      <c r="CJ1" s="297"/>
      <c r="CK1" s="297"/>
      <c r="CL1" s="297"/>
      <c r="CM1" s="226"/>
      <c r="CN1" s="226"/>
      <c r="CO1" s="226"/>
      <c r="CP1" s="178"/>
      <c r="CQ1" s="8"/>
      <c r="CR1" s="8"/>
      <c r="CS1" s="8"/>
      <c r="CT1" s="8"/>
      <c r="CU1" s="8"/>
      <c r="CV1" s="8"/>
      <c r="CW1" s="8"/>
      <c r="CX1" s="8"/>
      <c r="CY1" s="8"/>
      <c r="CZ1" s="8"/>
      <c r="DA1" s="8"/>
      <c r="DB1" s="8"/>
      <c r="DC1" s="8"/>
      <c r="DD1" s="8"/>
      <c r="DE1" s="8"/>
      <c r="DF1" s="8"/>
      <c r="DG1" s="8"/>
      <c r="DH1" s="8"/>
      <c r="DI1" s="8"/>
      <c r="DJ1" s="8"/>
      <c r="DK1" s="8"/>
      <c r="DL1" s="8"/>
      <c r="DM1" s="8"/>
      <c r="DN1" s="8"/>
    </row>
    <row r="2" spans="1:118" s="3" customFormat="1" ht="21" thickBot="1" x14ac:dyDescent="0.35">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227"/>
      <c r="CK2" s="227"/>
      <c r="CL2" s="227"/>
      <c r="CM2" s="226"/>
      <c r="CN2" s="226"/>
      <c r="CO2" s="226"/>
      <c r="CP2" s="178"/>
      <c r="CQ2" s="8"/>
      <c r="CR2" s="8"/>
      <c r="CS2" s="8"/>
      <c r="CT2" s="8"/>
      <c r="CU2" s="8"/>
      <c r="CV2" s="8"/>
      <c r="CW2" s="8"/>
      <c r="CX2" s="8"/>
      <c r="CY2" s="8"/>
      <c r="CZ2" s="8"/>
      <c r="DA2" s="8"/>
      <c r="DB2" s="8"/>
      <c r="DC2" s="8"/>
      <c r="DD2" s="8"/>
      <c r="DE2" s="8"/>
      <c r="DF2" s="8"/>
      <c r="DG2" s="8"/>
      <c r="DH2" s="8"/>
      <c r="DI2" s="8"/>
      <c r="DJ2" s="8"/>
      <c r="DK2" s="8"/>
      <c r="DL2" s="8"/>
      <c r="DM2" s="8"/>
      <c r="DN2" s="8"/>
    </row>
    <row r="3" spans="1:118" s="3" customFormat="1" ht="15" customHeight="1" x14ac:dyDescent="0.3">
      <c r="A3" s="64"/>
      <c r="B3" s="298" t="s">
        <v>57</v>
      </c>
      <c r="C3" s="211" t="s">
        <v>111</v>
      </c>
      <c r="D3" s="211"/>
      <c r="E3" s="211"/>
      <c r="F3" s="300" t="s">
        <v>112</v>
      </c>
      <c r="G3" s="301"/>
      <c r="H3" s="301"/>
      <c r="I3" s="306"/>
      <c r="J3" s="307"/>
      <c r="K3" s="310"/>
      <c r="L3" s="306"/>
      <c r="M3" s="307"/>
      <c r="N3" s="308"/>
      <c r="O3" s="306"/>
      <c r="P3" s="307"/>
      <c r="Q3" s="308"/>
      <c r="R3" s="306"/>
      <c r="S3" s="307"/>
      <c r="T3" s="308"/>
      <c r="U3" s="306"/>
      <c r="V3" s="307"/>
      <c r="W3" s="308"/>
      <c r="X3" s="306"/>
      <c r="Y3" s="307"/>
      <c r="Z3" s="308"/>
      <c r="AA3" s="306"/>
      <c r="AB3" s="307"/>
      <c r="AC3" s="308"/>
      <c r="AD3" s="306"/>
      <c r="AE3" s="307"/>
      <c r="AF3" s="308"/>
      <c r="AG3" s="306"/>
      <c r="AH3" s="307"/>
      <c r="AI3" s="308"/>
      <c r="AJ3" s="306"/>
      <c r="AK3" s="307"/>
      <c r="AL3" s="308"/>
      <c r="AM3" s="306"/>
      <c r="AN3" s="307"/>
      <c r="AO3" s="308"/>
      <c r="AP3" s="306"/>
      <c r="AQ3" s="307"/>
      <c r="AR3" s="308"/>
      <c r="AS3" s="306"/>
      <c r="AT3" s="307"/>
      <c r="AU3" s="308"/>
      <c r="AV3" s="306"/>
      <c r="AW3" s="307"/>
      <c r="AX3" s="308"/>
      <c r="AY3" s="306"/>
      <c r="AZ3" s="307"/>
      <c r="BA3" s="308"/>
      <c r="BB3" s="306"/>
      <c r="BC3" s="307"/>
      <c r="BD3" s="308"/>
      <c r="BE3" s="306"/>
      <c r="BF3" s="307"/>
      <c r="BG3" s="308"/>
      <c r="BH3" s="306"/>
      <c r="BI3" s="307"/>
      <c r="BJ3" s="308"/>
      <c r="BK3" s="306"/>
      <c r="BL3" s="307"/>
      <c r="BM3" s="308"/>
      <c r="BN3" s="306"/>
      <c r="BO3" s="307"/>
      <c r="BP3" s="308"/>
      <c r="BQ3" s="306"/>
      <c r="BR3" s="307"/>
      <c r="BS3" s="308"/>
      <c r="BT3" s="306"/>
      <c r="BU3" s="307"/>
      <c r="BV3" s="308"/>
      <c r="BW3" s="306"/>
      <c r="BX3" s="307"/>
      <c r="BY3" s="308"/>
      <c r="BZ3" s="306"/>
      <c r="CA3" s="307"/>
      <c r="CB3" s="308"/>
      <c r="CC3" s="306"/>
      <c r="CD3" s="307"/>
      <c r="CE3" s="308"/>
      <c r="CF3" s="306"/>
      <c r="CG3" s="307"/>
      <c r="CH3" s="310"/>
      <c r="CI3" s="302" t="s">
        <v>113</v>
      </c>
      <c r="CJ3" s="227"/>
      <c r="CK3" s="227"/>
      <c r="CL3" s="227"/>
      <c r="CM3" s="226"/>
      <c r="CN3" s="226"/>
      <c r="CO3" s="226"/>
      <c r="CP3" s="178"/>
      <c r="CQ3" s="8"/>
      <c r="CR3" s="8"/>
      <c r="CS3" s="8"/>
      <c r="CT3" s="8"/>
      <c r="CU3" s="8"/>
      <c r="CV3" s="8"/>
      <c r="CW3" s="8"/>
      <c r="CX3" s="8"/>
      <c r="CY3" s="8"/>
      <c r="CZ3" s="8"/>
      <c r="DA3" s="8"/>
      <c r="DB3" s="8"/>
      <c r="DC3" s="8"/>
      <c r="DD3" s="8"/>
      <c r="DE3" s="8"/>
      <c r="DF3" s="8"/>
      <c r="DG3" s="8"/>
      <c r="DH3" s="8"/>
      <c r="DI3" s="8"/>
      <c r="DJ3" s="8"/>
      <c r="DK3" s="8"/>
      <c r="DL3" s="8"/>
      <c r="DM3" s="8"/>
      <c r="DN3" s="8"/>
    </row>
    <row r="4" spans="1:118" ht="15" customHeight="1" x14ac:dyDescent="0.25">
      <c r="B4" s="299"/>
      <c r="C4" s="212">
        <v>1</v>
      </c>
      <c r="D4" s="217"/>
      <c r="E4" s="217"/>
      <c r="F4" s="65" t="str">
        <f t="shared" ref="F4:AK4" si="0">CONCATENATE(F15,F16)</f>
        <v>1L</v>
      </c>
      <c r="G4" s="66" t="str">
        <f t="shared" si="0"/>
        <v>1E</v>
      </c>
      <c r="H4" s="215" t="str">
        <f t="shared" si="0"/>
        <v>1H</v>
      </c>
      <c r="I4" s="65" t="str">
        <f t="shared" si="0"/>
        <v>2L</v>
      </c>
      <c r="J4" s="66" t="str">
        <f t="shared" si="0"/>
        <v>2E</v>
      </c>
      <c r="K4" s="215" t="str">
        <f t="shared" si="0"/>
        <v>2H</v>
      </c>
      <c r="L4" s="65" t="str">
        <f t="shared" si="0"/>
        <v>3L</v>
      </c>
      <c r="M4" s="66" t="str">
        <f t="shared" si="0"/>
        <v>3E</v>
      </c>
      <c r="N4" s="215" t="str">
        <f t="shared" si="0"/>
        <v>3H</v>
      </c>
      <c r="O4" s="65" t="str">
        <f t="shared" si="0"/>
        <v>4L</v>
      </c>
      <c r="P4" s="66" t="str">
        <f t="shared" si="0"/>
        <v>4E</v>
      </c>
      <c r="Q4" s="215" t="str">
        <f t="shared" si="0"/>
        <v>4H</v>
      </c>
      <c r="R4" s="65" t="str">
        <f t="shared" si="0"/>
        <v>5L</v>
      </c>
      <c r="S4" s="66" t="str">
        <f t="shared" si="0"/>
        <v>5E</v>
      </c>
      <c r="T4" s="215" t="str">
        <f t="shared" si="0"/>
        <v>5H</v>
      </c>
      <c r="U4" s="65" t="str">
        <f t="shared" si="0"/>
        <v>6L</v>
      </c>
      <c r="V4" s="66" t="str">
        <f t="shared" si="0"/>
        <v>6E</v>
      </c>
      <c r="W4" s="215" t="str">
        <f t="shared" si="0"/>
        <v>6H</v>
      </c>
      <c r="X4" s="65" t="str">
        <f t="shared" si="0"/>
        <v>7L</v>
      </c>
      <c r="Y4" s="66" t="str">
        <f t="shared" si="0"/>
        <v>7E</v>
      </c>
      <c r="Z4" s="215" t="str">
        <f t="shared" si="0"/>
        <v>7H</v>
      </c>
      <c r="AA4" s="65" t="str">
        <f t="shared" si="0"/>
        <v>8L</v>
      </c>
      <c r="AB4" s="66" t="str">
        <f t="shared" si="0"/>
        <v>8E</v>
      </c>
      <c r="AC4" s="215" t="str">
        <f t="shared" si="0"/>
        <v>8H</v>
      </c>
      <c r="AD4" s="65" t="str">
        <f t="shared" si="0"/>
        <v>9L</v>
      </c>
      <c r="AE4" s="66" t="str">
        <f t="shared" si="0"/>
        <v>9E</v>
      </c>
      <c r="AF4" s="215" t="str">
        <f t="shared" si="0"/>
        <v>9H</v>
      </c>
      <c r="AG4" s="65" t="str">
        <f t="shared" si="0"/>
        <v>10L</v>
      </c>
      <c r="AH4" s="66" t="str">
        <f t="shared" si="0"/>
        <v>10E</v>
      </c>
      <c r="AI4" s="215" t="str">
        <f t="shared" si="0"/>
        <v>10H</v>
      </c>
      <c r="AJ4" s="65" t="str">
        <f t="shared" si="0"/>
        <v>11L</v>
      </c>
      <c r="AK4" s="66" t="str">
        <f t="shared" si="0"/>
        <v>11E</v>
      </c>
      <c r="AL4" s="215" t="str">
        <f t="shared" ref="AL4:BQ4" si="1">CONCATENATE(AL15,AL16)</f>
        <v>11H</v>
      </c>
      <c r="AM4" s="65" t="str">
        <f t="shared" si="1"/>
        <v>12L</v>
      </c>
      <c r="AN4" s="66" t="str">
        <f t="shared" si="1"/>
        <v>12E</v>
      </c>
      <c r="AO4" s="215" t="str">
        <f t="shared" si="1"/>
        <v>12H</v>
      </c>
      <c r="AP4" s="65" t="str">
        <f t="shared" si="1"/>
        <v>13L</v>
      </c>
      <c r="AQ4" s="66" t="str">
        <f t="shared" si="1"/>
        <v>13E</v>
      </c>
      <c r="AR4" s="215" t="str">
        <f t="shared" si="1"/>
        <v>13H</v>
      </c>
      <c r="AS4" s="65" t="str">
        <f t="shared" si="1"/>
        <v>14L</v>
      </c>
      <c r="AT4" s="66" t="str">
        <f t="shared" si="1"/>
        <v>14E</v>
      </c>
      <c r="AU4" s="215" t="str">
        <f t="shared" si="1"/>
        <v>14H</v>
      </c>
      <c r="AV4" s="65" t="str">
        <f t="shared" si="1"/>
        <v>15L</v>
      </c>
      <c r="AW4" s="66" t="str">
        <f t="shared" si="1"/>
        <v>15E</v>
      </c>
      <c r="AX4" s="215" t="str">
        <f t="shared" si="1"/>
        <v>15H</v>
      </c>
      <c r="AY4" s="65" t="str">
        <f t="shared" si="1"/>
        <v>16L</v>
      </c>
      <c r="AZ4" s="66" t="str">
        <f t="shared" si="1"/>
        <v>16E</v>
      </c>
      <c r="BA4" s="215" t="str">
        <f t="shared" si="1"/>
        <v>16H</v>
      </c>
      <c r="BB4" s="65" t="str">
        <f t="shared" si="1"/>
        <v>17L</v>
      </c>
      <c r="BC4" s="66" t="str">
        <f t="shared" si="1"/>
        <v>17E</v>
      </c>
      <c r="BD4" s="215" t="str">
        <f t="shared" si="1"/>
        <v>17H</v>
      </c>
      <c r="BE4" s="65" t="str">
        <f t="shared" si="1"/>
        <v>18L</v>
      </c>
      <c r="BF4" s="66" t="str">
        <f t="shared" si="1"/>
        <v>18E</v>
      </c>
      <c r="BG4" s="215" t="str">
        <f t="shared" si="1"/>
        <v>18H</v>
      </c>
      <c r="BH4" s="65" t="str">
        <f t="shared" si="1"/>
        <v>19L</v>
      </c>
      <c r="BI4" s="66" t="str">
        <f t="shared" si="1"/>
        <v>19E</v>
      </c>
      <c r="BJ4" s="215" t="str">
        <f t="shared" si="1"/>
        <v>19H</v>
      </c>
      <c r="BK4" s="65" t="str">
        <f t="shared" si="1"/>
        <v>20L</v>
      </c>
      <c r="BL4" s="66" t="str">
        <f t="shared" si="1"/>
        <v>20E</v>
      </c>
      <c r="BM4" s="215" t="str">
        <f t="shared" si="1"/>
        <v>20H</v>
      </c>
      <c r="BN4" s="65" t="str">
        <f t="shared" si="1"/>
        <v>21L</v>
      </c>
      <c r="BO4" s="66" t="str">
        <f t="shared" si="1"/>
        <v>21E</v>
      </c>
      <c r="BP4" s="215" t="str">
        <f t="shared" si="1"/>
        <v>21H</v>
      </c>
      <c r="BQ4" s="65" t="str">
        <f t="shared" si="1"/>
        <v>22L</v>
      </c>
      <c r="BR4" s="66" t="str">
        <f t="shared" ref="BR4:CH4" si="2">CONCATENATE(BR15,BR16)</f>
        <v>22E</v>
      </c>
      <c r="BS4" s="215" t="str">
        <f t="shared" si="2"/>
        <v>22H</v>
      </c>
      <c r="BT4" s="65" t="str">
        <f t="shared" si="2"/>
        <v>23L</v>
      </c>
      <c r="BU4" s="66" t="str">
        <f t="shared" si="2"/>
        <v>23E</v>
      </c>
      <c r="BV4" s="215" t="str">
        <f t="shared" si="2"/>
        <v>23H</v>
      </c>
      <c r="BW4" s="65" t="str">
        <f t="shared" si="2"/>
        <v>24L</v>
      </c>
      <c r="BX4" s="66" t="str">
        <f t="shared" si="2"/>
        <v>24E</v>
      </c>
      <c r="BY4" s="215" t="str">
        <f t="shared" si="2"/>
        <v>24H</v>
      </c>
      <c r="BZ4" s="65" t="str">
        <f t="shared" si="2"/>
        <v>25L</v>
      </c>
      <c r="CA4" s="66" t="str">
        <f t="shared" si="2"/>
        <v>25E</v>
      </c>
      <c r="CB4" s="215" t="str">
        <f t="shared" si="2"/>
        <v>25H</v>
      </c>
      <c r="CC4" s="65" t="str">
        <f t="shared" si="2"/>
        <v>26L</v>
      </c>
      <c r="CD4" s="66" t="str">
        <f t="shared" si="2"/>
        <v>26E</v>
      </c>
      <c r="CE4" s="215" t="str">
        <f t="shared" si="2"/>
        <v>26H</v>
      </c>
      <c r="CF4" s="65" t="str">
        <f t="shared" si="2"/>
        <v>27L</v>
      </c>
      <c r="CG4" s="66" t="str">
        <f t="shared" si="2"/>
        <v>27E</v>
      </c>
      <c r="CH4" s="215" t="str">
        <f t="shared" si="2"/>
        <v>27H</v>
      </c>
      <c r="CI4" s="303"/>
    </row>
    <row r="5" spans="1:118" ht="15" customHeight="1" thickBot="1" x14ac:dyDescent="0.3">
      <c r="A5">
        <v>2</v>
      </c>
      <c r="B5" s="299"/>
      <c r="C5" s="213" t="str">
        <f t="shared" ref="C5:C10" si="3">HLOOKUP(CONCATENATE($C$4,"L"),$F$4:$CH$10,$A5,FALSE)</f>
        <v>Appalachian - Shale</v>
      </c>
      <c r="D5" s="213" t="str">
        <f>C5</f>
        <v>Appalachian - Shale</v>
      </c>
      <c r="E5" s="213" t="str">
        <f>C5</f>
        <v>Appalachian - Shale</v>
      </c>
      <c r="F5" s="304" t="str">
        <f>G6</f>
        <v>Appalachian - Shale</v>
      </c>
      <c r="G5" s="305"/>
      <c r="H5" s="305"/>
      <c r="I5" s="304" t="str">
        <f>J6</f>
        <v>Gulf - Conventional</v>
      </c>
      <c r="J5" s="305"/>
      <c r="K5" s="305"/>
      <c r="L5" s="304" t="str">
        <f>M6</f>
        <v>Gulf - Shale</v>
      </c>
      <c r="M5" s="305"/>
      <c r="N5" s="305"/>
      <c r="O5" s="304" t="str">
        <f>P6</f>
        <v>Gulf - Tight</v>
      </c>
      <c r="P5" s="305"/>
      <c r="Q5" s="305"/>
      <c r="R5" s="304" t="str">
        <f>S6</f>
        <v>Arkla - Conventional</v>
      </c>
      <c r="S5" s="305"/>
      <c r="T5" s="305"/>
      <c r="U5" s="304" t="str">
        <f>V6</f>
        <v>Arkla - Shale</v>
      </c>
      <c r="V5" s="305"/>
      <c r="W5" s="305"/>
      <c r="X5" s="304" t="str">
        <f>Y6</f>
        <v>Arkla - Tight</v>
      </c>
      <c r="Y5" s="305"/>
      <c r="Z5" s="305"/>
      <c r="AA5" s="304" t="str">
        <f>AB6</f>
        <v>East Texas - Conventional</v>
      </c>
      <c r="AB5" s="305"/>
      <c r="AC5" s="305"/>
      <c r="AD5" s="304" t="str">
        <f>AE6</f>
        <v>East Texas - Shale</v>
      </c>
      <c r="AE5" s="305"/>
      <c r="AF5" s="305"/>
      <c r="AG5" s="304" t="str">
        <f>AH6</f>
        <v>East Texas - Tight</v>
      </c>
      <c r="AH5" s="305"/>
      <c r="AI5" s="305"/>
      <c r="AJ5" s="304" t="str">
        <f>AK6</f>
        <v>Arkoma - Conventional</v>
      </c>
      <c r="AK5" s="305"/>
      <c r="AL5" s="305"/>
      <c r="AM5" s="304" t="str">
        <f>AN6</f>
        <v>Arkoma - Shale</v>
      </c>
      <c r="AN5" s="305"/>
      <c r="AO5" s="305"/>
      <c r="AP5" s="304" t="str">
        <f>AQ6</f>
        <v>South Oklahoma - Shale</v>
      </c>
      <c r="AQ5" s="305"/>
      <c r="AR5" s="305"/>
      <c r="AS5" s="304" t="str">
        <f>AT6</f>
        <v>Anadarko - Conventional</v>
      </c>
      <c r="AT5" s="305"/>
      <c r="AU5" s="305"/>
      <c r="AV5" s="304" t="str">
        <f>AW6</f>
        <v>Anadarko - Shale</v>
      </c>
      <c r="AW5" s="305"/>
      <c r="AX5" s="305"/>
      <c r="AY5" s="304" t="str">
        <f>AZ6</f>
        <v>Anadarko - Tight</v>
      </c>
      <c r="AZ5" s="305"/>
      <c r="BA5" s="305"/>
      <c r="BB5" s="304" t="str">
        <f>BC6</f>
        <v>Strawn - Shale</v>
      </c>
      <c r="BC5" s="305"/>
      <c r="BD5" s="305"/>
      <c r="BE5" s="304" t="str">
        <f>BF6</f>
        <v>Fort Worth - Shale</v>
      </c>
      <c r="BF5" s="305"/>
      <c r="BG5" s="305"/>
      <c r="BH5" s="304" t="str">
        <f>BI6</f>
        <v>Permian - Conventional</v>
      </c>
      <c r="BI5" s="305"/>
      <c r="BJ5" s="305"/>
      <c r="BK5" s="304" t="str">
        <f>BL6</f>
        <v>Permian - Shale</v>
      </c>
      <c r="BL5" s="305"/>
      <c r="BM5" s="305"/>
      <c r="BN5" s="304" t="str">
        <f>BO6</f>
        <v>Green River - Conventional</v>
      </c>
      <c r="BO5" s="305"/>
      <c r="BP5" s="305"/>
      <c r="BQ5" s="304" t="str">
        <f>BR6</f>
        <v>Green River - Tight</v>
      </c>
      <c r="BR5" s="305"/>
      <c r="BS5" s="305"/>
      <c r="BT5" s="304" t="str">
        <f>BU6</f>
        <v>Uinta - Conventional</v>
      </c>
      <c r="BU5" s="305"/>
      <c r="BV5" s="305"/>
      <c r="BW5" s="304" t="str">
        <f>BX6</f>
        <v>Uinta - Tight</v>
      </c>
      <c r="BX5" s="305"/>
      <c r="BY5" s="305"/>
      <c r="BZ5" s="304" t="str">
        <f>CA6</f>
        <v>San Juan - CBM</v>
      </c>
      <c r="CA5" s="305"/>
      <c r="CB5" s="305"/>
      <c r="CC5" s="312" t="str">
        <f>CD6</f>
        <v>San Juan - Conventional</v>
      </c>
      <c r="CD5" s="313"/>
      <c r="CE5" s="313"/>
      <c r="CF5" s="312" t="str">
        <f>CG6</f>
        <v>Piceance - Tight</v>
      </c>
      <c r="CG5" s="313"/>
      <c r="CH5" s="313"/>
      <c r="CI5" s="303"/>
    </row>
    <row r="6" spans="1:118" ht="39" x14ac:dyDescent="0.25">
      <c r="A6">
        <v>3</v>
      </c>
      <c r="B6" s="299"/>
      <c r="C6" s="213" t="str">
        <f t="shared" si="3"/>
        <v>Appalachian - Shale - Min</v>
      </c>
      <c r="D6" s="213" t="str">
        <f>HLOOKUP(CONCATENATE($C$4,"E"),$F$4:$CH$10,$A6,FALSE)</f>
        <v>Appalachian - Shale</v>
      </c>
      <c r="E6" s="213" t="str">
        <f>HLOOKUP(CONCATENATE($C$4,"H"),$F$4:$CH$10,$A6,FALSE)</f>
        <v>Appalachian - Shale - Max</v>
      </c>
      <c r="F6" s="231" t="s">
        <v>231</v>
      </c>
      <c r="G6" s="231" t="s">
        <v>232</v>
      </c>
      <c r="H6" s="231" t="s">
        <v>233</v>
      </c>
      <c r="I6" s="231" t="s">
        <v>234</v>
      </c>
      <c r="J6" s="231" t="s">
        <v>235</v>
      </c>
      <c r="K6" s="231" t="s">
        <v>236</v>
      </c>
      <c r="L6" s="231" t="s">
        <v>237</v>
      </c>
      <c r="M6" s="231" t="s">
        <v>238</v>
      </c>
      <c r="N6" s="231" t="s">
        <v>239</v>
      </c>
      <c r="O6" s="231" t="s">
        <v>240</v>
      </c>
      <c r="P6" s="231" t="s">
        <v>241</v>
      </c>
      <c r="Q6" s="231" t="s">
        <v>242</v>
      </c>
      <c r="R6" s="231" t="s">
        <v>243</v>
      </c>
      <c r="S6" s="231" t="s">
        <v>244</v>
      </c>
      <c r="T6" s="231" t="s">
        <v>245</v>
      </c>
      <c r="U6" s="231" t="s">
        <v>246</v>
      </c>
      <c r="V6" s="231" t="s">
        <v>247</v>
      </c>
      <c r="W6" s="231" t="s">
        <v>248</v>
      </c>
      <c r="X6" s="231" t="s">
        <v>249</v>
      </c>
      <c r="Y6" s="231" t="s">
        <v>250</v>
      </c>
      <c r="Z6" s="231" t="s">
        <v>251</v>
      </c>
      <c r="AA6" s="231" t="s">
        <v>252</v>
      </c>
      <c r="AB6" s="231" t="s">
        <v>253</v>
      </c>
      <c r="AC6" s="231" t="s">
        <v>254</v>
      </c>
      <c r="AD6" s="231" t="s">
        <v>255</v>
      </c>
      <c r="AE6" s="231" t="s">
        <v>256</v>
      </c>
      <c r="AF6" s="231" t="s">
        <v>257</v>
      </c>
      <c r="AG6" s="231" t="s">
        <v>258</v>
      </c>
      <c r="AH6" s="231" t="s">
        <v>259</v>
      </c>
      <c r="AI6" s="231" t="s">
        <v>260</v>
      </c>
      <c r="AJ6" s="231" t="s">
        <v>261</v>
      </c>
      <c r="AK6" s="231" t="s">
        <v>262</v>
      </c>
      <c r="AL6" s="231" t="s">
        <v>263</v>
      </c>
      <c r="AM6" s="231" t="s">
        <v>264</v>
      </c>
      <c r="AN6" s="231" t="s">
        <v>265</v>
      </c>
      <c r="AO6" s="231" t="s">
        <v>266</v>
      </c>
      <c r="AP6" s="231" t="s">
        <v>267</v>
      </c>
      <c r="AQ6" s="231" t="s">
        <v>268</v>
      </c>
      <c r="AR6" s="231" t="s">
        <v>269</v>
      </c>
      <c r="AS6" s="231" t="s">
        <v>270</v>
      </c>
      <c r="AT6" s="231" t="s">
        <v>271</v>
      </c>
      <c r="AU6" s="231" t="s">
        <v>272</v>
      </c>
      <c r="AV6" s="231" t="s">
        <v>273</v>
      </c>
      <c r="AW6" s="231" t="s">
        <v>274</v>
      </c>
      <c r="AX6" s="231" t="s">
        <v>275</v>
      </c>
      <c r="AY6" s="231" t="s">
        <v>276</v>
      </c>
      <c r="AZ6" s="231" t="s">
        <v>277</v>
      </c>
      <c r="BA6" s="231" t="s">
        <v>278</v>
      </c>
      <c r="BB6" s="231" t="s">
        <v>279</v>
      </c>
      <c r="BC6" s="231" t="s">
        <v>280</v>
      </c>
      <c r="BD6" s="231" t="s">
        <v>281</v>
      </c>
      <c r="BE6" s="231" t="s">
        <v>282</v>
      </c>
      <c r="BF6" s="231" t="s">
        <v>283</v>
      </c>
      <c r="BG6" s="231" t="s">
        <v>284</v>
      </c>
      <c r="BH6" s="231" t="s">
        <v>285</v>
      </c>
      <c r="BI6" s="231" t="s">
        <v>286</v>
      </c>
      <c r="BJ6" s="231" t="s">
        <v>287</v>
      </c>
      <c r="BK6" s="231" t="s">
        <v>288</v>
      </c>
      <c r="BL6" s="231" t="s">
        <v>289</v>
      </c>
      <c r="BM6" s="231" t="s">
        <v>290</v>
      </c>
      <c r="BN6" s="231" t="s">
        <v>291</v>
      </c>
      <c r="BO6" s="231" t="s">
        <v>292</v>
      </c>
      <c r="BP6" s="231" t="s">
        <v>293</v>
      </c>
      <c r="BQ6" s="231" t="s">
        <v>294</v>
      </c>
      <c r="BR6" s="231" t="s">
        <v>295</v>
      </c>
      <c r="BS6" s="231" t="s">
        <v>296</v>
      </c>
      <c r="BT6" s="231" t="s">
        <v>297</v>
      </c>
      <c r="BU6" s="231" t="s">
        <v>298</v>
      </c>
      <c r="BV6" s="231" t="s">
        <v>299</v>
      </c>
      <c r="BW6" s="231" t="s">
        <v>300</v>
      </c>
      <c r="BX6" s="231" t="s">
        <v>301</v>
      </c>
      <c r="BY6" s="231" t="s">
        <v>302</v>
      </c>
      <c r="BZ6" s="231" t="s">
        <v>303</v>
      </c>
      <c r="CA6" s="231" t="s">
        <v>304</v>
      </c>
      <c r="CB6" s="231" t="s">
        <v>305</v>
      </c>
      <c r="CC6" s="231" t="s">
        <v>306</v>
      </c>
      <c r="CD6" s="231" t="s">
        <v>307</v>
      </c>
      <c r="CE6" s="231" t="s">
        <v>308</v>
      </c>
      <c r="CF6" s="231" t="s">
        <v>309</v>
      </c>
      <c r="CG6" s="231" t="s">
        <v>310</v>
      </c>
      <c r="CH6" s="231" t="s">
        <v>311</v>
      </c>
      <c r="CI6" s="303"/>
    </row>
    <row r="7" spans="1:118" ht="15" customHeight="1" x14ac:dyDescent="0.25">
      <c r="A7">
        <v>4</v>
      </c>
      <c r="B7" s="236" t="str">
        <f>'Data Summary'!C23</f>
        <v>4_TS_CH4_leak</v>
      </c>
      <c r="C7" s="214">
        <f t="shared" si="3"/>
        <v>7.9373537181996099</v>
      </c>
      <c r="D7" s="214">
        <f>HLOOKUP(CONCATENATE($C$4,"E"),$F$4:$CH$10,$A7,FALSE)</f>
        <v>11.599428365949134</v>
      </c>
      <c r="E7" s="214">
        <f>HLOOKUP(CONCATENATE($C$4,"H"),$F$4:$CH$10,$A7,FALSE)</f>
        <v>15.972836497064575</v>
      </c>
      <c r="F7" s="232">
        <v>7.9373537181996099</v>
      </c>
      <c r="G7" s="232">
        <v>11.599428365949134</v>
      </c>
      <c r="H7" s="232">
        <v>15.972836497064575</v>
      </c>
      <c r="I7" s="232">
        <v>7.9373537181996099</v>
      </c>
      <c r="J7" s="232">
        <v>11.599428365949134</v>
      </c>
      <c r="K7" s="232">
        <v>15.972836497064575</v>
      </c>
      <c r="L7" s="232">
        <v>7.9373537181996099</v>
      </c>
      <c r="M7" s="232">
        <v>11.599428365949134</v>
      </c>
      <c r="N7" s="232">
        <v>15.972836497064575</v>
      </c>
      <c r="O7" s="232">
        <v>7.9373537181996099</v>
      </c>
      <c r="P7" s="232">
        <v>11.599428365949134</v>
      </c>
      <c r="Q7" s="232">
        <v>15.972836497064575</v>
      </c>
      <c r="R7" s="232">
        <v>7.9373537181996099</v>
      </c>
      <c r="S7" s="232">
        <v>11.599428365949134</v>
      </c>
      <c r="T7" s="232">
        <v>15.972836497064575</v>
      </c>
      <c r="U7" s="232">
        <v>7.9373537181996099</v>
      </c>
      <c r="V7" s="232">
        <v>11.599428365949134</v>
      </c>
      <c r="W7" s="232">
        <v>15.972836497064575</v>
      </c>
      <c r="X7" s="232">
        <v>7.9373537181996099</v>
      </c>
      <c r="Y7" s="232">
        <v>11.599428365949134</v>
      </c>
      <c r="Z7" s="232">
        <v>15.972836497064575</v>
      </c>
      <c r="AA7" s="232">
        <v>7.9373537181996099</v>
      </c>
      <c r="AB7" s="232">
        <v>11.599428365949134</v>
      </c>
      <c r="AC7" s="232">
        <v>15.972836497064575</v>
      </c>
      <c r="AD7" s="232">
        <v>7.9373537181996099</v>
      </c>
      <c r="AE7" s="232">
        <v>11.599428365949134</v>
      </c>
      <c r="AF7" s="232">
        <v>15.972836497064575</v>
      </c>
      <c r="AG7" s="232">
        <v>7.9373537181996099</v>
      </c>
      <c r="AH7" s="232">
        <v>11.599428365949134</v>
      </c>
      <c r="AI7" s="232">
        <v>15.972836497064575</v>
      </c>
      <c r="AJ7" s="232">
        <v>7.9373537181996099</v>
      </c>
      <c r="AK7" s="232">
        <v>11.599428365949134</v>
      </c>
      <c r="AL7" s="232">
        <v>15.972836497064575</v>
      </c>
      <c r="AM7" s="232">
        <v>7.9373537181996099</v>
      </c>
      <c r="AN7" s="232">
        <v>11.599428365949134</v>
      </c>
      <c r="AO7" s="232">
        <v>15.972836497064575</v>
      </c>
      <c r="AP7" s="232">
        <v>7.9373537181996099</v>
      </c>
      <c r="AQ7" s="232">
        <v>11.599428365949134</v>
      </c>
      <c r="AR7" s="232">
        <v>15.972836497064575</v>
      </c>
      <c r="AS7" s="232">
        <v>7.9373537181996099</v>
      </c>
      <c r="AT7" s="232">
        <v>11.599428365949134</v>
      </c>
      <c r="AU7" s="232">
        <v>15.972836497064575</v>
      </c>
      <c r="AV7" s="232">
        <v>7.9373537181996099</v>
      </c>
      <c r="AW7" s="232">
        <v>11.599428365949134</v>
      </c>
      <c r="AX7" s="232">
        <v>15.972836497064575</v>
      </c>
      <c r="AY7" s="232">
        <v>7.9373537181996099</v>
      </c>
      <c r="AZ7" s="232">
        <v>11.599428365949134</v>
      </c>
      <c r="BA7" s="232">
        <v>15.972836497064575</v>
      </c>
      <c r="BB7" s="232">
        <v>7.9373537181996099</v>
      </c>
      <c r="BC7" s="232">
        <v>11.599428365949134</v>
      </c>
      <c r="BD7" s="232">
        <v>15.972836497064575</v>
      </c>
      <c r="BE7" s="232">
        <v>7.9373537181996099</v>
      </c>
      <c r="BF7" s="232">
        <v>11.599428365949134</v>
      </c>
      <c r="BG7" s="232">
        <v>15.972836497064575</v>
      </c>
      <c r="BH7" s="232">
        <v>7.9373537181996099</v>
      </c>
      <c r="BI7" s="232">
        <v>11.599428365949134</v>
      </c>
      <c r="BJ7" s="232">
        <v>15.972836497064575</v>
      </c>
      <c r="BK7" s="232">
        <v>7.9373537181996099</v>
      </c>
      <c r="BL7" s="232">
        <v>11.599428365949134</v>
      </c>
      <c r="BM7" s="232">
        <v>15.972836497064575</v>
      </c>
      <c r="BN7" s="232">
        <v>7.9373537181996099</v>
      </c>
      <c r="BO7" s="232">
        <v>11.599428365949134</v>
      </c>
      <c r="BP7" s="232">
        <v>15.972836497064575</v>
      </c>
      <c r="BQ7" s="232">
        <v>7.9373537181996099</v>
      </c>
      <c r="BR7" s="232">
        <v>11.599428365949134</v>
      </c>
      <c r="BS7" s="232">
        <v>15.972836497064575</v>
      </c>
      <c r="BT7" s="232">
        <v>7.9373537181996099</v>
      </c>
      <c r="BU7" s="232">
        <v>11.599428365949134</v>
      </c>
      <c r="BV7" s="232">
        <v>15.972836497064575</v>
      </c>
      <c r="BW7" s="232">
        <v>7.9373537181996099</v>
      </c>
      <c r="BX7" s="232">
        <v>11.599428365949134</v>
      </c>
      <c r="BY7" s="232">
        <v>15.972836497064575</v>
      </c>
      <c r="BZ7" s="232">
        <v>7.9373537181996099</v>
      </c>
      <c r="CA7" s="232">
        <v>11.599428365949134</v>
      </c>
      <c r="CB7" s="232">
        <v>15.972836497064575</v>
      </c>
      <c r="CC7" s="232">
        <v>7.9373537181996099</v>
      </c>
      <c r="CD7" s="232">
        <v>11.599428365949134</v>
      </c>
      <c r="CE7" s="232">
        <v>15.972836497064575</v>
      </c>
      <c r="CF7" s="232">
        <v>7.9373537181996099</v>
      </c>
      <c r="CG7" s="232">
        <v>11.599428365949134</v>
      </c>
      <c r="CH7" s="232">
        <v>15.972836497064575</v>
      </c>
      <c r="CI7" s="229" t="str">
        <f>'Data Summary'!J23</f>
        <v xml:space="preserve">[tonnes] Leaks from transmission storage </v>
      </c>
      <c r="CJ7" s="225"/>
      <c r="CK7" s="225"/>
      <c r="CL7" s="225"/>
      <c r="CM7" s="225"/>
      <c r="CN7" s="225"/>
      <c r="CO7" s="225"/>
      <c r="CP7" s="225"/>
    </row>
    <row r="8" spans="1:118" ht="15" customHeight="1" x14ac:dyDescent="0.25">
      <c r="A8">
        <f>A7+1</f>
        <v>5</v>
      </c>
      <c r="B8" s="236" t="str">
        <f>'Data Summary'!C24</f>
        <v>4_LEAKS_CH4</v>
      </c>
      <c r="C8" s="214">
        <f t="shared" si="3"/>
        <v>20.960634589041128</v>
      </c>
      <c r="D8" s="214">
        <f>HLOOKUP(CONCATENATE($C$4,"E"),$F$4:$CH$10,$A8,FALSE)</f>
        <v>23.90425664187871</v>
      </c>
      <c r="E8" s="214">
        <f>HLOOKUP(CONCATENATE($C$4,"H"),$F$4:$CH$10,$A8,FALSE)</f>
        <v>26.947959001956939</v>
      </c>
      <c r="F8" s="232">
        <v>20.960634589041128</v>
      </c>
      <c r="G8" s="233">
        <v>23.90425664187871</v>
      </c>
      <c r="H8" s="232">
        <v>26.947959001956939</v>
      </c>
      <c r="I8" s="232">
        <v>20.960634589041128</v>
      </c>
      <c r="J8" s="233">
        <v>23.90425664187871</v>
      </c>
      <c r="K8" s="232">
        <v>26.947959001956939</v>
      </c>
      <c r="L8" s="232">
        <v>20.960634589041128</v>
      </c>
      <c r="M8" s="233">
        <v>23.90425664187871</v>
      </c>
      <c r="N8" s="232">
        <v>26.947959001956939</v>
      </c>
      <c r="O8" s="232">
        <v>20.960634589041128</v>
      </c>
      <c r="P8" s="233">
        <v>23.90425664187871</v>
      </c>
      <c r="Q8" s="232">
        <v>26.947959001956939</v>
      </c>
      <c r="R8" s="232">
        <v>20.960634589041128</v>
      </c>
      <c r="S8" s="233">
        <v>23.90425664187871</v>
      </c>
      <c r="T8" s="232">
        <v>26.947959001956939</v>
      </c>
      <c r="U8" s="232">
        <v>20.960634589041128</v>
      </c>
      <c r="V8" s="233">
        <v>23.90425664187871</v>
      </c>
      <c r="W8" s="232">
        <v>26.947959001956939</v>
      </c>
      <c r="X8" s="232">
        <v>20.960634589041128</v>
      </c>
      <c r="Y8" s="233">
        <v>23.90425664187871</v>
      </c>
      <c r="Z8" s="232">
        <v>26.947959001956939</v>
      </c>
      <c r="AA8" s="232">
        <v>20.960634589041128</v>
      </c>
      <c r="AB8" s="233">
        <v>23.90425664187871</v>
      </c>
      <c r="AC8" s="232">
        <v>26.947959001956939</v>
      </c>
      <c r="AD8" s="232">
        <v>20.960634589041128</v>
      </c>
      <c r="AE8" s="233">
        <v>23.90425664187871</v>
      </c>
      <c r="AF8" s="232">
        <v>26.947959001956939</v>
      </c>
      <c r="AG8" s="232">
        <v>20.960634589041128</v>
      </c>
      <c r="AH8" s="233">
        <v>23.90425664187871</v>
      </c>
      <c r="AI8" s="232">
        <v>26.947959001956939</v>
      </c>
      <c r="AJ8" s="232">
        <v>20.960634589041128</v>
      </c>
      <c r="AK8" s="233">
        <v>23.90425664187871</v>
      </c>
      <c r="AL8" s="232">
        <v>26.947959001956939</v>
      </c>
      <c r="AM8" s="232">
        <v>20.960634589041128</v>
      </c>
      <c r="AN8" s="233">
        <v>23.90425664187871</v>
      </c>
      <c r="AO8" s="232">
        <v>26.947959001956939</v>
      </c>
      <c r="AP8" s="232">
        <v>20.960634589041128</v>
      </c>
      <c r="AQ8" s="233">
        <v>23.90425664187871</v>
      </c>
      <c r="AR8" s="232">
        <v>26.947959001956939</v>
      </c>
      <c r="AS8" s="232">
        <v>20.960634589041128</v>
      </c>
      <c r="AT8" s="233">
        <v>23.90425664187871</v>
      </c>
      <c r="AU8" s="232">
        <v>26.947959001956939</v>
      </c>
      <c r="AV8" s="232">
        <v>20.960634589041128</v>
      </c>
      <c r="AW8" s="233">
        <v>23.90425664187871</v>
      </c>
      <c r="AX8" s="232">
        <v>26.947959001956939</v>
      </c>
      <c r="AY8" s="232">
        <v>20.960634589041128</v>
      </c>
      <c r="AZ8" s="233">
        <v>23.90425664187871</v>
      </c>
      <c r="BA8" s="232">
        <v>26.947959001956939</v>
      </c>
      <c r="BB8" s="232">
        <v>20.960634589041128</v>
      </c>
      <c r="BC8" s="233">
        <v>23.90425664187871</v>
      </c>
      <c r="BD8" s="232">
        <v>26.947959001956939</v>
      </c>
      <c r="BE8" s="232">
        <v>20.960634589041128</v>
      </c>
      <c r="BF8" s="233">
        <v>23.90425664187871</v>
      </c>
      <c r="BG8" s="232">
        <v>26.947959001956939</v>
      </c>
      <c r="BH8" s="232">
        <v>20.960634589041128</v>
      </c>
      <c r="BI8" s="233">
        <v>23.90425664187871</v>
      </c>
      <c r="BJ8" s="232">
        <v>26.947959001956939</v>
      </c>
      <c r="BK8" s="232">
        <v>20.960634589041128</v>
      </c>
      <c r="BL8" s="233">
        <v>23.90425664187871</v>
      </c>
      <c r="BM8" s="232">
        <v>26.947959001956939</v>
      </c>
      <c r="BN8" s="232">
        <v>20.960634589041128</v>
      </c>
      <c r="BO8" s="233">
        <v>23.90425664187871</v>
      </c>
      <c r="BP8" s="232">
        <v>26.947959001956939</v>
      </c>
      <c r="BQ8" s="232">
        <v>20.960634589041128</v>
      </c>
      <c r="BR8" s="233">
        <v>23.90425664187871</v>
      </c>
      <c r="BS8" s="232">
        <v>26.947959001956939</v>
      </c>
      <c r="BT8" s="232">
        <v>20.960634589041128</v>
      </c>
      <c r="BU8" s="233">
        <v>23.90425664187871</v>
      </c>
      <c r="BV8" s="232">
        <v>26.947959001956939</v>
      </c>
      <c r="BW8" s="232">
        <v>20.960634589041128</v>
      </c>
      <c r="BX8" s="233">
        <v>23.90425664187871</v>
      </c>
      <c r="BY8" s="232">
        <v>26.947959001956939</v>
      </c>
      <c r="BZ8" s="232">
        <v>20.960634589041128</v>
      </c>
      <c r="CA8" s="233">
        <v>23.90425664187871</v>
      </c>
      <c r="CB8" s="232">
        <v>26.947959001956939</v>
      </c>
      <c r="CC8" s="232">
        <v>20.960634589041128</v>
      </c>
      <c r="CD8" s="233">
        <v>23.90425664187871</v>
      </c>
      <c r="CE8" s="232">
        <v>26.947959001956939</v>
      </c>
      <c r="CF8" s="232">
        <v>20.960634589041128</v>
      </c>
      <c r="CG8" s="233">
        <v>23.90425664187871</v>
      </c>
      <c r="CH8" s="232">
        <v>26.947959001956939</v>
      </c>
      <c r="CI8" s="229" t="str">
        <f>'Data Summary'!J24</f>
        <v>[kg/controller-yr] Emission factor for high-bleed pneumatic devices.</v>
      </c>
      <c r="CJ8" s="225"/>
      <c r="CK8" s="225"/>
      <c r="CL8" s="225"/>
      <c r="CM8" s="225"/>
      <c r="CN8" s="225"/>
      <c r="CO8" s="225"/>
      <c r="CP8" s="225"/>
    </row>
    <row r="9" spans="1:118" ht="15" customHeight="1" x14ac:dyDescent="0.25">
      <c r="A9">
        <f t="shared" ref="A9" si="4">A8+1</f>
        <v>6</v>
      </c>
      <c r="B9" s="236" t="str">
        <f>'Data Summary'!C25</f>
        <v>4_NG_trans</v>
      </c>
      <c r="C9" s="214">
        <f t="shared" si="3"/>
        <v>95353998.862770185</v>
      </c>
      <c r="D9" s="214">
        <f>HLOOKUP(CONCATENATE($C$4,"E"),$F$4:$CH$10,$A9,FALSE)</f>
        <v>124394210.3812992</v>
      </c>
      <c r="E9" s="214">
        <f>HLOOKUP(CONCATENATE($C$4,"H"),$F$4:$CH$10,$A9,FALSE)</f>
        <v>159045629.56126514</v>
      </c>
      <c r="F9" s="232">
        <v>95353998.862770185</v>
      </c>
      <c r="G9" s="233">
        <v>124394210.3812992</v>
      </c>
      <c r="H9" s="232">
        <v>159045629.56126514</v>
      </c>
      <c r="I9" s="232">
        <v>95353998.862770185</v>
      </c>
      <c r="J9" s="233">
        <v>124394210.3812992</v>
      </c>
      <c r="K9" s="232">
        <v>159045629.56126514</v>
      </c>
      <c r="L9" s="232">
        <v>95353998.862770185</v>
      </c>
      <c r="M9" s="233">
        <v>124394210.3812992</v>
      </c>
      <c r="N9" s="232">
        <v>159045629.56126514</v>
      </c>
      <c r="O9" s="232">
        <v>95353998.862770185</v>
      </c>
      <c r="P9" s="233">
        <v>124394210.3812992</v>
      </c>
      <c r="Q9" s="232">
        <v>159045629.56126514</v>
      </c>
      <c r="R9" s="232">
        <v>95353998.862770185</v>
      </c>
      <c r="S9" s="233">
        <v>124394210.3812992</v>
      </c>
      <c r="T9" s="232">
        <v>159045629.56126514</v>
      </c>
      <c r="U9" s="232">
        <v>95353998.862770185</v>
      </c>
      <c r="V9" s="233">
        <v>124394210.3812992</v>
      </c>
      <c r="W9" s="232">
        <v>159045629.56126514</v>
      </c>
      <c r="X9" s="232">
        <v>95353998.862770185</v>
      </c>
      <c r="Y9" s="233">
        <v>124394210.3812992</v>
      </c>
      <c r="Z9" s="232">
        <v>159045629.56126514</v>
      </c>
      <c r="AA9" s="232">
        <v>95353998.862770185</v>
      </c>
      <c r="AB9" s="233">
        <v>124394210.3812992</v>
      </c>
      <c r="AC9" s="232">
        <v>159045629.56126514</v>
      </c>
      <c r="AD9" s="232">
        <v>95353998.862770185</v>
      </c>
      <c r="AE9" s="233">
        <v>124394210.3812992</v>
      </c>
      <c r="AF9" s="232">
        <v>159045629.56126514</v>
      </c>
      <c r="AG9" s="232">
        <v>95353998.862770185</v>
      </c>
      <c r="AH9" s="233">
        <v>124394210.3812992</v>
      </c>
      <c r="AI9" s="232">
        <v>159045629.56126514</v>
      </c>
      <c r="AJ9" s="232">
        <v>95353998.862770185</v>
      </c>
      <c r="AK9" s="233">
        <v>124394210.3812992</v>
      </c>
      <c r="AL9" s="232">
        <v>159045629.56126514</v>
      </c>
      <c r="AM9" s="232">
        <v>95353998.862770185</v>
      </c>
      <c r="AN9" s="233">
        <v>124394210.3812992</v>
      </c>
      <c r="AO9" s="232">
        <v>159045629.56126514</v>
      </c>
      <c r="AP9" s="232">
        <v>95353998.862770185</v>
      </c>
      <c r="AQ9" s="233">
        <v>124394210.3812992</v>
      </c>
      <c r="AR9" s="232">
        <v>159045629.56126514</v>
      </c>
      <c r="AS9" s="232">
        <v>95353998.862770185</v>
      </c>
      <c r="AT9" s="233">
        <v>124394210.3812992</v>
      </c>
      <c r="AU9" s="232">
        <v>159045629.56126514</v>
      </c>
      <c r="AV9" s="232">
        <v>95353998.862770185</v>
      </c>
      <c r="AW9" s="233">
        <v>124394210.3812992</v>
      </c>
      <c r="AX9" s="232">
        <v>159045629.56126514</v>
      </c>
      <c r="AY9" s="232">
        <v>95353998.862770185</v>
      </c>
      <c r="AZ9" s="233">
        <v>124394210.3812992</v>
      </c>
      <c r="BA9" s="232">
        <v>159045629.56126514</v>
      </c>
      <c r="BB9" s="232">
        <v>95353998.862770185</v>
      </c>
      <c r="BC9" s="233">
        <v>124394210.3812992</v>
      </c>
      <c r="BD9" s="232">
        <v>159045629.56126514</v>
      </c>
      <c r="BE9" s="232">
        <v>95353998.862770185</v>
      </c>
      <c r="BF9" s="233">
        <v>124394210.3812992</v>
      </c>
      <c r="BG9" s="232">
        <v>159045629.56126514</v>
      </c>
      <c r="BH9" s="232">
        <v>95353998.862770185</v>
      </c>
      <c r="BI9" s="233">
        <v>124394210.3812992</v>
      </c>
      <c r="BJ9" s="232">
        <v>159045629.56126514</v>
      </c>
      <c r="BK9" s="232">
        <v>95353998.862770185</v>
      </c>
      <c r="BL9" s="233">
        <v>124394210.3812992</v>
      </c>
      <c r="BM9" s="232">
        <v>159045629.56126514</v>
      </c>
      <c r="BN9" s="232">
        <v>95353998.862770185</v>
      </c>
      <c r="BO9" s="233">
        <v>124394210.3812992</v>
      </c>
      <c r="BP9" s="232">
        <v>159045629.56126514</v>
      </c>
      <c r="BQ9" s="232">
        <v>95353998.862770185</v>
      </c>
      <c r="BR9" s="233">
        <v>124394210.3812992</v>
      </c>
      <c r="BS9" s="232">
        <v>159045629.56126514</v>
      </c>
      <c r="BT9" s="232">
        <v>95353998.862770185</v>
      </c>
      <c r="BU9" s="233">
        <v>124394210.3812992</v>
      </c>
      <c r="BV9" s="232">
        <v>159045629.56126514</v>
      </c>
      <c r="BW9" s="232">
        <v>95353998.862770185</v>
      </c>
      <c r="BX9" s="233">
        <v>124394210.3812992</v>
      </c>
      <c r="BY9" s="232">
        <v>159045629.56126514</v>
      </c>
      <c r="BZ9" s="232">
        <v>95353998.862770185</v>
      </c>
      <c r="CA9" s="233">
        <v>124394210.3812992</v>
      </c>
      <c r="CB9" s="232">
        <v>159045629.56126514</v>
      </c>
      <c r="CC9" s="232">
        <v>95353998.862770185</v>
      </c>
      <c r="CD9" s="233">
        <v>124394210.3812992</v>
      </c>
      <c r="CE9" s="232">
        <v>159045629.56126514</v>
      </c>
      <c r="CF9" s="232">
        <v>95353998.862770185</v>
      </c>
      <c r="CG9" s="233">
        <v>124394210.3812992</v>
      </c>
      <c r="CH9" s="232">
        <v>159045629.56126514</v>
      </c>
      <c r="CI9" s="229" t="str">
        <f>'Data Summary'!J25</f>
        <v>[Mcf] Annual output of a transmisssion facility, volume</v>
      </c>
      <c r="CJ9" s="225"/>
      <c r="CK9" s="225"/>
      <c r="CL9" s="225"/>
      <c r="CM9" s="225"/>
      <c r="CN9" s="225"/>
      <c r="CO9" s="225"/>
      <c r="CP9" s="225"/>
    </row>
    <row r="10" spans="1:118" ht="15" customHeight="1" x14ac:dyDescent="0.25">
      <c r="A10">
        <v>7</v>
      </c>
      <c r="B10" s="236" t="str">
        <f>'Data Summary'!C27</f>
        <v>nat_mCH4</v>
      </c>
      <c r="C10" s="214">
        <f t="shared" si="3"/>
        <v>0.73076369026073684</v>
      </c>
      <c r="D10" s="214">
        <f>HLOOKUP(CONCATENATE($C$4,"E"),$F$4:$CH$10,$A10,FALSE)</f>
        <v>0.73415595693918156</v>
      </c>
      <c r="E10" s="214">
        <f>HLOOKUP(CONCATENATE($C$4,"H"),$F$4:$CH$10,$A10,FALSE)</f>
        <v>0.73754822361762629</v>
      </c>
      <c r="F10" s="232">
        <v>0.73076369026073684</v>
      </c>
      <c r="G10" s="233">
        <v>0.73415595693918156</v>
      </c>
      <c r="H10" s="232">
        <v>0.73754822361762629</v>
      </c>
      <c r="I10" s="232">
        <v>0.73076369026073684</v>
      </c>
      <c r="J10" s="233">
        <v>0.73415595693918156</v>
      </c>
      <c r="K10" s="232">
        <v>0.73754822361762629</v>
      </c>
      <c r="L10" s="232">
        <v>0.73076369026073684</v>
      </c>
      <c r="M10" s="233">
        <v>0.73415595693918156</v>
      </c>
      <c r="N10" s="232">
        <v>0.73754822361762629</v>
      </c>
      <c r="O10" s="232">
        <v>0.73076369026073684</v>
      </c>
      <c r="P10" s="233">
        <v>0.73415595693918156</v>
      </c>
      <c r="Q10" s="232">
        <v>0.73754822361762629</v>
      </c>
      <c r="R10" s="232">
        <v>0.73076369026073684</v>
      </c>
      <c r="S10" s="233">
        <v>0.73415595693918156</v>
      </c>
      <c r="T10" s="232">
        <v>0.73754822361762629</v>
      </c>
      <c r="U10" s="232">
        <v>0.73076369026073684</v>
      </c>
      <c r="V10" s="233">
        <v>0.73415595693918156</v>
      </c>
      <c r="W10" s="232">
        <v>0.73754822361762629</v>
      </c>
      <c r="X10" s="232">
        <v>0.73076369026073684</v>
      </c>
      <c r="Y10" s="233">
        <v>0.73415595693918156</v>
      </c>
      <c r="Z10" s="232">
        <v>0.73754822361762629</v>
      </c>
      <c r="AA10" s="232">
        <v>0.73076369026073684</v>
      </c>
      <c r="AB10" s="233">
        <v>0.73415595693918156</v>
      </c>
      <c r="AC10" s="232">
        <v>0.73754822361762629</v>
      </c>
      <c r="AD10" s="232">
        <v>0.73076369026073684</v>
      </c>
      <c r="AE10" s="233">
        <v>0.73415595693918156</v>
      </c>
      <c r="AF10" s="232">
        <v>0.73754822361762629</v>
      </c>
      <c r="AG10" s="232">
        <v>0.73076369026073684</v>
      </c>
      <c r="AH10" s="233">
        <v>0.73415595693918156</v>
      </c>
      <c r="AI10" s="232">
        <v>0.73754822361762629</v>
      </c>
      <c r="AJ10" s="232">
        <v>0.73076369026073684</v>
      </c>
      <c r="AK10" s="233">
        <v>0.73415595693918156</v>
      </c>
      <c r="AL10" s="232">
        <v>0.73754822361762629</v>
      </c>
      <c r="AM10" s="232">
        <v>0.73076369026073684</v>
      </c>
      <c r="AN10" s="233">
        <v>0.73415595693918156</v>
      </c>
      <c r="AO10" s="232">
        <v>0.73754822361762629</v>
      </c>
      <c r="AP10" s="232">
        <v>0.73076369026073684</v>
      </c>
      <c r="AQ10" s="233">
        <v>0.73415595693918156</v>
      </c>
      <c r="AR10" s="232">
        <v>0.73754822361762629</v>
      </c>
      <c r="AS10" s="232">
        <v>0.73076369026073684</v>
      </c>
      <c r="AT10" s="233">
        <v>0.73415595693918156</v>
      </c>
      <c r="AU10" s="232">
        <v>0.73754822361762629</v>
      </c>
      <c r="AV10" s="232">
        <v>0.73076369026073684</v>
      </c>
      <c r="AW10" s="233">
        <v>0.73415595693918156</v>
      </c>
      <c r="AX10" s="232">
        <v>0.73754822361762629</v>
      </c>
      <c r="AY10" s="232">
        <v>0.73076369026073684</v>
      </c>
      <c r="AZ10" s="233">
        <v>0.73415595693918156</v>
      </c>
      <c r="BA10" s="232">
        <v>0.73754822361762629</v>
      </c>
      <c r="BB10" s="232">
        <v>0.73076369026073684</v>
      </c>
      <c r="BC10" s="233">
        <v>0.73415595693918156</v>
      </c>
      <c r="BD10" s="232">
        <v>0.73754822361762629</v>
      </c>
      <c r="BE10" s="232">
        <v>0.73076369026073684</v>
      </c>
      <c r="BF10" s="233">
        <v>0.73415595693918156</v>
      </c>
      <c r="BG10" s="232">
        <v>0.73754822361762629</v>
      </c>
      <c r="BH10" s="232">
        <v>0.73076369026073684</v>
      </c>
      <c r="BI10" s="233">
        <v>0.73415595693918156</v>
      </c>
      <c r="BJ10" s="232">
        <v>0.73754822361762629</v>
      </c>
      <c r="BK10" s="232">
        <v>0.73076369026073684</v>
      </c>
      <c r="BL10" s="233">
        <v>0.73415595693918156</v>
      </c>
      <c r="BM10" s="232">
        <v>0.73754822361762629</v>
      </c>
      <c r="BN10" s="232">
        <v>0.73076369026073684</v>
      </c>
      <c r="BO10" s="233">
        <v>0.73415595693918156</v>
      </c>
      <c r="BP10" s="232">
        <v>0.73754822361762629</v>
      </c>
      <c r="BQ10" s="232">
        <v>0.73076369026073684</v>
      </c>
      <c r="BR10" s="233">
        <v>0.73415595693918156</v>
      </c>
      <c r="BS10" s="232">
        <v>0.73754822361762629</v>
      </c>
      <c r="BT10" s="232">
        <v>0.73076369026073684</v>
      </c>
      <c r="BU10" s="233">
        <v>0.73415595693918156</v>
      </c>
      <c r="BV10" s="232">
        <v>0.73754822361762629</v>
      </c>
      <c r="BW10" s="232">
        <v>0.73076369026073684</v>
      </c>
      <c r="BX10" s="233">
        <v>0.73415595693918156</v>
      </c>
      <c r="BY10" s="232">
        <v>0.73754822361762629</v>
      </c>
      <c r="BZ10" s="232">
        <v>0.73076369026073684</v>
      </c>
      <c r="CA10" s="233">
        <v>0.73415595693918156</v>
      </c>
      <c r="CB10" s="232">
        <v>0.73754822361762629</v>
      </c>
      <c r="CC10" s="232">
        <v>0.73076369026073684</v>
      </c>
      <c r="CD10" s="233">
        <v>0.73415595693918156</v>
      </c>
      <c r="CE10" s="232">
        <v>0.73754822361762629</v>
      </c>
      <c r="CF10" s="232">
        <v>0.73076369026073684</v>
      </c>
      <c r="CG10" s="233">
        <v>0.73415595693918156</v>
      </c>
      <c r="CH10" s="232">
        <v>0.73754822361762629</v>
      </c>
      <c r="CI10" s="229" t="str">
        <f>'Data Summary'!J27</f>
        <v>[dimensionless] Mass fraction of CH4 in natural gas.</v>
      </c>
      <c r="CJ10" s="225"/>
      <c r="CK10" s="225"/>
      <c r="CL10" s="225"/>
      <c r="CM10" s="225"/>
      <c r="CN10" s="225"/>
      <c r="CO10" s="225"/>
      <c r="CP10" s="225"/>
    </row>
    <row r="11" spans="1:118" ht="15" customHeight="1" x14ac:dyDescent="0.25">
      <c r="CI11" s="225"/>
      <c r="CJ11" s="225"/>
      <c r="CK11" s="225"/>
      <c r="CL11" s="225"/>
      <c r="CM11" s="225"/>
      <c r="CN11" s="225"/>
      <c r="CO11" s="225"/>
      <c r="CP11" s="225"/>
    </row>
    <row r="12" spans="1:118" ht="15" customHeight="1" x14ac:dyDescent="0.25"/>
    <row r="13" spans="1:118" ht="15" customHeight="1" x14ac:dyDescent="0.25"/>
    <row r="14" spans="1:118" ht="15" customHeight="1" x14ac:dyDescent="0.25"/>
    <row r="15" spans="1:118" ht="15" customHeight="1" x14ac:dyDescent="0.25">
      <c r="F15">
        <v>1</v>
      </c>
      <c r="G15">
        <v>1</v>
      </c>
      <c r="H15">
        <v>1</v>
      </c>
      <c r="I15">
        <f t="shared" ref="I15:AN15" si="5">F15+1</f>
        <v>2</v>
      </c>
      <c r="J15">
        <f t="shared" si="5"/>
        <v>2</v>
      </c>
      <c r="K15">
        <f t="shared" si="5"/>
        <v>2</v>
      </c>
      <c r="L15">
        <f t="shared" si="5"/>
        <v>3</v>
      </c>
      <c r="M15">
        <f t="shared" si="5"/>
        <v>3</v>
      </c>
      <c r="N15">
        <f t="shared" si="5"/>
        <v>3</v>
      </c>
      <c r="O15">
        <f t="shared" si="5"/>
        <v>4</v>
      </c>
      <c r="P15">
        <f t="shared" si="5"/>
        <v>4</v>
      </c>
      <c r="Q15">
        <f t="shared" si="5"/>
        <v>4</v>
      </c>
      <c r="R15">
        <f t="shared" si="5"/>
        <v>5</v>
      </c>
      <c r="S15">
        <f t="shared" si="5"/>
        <v>5</v>
      </c>
      <c r="T15">
        <f t="shared" si="5"/>
        <v>5</v>
      </c>
      <c r="U15">
        <f t="shared" si="5"/>
        <v>6</v>
      </c>
      <c r="V15">
        <f t="shared" si="5"/>
        <v>6</v>
      </c>
      <c r="W15">
        <f t="shared" si="5"/>
        <v>6</v>
      </c>
      <c r="X15">
        <f t="shared" si="5"/>
        <v>7</v>
      </c>
      <c r="Y15">
        <f t="shared" si="5"/>
        <v>7</v>
      </c>
      <c r="Z15">
        <f t="shared" si="5"/>
        <v>7</v>
      </c>
      <c r="AA15">
        <f t="shared" si="5"/>
        <v>8</v>
      </c>
      <c r="AB15">
        <f t="shared" si="5"/>
        <v>8</v>
      </c>
      <c r="AC15">
        <f t="shared" si="5"/>
        <v>8</v>
      </c>
      <c r="AD15">
        <f t="shared" si="5"/>
        <v>9</v>
      </c>
      <c r="AE15">
        <f t="shared" si="5"/>
        <v>9</v>
      </c>
      <c r="AF15">
        <f t="shared" si="5"/>
        <v>9</v>
      </c>
      <c r="AG15">
        <f t="shared" si="5"/>
        <v>10</v>
      </c>
      <c r="AH15">
        <f t="shared" si="5"/>
        <v>10</v>
      </c>
      <c r="AI15">
        <f t="shared" si="5"/>
        <v>10</v>
      </c>
      <c r="AJ15">
        <f t="shared" si="5"/>
        <v>11</v>
      </c>
      <c r="AK15">
        <f t="shared" si="5"/>
        <v>11</v>
      </c>
      <c r="AL15">
        <f t="shared" si="5"/>
        <v>11</v>
      </c>
      <c r="AM15">
        <f t="shared" si="5"/>
        <v>12</v>
      </c>
      <c r="AN15">
        <f t="shared" si="5"/>
        <v>12</v>
      </c>
      <c r="AO15">
        <f t="shared" ref="AO15:BT15" si="6">AL15+1</f>
        <v>12</v>
      </c>
      <c r="AP15">
        <f t="shared" si="6"/>
        <v>13</v>
      </c>
      <c r="AQ15">
        <f t="shared" si="6"/>
        <v>13</v>
      </c>
      <c r="AR15">
        <f t="shared" si="6"/>
        <v>13</v>
      </c>
      <c r="AS15">
        <f t="shared" si="6"/>
        <v>14</v>
      </c>
      <c r="AT15">
        <f t="shared" si="6"/>
        <v>14</v>
      </c>
      <c r="AU15">
        <f t="shared" si="6"/>
        <v>14</v>
      </c>
      <c r="AV15">
        <f t="shared" si="6"/>
        <v>15</v>
      </c>
      <c r="AW15">
        <f t="shared" si="6"/>
        <v>15</v>
      </c>
      <c r="AX15">
        <f t="shared" si="6"/>
        <v>15</v>
      </c>
      <c r="AY15">
        <f t="shared" si="6"/>
        <v>16</v>
      </c>
      <c r="AZ15">
        <f t="shared" si="6"/>
        <v>16</v>
      </c>
      <c r="BA15">
        <f t="shared" si="6"/>
        <v>16</v>
      </c>
      <c r="BB15">
        <f t="shared" si="6"/>
        <v>17</v>
      </c>
      <c r="BC15">
        <f t="shared" si="6"/>
        <v>17</v>
      </c>
      <c r="BD15">
        <f t="shared" si="6"/>
        <v>17</v>
      </c>
      <c r="BE15">
        <f t="shared" si="6"/>
        <v>18</v>
      </c>
      <c r="BF15">
        <f t="shared" si="6"/>
        <v>18</v>
      </c>
      <c r="BG15">
        <f t="shared" si="6"/>
        <v>18</v>
      </c>
      <c r="BH15">
        <f t="shared" si="6"/>
        <v>19</v>
      </c>
      <c r="BI15">
        <f t="shared" si="6"/>
        <v>19</v>
      </c>
      <c r="BJ15">
        <f t="shared" si="6"/>
        <v>19</v>
      </c>
      <c r="BK15">
        <f t="shared" si="6"/>
        <v>20</v>
      </c>
      <c r="BL15">
        <f t="shared" si="6"/>
        <v>20</v>
      </c>
      <c r="BM15">
        <f t="shared" si="6"/>
        <v>20</v>
      </c>
      <c r="BN15">
        <f t="shared" si="6"/>
        <v>21</v>
      </c>
      <c r="BO15">
        <f t="shared" si="6"/>
        <v>21</v>
      </c>
      <c r="BP15">
        <f t="shared" si="6"/>
        <v>21</v>
      </c>
      <c r="BQ15">
        <f t="shared" si="6"/>
        <v>22</v>
      </c>
      <c r="BR15">
        <f t="shared" si="6"/>
        <v>22</v>
      </c>
      <c r="BS15">
        <f t="shared" si="6"/>
        <v>22</v>
      </c>
      <c r="BT15">
        <f t="shared" si="6"/>
        <v>23</v>
      </c>
      <c r="BU15">
        <f t="shared" ref="BU15:CH15" si="7">BR15+1</f>
        <v>23</v>
      </c>
      <c r="BV15">
        <f t="shared" si="7"/>
        <v>23</v>
      </c>
      <c r="BW15">
        <f t="shared" si="7"/>
        <v>24</v>
      </c>
      <c r="BX15">
        <f t="shared" si="7"/>
        <v>24</v>
      </c>
      <c r="BY15">
        <f t="shared" si="7"/>
        <v>24</v>
      </c>
      <c r="BZ15">
        <f t="shared" si="7"/>
        <v>25</v>
      </c>
      <c r="CA15">
        <f t="shared" si="7"/>
        <v>25</v>
      </c>
      <c r="CB15">
        <f t="shared" si="7"/>
        <v>25</v>
      </c>
      <c r="CC15">
        <f t="shared" si="7"/>
        <v>26</v>
      </c>
      <c r="CD15">
        <f t="shared" si="7"/>
        <v>26</v>
      </c>
      <c r="CE15">
        <f t="shared" si="7"/>
        <v>26</v>
      </c>
      <c r="CF15">
        <f t="shared" si="7"/>
        <v>27</v>
      </c>
      <c r="CG15">
        <f t="shared" si="7"/>
        <v>27</v>
      </c>
      <c r="CH15">
        <f t="shared" si="7"/>
        <v>27</v>
      </c>
    </row>
    <row r="16" spans="1:118" ht="18.75" x14ac:dyDescent="0.3">
      <c r="B16" s="68" t="s">
        <v>114</v>
      </c>
      <c r="F16" t="s">
        <v>312</v>
      </c>
      <c r="G16" t="s">
        <v>313</v>
      </c>
      <c r="H16" t="s">
        <v>314</v>
      </c>
      <c r="I16" t="s">
        <v>312</v>
      </c>
      <c r="J16" t="s">
        <v>313</v>
      </c>
      <c r="K16" t="s">
        <v>314</v>
      </c>
      <c r="L16" t="s">
        <v>312</v>
      </c>
      <c r="M16" t="s">
        <v>313</v>
      </c>
      <c r="N16" t="s">
        <v>314</v>
      </c>
      <c r="O16" t="s">
        <v>312</v>
      </c>
      <c r="P16" t="s">
        <v>313</v>
      </c>
      <c r="Q16" t="s">
        <v>314</v>
      </c>
      <c r="R16" t="s">
        <v>312</v>
      </c>
      <c r="S16" t="s">
        <v>313</v>
      </c>
      <c r="T16" t="s">
        <v>314</v>
      </c>
      <c r="U16" t="s">
        <v>312</v>
      </c>
      <c r="V16" t="s">
        <v>313</v>
      </c>
      <c r="W16" t="s">
        <v>314</v>
      </c>
      <c r="X16" t="s">
        <v>312</v>
      </c>
      <c r="Y16" t="s">
        <v>313</v>
      </c>
      <c r="Z16" t="s">
        <v>314</v>
      </c>
      <c r="AA16" t="s">
        <v>312</v>
      </c>
      <c r="AB16" t="s">
        <v>313</v>
      </c>
      <c r="AC16" t="s">
        <v>314</v>
      </c>
      <c r="AD16" t="s">
        <v>312</v>
      </c>
      <c r="AE16" t="s">
        <v>313</v>
      </c>
      <c r="AF16" t="s">
        <v>314</v>
      </c>
      <c r="AG16" t="s">
        <v>312</v>
      </c>
      <c r="AH16" t="s">
        <v>313</v>
      </c>
      <c r="AI16" t="s">
        <v>314</v>
      </c>
      <c r="AJ16" t="s">
        <v>312</v>
      </c>
      <c r="AK16" t="s">
        <v>313</v>
      </c>
      <c r="AL16" t="s">
        <v>314</v>
      </c>
      <c r="AM16" t="s">
        <v>312</v>
      </c>
      <c r="AN16" t="s">
        <v>313</v>
      </c>
      <c r="AO16" t="s">
        <v>314</v>
      </c>
      <c r="AP16" t="s">
        <v>312</v>
      </c>
      <c r="AQ16" t="s">
        <v>313</v>
      </c>
      <c r="AR16" t="s">
        <v>314</v>
      </c>
      <c r="AS16" t="s">
        <v>312</v>
      </c>
      <c r="AT16" t="s">
        <v>313</v>
      </c>
      <c r="AU16" t="s">
        <v>314</v>
      </c>
      <c r="AV16" t="s">
        <v>312</v>
      </c>
      <c r="AW16" t="s">
        <v>313</v>
      </c>
      <c r="AX16" t="s">
        <v>314</v>
      </c>
      <c r="AY16" t="s">
        <v>312</v>
      </c>
      <c r="AZ16" t="s">
        <v>313</v>
      </c>
      <c r="BA16" t="s">
        <v>314</v>
      </c>
      <c r="BB16" t="s">
        <v>312</v>
      </c>
      <c r="BC16" t="s">
        <v>313</v>
      </c>
      <c r="BD16" t="s">
        <v>314</v>
      </c>
      <c r="BE16" t="s">
        <v>312</v>
      </c>
      <c r="BF16" t="s">
        <v>313</v>
      </c>
      <c r="BG16" t="s">
        <v>314</v>
      </c>
      <c r="BH16" t="s">
        <v>312</v>
      </c>
      <c r="BI16" t="s">
        <v>313</v>
      </c>
      <c r="BJ16" t="s">
        <v>314</v>
      </c>
      <c r="BK16" t="s">
        <v>312</v>
      </c>
      <c r="BL16" t="s">
        <v>313</v>
      </c>
      <c r="BM16" t="s">
        <v>314</v>
      </c>
      <c r="BN16" t="s">
        <v>312</v>
      </c>
      <c r="BO16" t="s">
        <v>313</v>
      </c>
      <c r="BP16" t="s">
        <v>314</v>
      </c>
      <c r="BQ16" t="s">
        <v>312</v>
      </c>
      <c r="BR16" t="s">
        <v>313</v>
      </c>
      <c r="BS16" t="s">
        <v>314</v>
      </c>
      <c r="BT16" t="s">
        <v>312</v>
      </c>
      <c r="BU16" t="s">
        <v>313</v>
      </c>
      <c r="BV16" t="s">
        <v>314</v>
      </c>
      <c r="BW16" t="s">
        <v>312</v>
      </c>
      <c r="BX16" t="s">
        <v>313</v>
      </c>
      <c r="BY16" t="s">
        <v>314</v>
      </c>
      <c r="BZ16" t="s">
        <v>312</v>
      </c>
      <c r="CA16" t="s">
        <v>313</v>
      </c>
      <c r="CB16" t="s">
        <v>314</v>
      </c>
      <c r="CC16" t="s">
        <v>312</v>
      </c>
      <c r="CD16" t="s">
        <v>313</v>
      </c>
      <c r="CE16" t="s">
        <v>314</v>
      </c>
      <c r="CF16" t="s">
        <v>312</v>
      </c>
      <c r="CG16" t="s">
        <v>313</v>
      </c>
      <c r="CH16" t="s">
        <v>314</v>
      </c>
    </row>
    <row r="17" spans="2:87" x14ac:dyDescent="0.25">
      <c r="B17" s="69" t="s">
        <v>112</v>
      </c>
      <c r="C17" s="311" t="s">
        <v>9</v>
      </c>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11"/>
      <c r="AM17" s="311"/>
      <c r="AN17" s="311"/>
      <c r="AO17" s="311"/>
      <c r="AP17" s="311"/>
      <c r="AQ17" s="311"/>
      <c r="AR17" s="311"/>
      <c r="AS17" s="311"/>
      <c r="AT17" s="311"/>
      <c r="AU17" s="311"/>
      <c r="AV17" s="311"/>
      <c r="AW17" s="311"/>
      <c r="AX17" s="311"/>
      <c r="AY17" s="311"/>
      <c r="AZ17" s="311"/>
      <c r="BA17" s="311"/>
      <c r="BB17" s="311"/>
      <c r="BC17" s="311"/>
      <c r="BD17" s="311"/>
      <c r="BE17" s="311"/>
      <c r="BF17" s="311"/>
      <c r="BG17" s="311"/>
      <c r="BH17" s="311"/>
      <c r="BI17" s="311"/>
      <c r="BJ17" s="311"/>
      <c r="BK17" s="311"/>
      <c r="BL17" s="311"/>
      <c r="BM17" s="311"/>
      <c r="BN17" s="311"/>
      <c r="BO17" s="311"/>
      <c r="BP17" s="311"/>
      <c r="BQ17" s="311"/>
      <c r="BR17" s="311"/>
      <c r="BS17" s="311"/>
      <c r="BT17" s="311"/>
      <c r="BU17" s="311"/>
      <c r="BV17" s="311"/>
      <c r="BW17" s="311"/>
      <c r="BX17" s="311"/>
      <c r="BY17" s="311"/>
      <c r="BZ17" s="311"/>
      <c r="CA17" s="311"/>
      <c r="CB17" s="311"/>
      <c r="CC17" s="311"/>
      <c r="CD17" s="311"/>
      <c r="CE17" s="311"/>
      <c r="CF17" s="311"/>
      <c r="CG17" s="311"/>
      <c r="CH17" s="311"/>
      <c r="CI17" s="311"/>
    </row>
    <row r="18" spans="2:87" ht="30" customHeight="1" x14ac:dyDescent="0.25">
      <c r="B18" s="70">
        <v>1</v>
      </c>
      <c r="C18" s="309" t="s">
        <v>363</v>
      </c>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09"/>
      <c r="AL18" s="309"/>
      <c r="AM18" s="309"/>
      <c r="AN18" s="309"/>
      <c r="AO18" s="309"/>
      <c r="AP18" s="309"/>
      <c r="AQ18" s="309"/>
      <c r="AR18" s="309"/>
      <c r="AS18" s="309"/>
      <c r="AT18" s="309"/>
      <c r="AU18" s="309"/>
      <c r="AV18" s="309"/>
      <c r="AW18" s="309"/>
      <c r="AX18" s="309"/>
      <c r="AY18" s="309"/>
      <c r="AZ18" s="309"/>
      <c r="BA18" s="309"/>
      <c r="BB18" s="309"/>
      <c r="BC18" s="309"/>
      <c r="BD18" s="309"/>
      <c r="BE18" s="309"/>
      <c r="BF18" s="309"/>
      <c r="BG18" s="309"/>
      <c r="BH18" s="309"/>
      <c r="BI18" s="309"/>
      <c r="BJ18" s="309"/>
      <c r="BK18" s="309"/>
      <c r="BL18" s="309"/>
      <c r="BM18" s="309"/>
      <c r="BN18" s="309"/>
      <c r="BO18" s="309"/>
      <c r="BP18" s="309"/>
      <c r="BQ18" s="309"/>
      <c r="BR18" s="309"/>
      <c r="BS18" s="309"/>
      <c r="BT18" s="309"/>
      <c r="BU18" s="309"/>
      <c r="BV18" s="309"/>
      <c r="BW18" s="309"/>
      <c r="BX18" s="309"/>
      <c r="BY18" s="309"/>
      <c r="BZ18" s="309"/>
      <c r="CA18" s="309"/>
      <c r="CB18" s="309"/>
      <c r="CC18" s="309"/>
      <c r="CD18" s="309"/>
      <c r="CE18" s="309"/>
      <c r="CF18" s="309"/>
      <c r="CG18" s="309"/>
      <c r="CH18" s="309"/>
      <c r="CI18" s="309"/>
    </row>
    <row r="19" spans="2:87" ht="30" customHeight="1" x14ac:dyDescent="0.25">
      <c r="B19" s="70">
        <v>2</v>
      </c>
      <c r="C19" s="309" t="s">
        <v>364</v>
      </c>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09"/>
      <c r="AM19" s="309"/>
      <c r="AN19" s="309"/>
      <c r="AO19" s="309"/>
      <c r="AP19" s="309"/>
      <c r="AQ19" s="309"/>
      <c r="AR19" s="309"/>
      <c r="AS19" s="309"/>
      <c r="AT19" s="309"/>
      <c r="AU19" s="309"/>
      <c r="AV19" s="309"/>
      <c r="AW19" s="309"/>
      <c r="AX19" s="309"/>
      <c r="AY19" s="309"/>
      <c r="AZ19" s="309"/>
      <c r="BA19" s="309"/>
      <c r="BB19" s="309"/>
      <c r="BC19" s="309"/>
      <c r="BD19" s="309"/>
      <c r="BE19" s="309"/>
      <c r="BF19" s="309"/>
      <c r="BG19" s="309"/>
      <c r="BH19" s="309"/>
      <c r="BI19" s="309"/>
      <c r="BJ19" s="309"/>
      <c r="BK19" s="309"/>
      <c r="BL19" s="309"/>
      <c r="BM19" s="309"/>
      <c r="BN19" s="309"/>
      <c r="BO19" s="309"/>
      <c r="BP19" s="309"/>
      <c r="BQ19" s="309"/>
      <c r="BR19" s="309"/>
      <c r="BS19" s="309"/>
      <c r="BT19" s="309"/>
      <c r="BU19" s="309"/>
      <c r="BV19" s="309"/>
      <c r="BW19" s="309"/>
      <c r="BX19" s="309"/>
      <c r="BY19" s="309"/>
      <c r="BZ19" s="309"/>
      <c r="CA19" s="309"/>
      <c r="CB19" s="309"/>
      <c r="CC19" s="309"/>
      <c r="CD19" s="309"/>
      <c r="CE19" s="309"/>
      <c r="CF19" s="309"/>
      <c r="CG19" s="309"/>
      <c r="CH19" s="309"/>
      <c r="CI19" s="309"/>
    </row>
    <row r="20" spans="2:87" ht="30" customHeight="1" x14ac:dyDescent="0.25">
      <c r="B20" s="71">
        <f>B19+1</f>
        <v>3</v>
      </c>
      <c r="C20" s="309" t="s">
        <v>365</v>
      </c>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309"/>
      <c r="AW20" s="309"/>
      <c r="AX20" s="309"/>
      <c r="AY20" s="309"/>
      <c r="AZ20" s="309"/>
      <c r="BA20" s="309"/>
      <c r="BB20" s="309"/>
      <c r="BC20" s="309"/>
      <c r="BD20" s="309"/>
      <c r="BE20" s="309"/>
      <c r="BF20" s="309"/>
      <c r="BG20" s="309"/>
      <c r="BH20" s="309"/>
      <c r="BI20" s="309"/>
      <c r="BJ20" s="309"/>
      <c r="BK20" s="309"/>
      <c r="BL20" s="309"/>
      <c r="BM20" s="309"/>
      <c r="BN20" s="309"/>
      <c r="BO20" s="309"/>
      <c r="BP20" s="309"/>
      <c r="BQ20" s="309"/>
      <c r="BR20" s="309"/>
      <c r="BS20" s="309"/>
      <c r="BT20" s="309"/>
      <c r="BU20" s="309"/>
      <c r="BV20" s="309"/>
      <c r="BW20" s="309"/>
      <c r="BX20" s="309"/>
      <c r="BY20" s="309"/>
      <c r="BZ20" s="309"/>
      <c r="CA20" s="309"/>
      <c r="CB20" s="309"/>
      <c r="CC20" s="309"/>
      <c r="CD20" s="309"/>
      <c r="CE20" s="309"/>
      <c r="CF20" s="309"/>
      <c r="CG20" s="309"/>
      <c r="CH20" s="309"/>
      <c r="CI20" s="309"/>
    </row>
    <row r="21" spans="2:87" ht="30" customHeight="1" x14ac:dyDescent="0.25">
      <c r="B21" s="71">
        <f t="shared" ref="B21:B44" si="8">B20+1</f>
        <v>4</v>
      </c>
      <c r="C21" s="309" t="s">
        <v>366</v>
      </c>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c r="AT21" s="309"/>
      <c r="AU21" s="309"/>
      <c r="AV21" s="309"/>
      <c r="AW21" s="309"/>
      <c r="AX21" s="309"/>
      <c r="AY21" s="309"/>
      <c r="AZ21" s="309"/>
      <c r="BA21" s="309"/>
      <c r="BB21" s="309"/>
      <c r="BC21" s="309"/>
      <c r="BD21" s="309"/>
      <c r="BE21" s="309"/>
      <c r="BF21" s="309"/>
      <c r="BG21" s="309"/>
      <c r="BH21" s="309"/>
      <c r="BI21" s="309"/>
      <c r="BJ21" s="309"/>
      <c r="BK21" s="309"/>
      <c r="BL21" s="309"/>
      <c r="BM21" s="309"/>
      <c r="BN21" s="309"/>
      <c r="BO21" s="309"/>
      <c r="BP21" s="309"/>
      <c r="BQ21" s="309"/>
      <c r="BR21" s="309"/>
      <c r="BS21" s="309"/>
      <c r="BT21" s="309"/>
      <c r="BU21" s="309"/>
      <c r="BV21" s="309"/>
      <c r="BW21" s="309"/>
      <c r="BX21" s="309"/>
      <c r="BY21" s="309"/>
      <c r="BZ21" s="309"/>
      <c r="CA21" s="309"/>
      <c r="CB21" s="309"/>
      <c r="CC21" s="309"/>
      <c r="CD21" s="309"/>
      <c r="CE21" s="309"/>
      <c r="CF21" s="309"/>
      <c r="CG21" s="309"/>
      <c r="CH21" s="309"/>
      <c r="CI21" s="309"/>
    </row>
    <row r="22" spans="2:87" ht="30" customHeight="1" x14ac:dyDescent="0.25">
      <c r="B22" s="71">
        <f t="shared" si="8"/>
        <v>5</v>
      </c>
      <c r="C22" s="309" t="s">
        <v>367</v>
      </c>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09"/>
      <c r="AM22" s="309"/>
      <c r="AN22" s="309"/>
      <c r="AO22" s="309"/>
      <c r="AP22" s="309"/>
      <c r="AQ22" s="309"/>
      <c r="AR22" s="309"/>
      <c r="AS22" s="309"/>
      <c r="AT22" s="309"/>
      <c r="AU22" s="309"/>
      <c r="AV22" s="309"/>
      <c r="AW22" s="309"/>
      <c r="AX22" s="309"/>
      <c r="AY22" s="309"/>
      <c r="AZ22" s="309"/>
      <c r="BA22" s="309"/>
      <c r="BB22" s="309"/>
      <c r="BC22" s="309"/>
      <c r="BD22" s="309"/>
      <c r="BE22" s="309"/>
      <c r="BF22" s="309"/>
      <c r="BG22" s="309"/>
      <c r="BH22" s="309"/>
      <c r="BI22" s="309"/>
      <c r="BJ22" s="309"/>
      <c r="BK22" s="309"/>
      <c r="BL22" s="309"/>
      <c r="BM22" s="309"/>
      <c r="BN22" s="309"/>
      <c r="BO22" s="309"/>
      <c r="BP22" s="309"/>
      <c r="BQ22" s="309"/>
      <c r="BR22" s="309"/>
      <c r="BS22" s="309"/>
      <c r="BT22" s="309"/>
      <c r="BU22" s="309"/>
      <c r="BV22" s="309"/>
      <c r="BW22" s="309"/>
      <c r="BX22" s="309"/>
      <c r="BY22" s="309"/>
      <c r="BZ22" s="309"/>
      <c r="CA22" s="309"/>
      <c r="CB22" s="309"/>
      <c r="CC22" s="309"/>
      <c r="CD22" s="309"/>
      <c r="CE22" s="309"/>
      <c r="CF22" s="309"/>
      <c r="CG22" s="309"/>
      <c r="CH22" s="309"/>
      <c r="CI22" s="309"/>
    </row>
    <row r="23" spans="2:87" ht="30" customHeight="1" x14ac:dyDescent="0.25">
      <c r="B23" s="71">
        <f t="shared" si="8"/>
        <v>6</v>
      </c>
      <c r="C23" s="309" t="s">
        <v>368</v>
      </c>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09"/>
      <c r="AM23" s="309"/>
      <c r="AN23" s="309"/>
      <c r="AO23" s="309"/>
      <c r="AP23" s="309"/>
      <c r="AQ23" s="309"/>
      <c r="AR23" s="309"/>
      <c r="AS23" s="309"/>
      <c r="AT23" s="309"/>
      <c r="AU23" s="309"/>
      <c r="AV23" s="309"/>
      <c r="AW23" s="309"/>
      <c r="AX23" s="309"/>
      <c r="AY23" s="309"/>
      <c r="AZ23" s="309"/>
      <c r="BA23" s="309"/>
      <c r="BB23" s="309"/>
      <c r="BC23" s="309"/>
      <c r="BD23" s="309"/>
      <c r="BE23" s="309"/>
      <c r="BF23" s="309"/>
      <c r="BG23" s="309"/>
      <c r="BH23" s="309"/>
      <c r="BI23" s="309"/>
      <c r="BJ23" s="309"/>
      <c r="BK23" s="309"/>
      <c r="BL23" s="309"/>
      <c r="BM23" s="309"/>
      <c r="BN23" s="309"/>
      <c r="BO23" s="309"/>
      <c r="BP23" s="309"/>
      <c r="BQ23" s="309"/>
      <c r="BR23" s="309"/>
      <c r="BS23" s="309"/>
      <c r="BT23" s="309"/>
      <c r="BU23" s="309"/>
      <c r="BV23" s="309"/>
      <c r="BW23" s="309"/>
      <c r="BX23" s="309"/>
      <c r="BY23" s="309"/>
      <c r="BZ23" s="309"/>
      <c r="CA23" s="309"/>
      <c r="CB23" s="309"/>
      <c r="CC23" s="309"/>
      <c r="CD23" s="309"/>
      <c r="CE23" s="309"/>
      <c r="CF23" s="309"/>
      <c r="CG23" s="309"/>
      <c r="CH23" s="309"/>
      <c r="CI23" s="309"/>
    </row>
    <row r="24" spans="2:87" ht="30" customHeight="1" x14ac:dyDescent="0.25">
      <c r="B24" s="71">
        <f t="shared" si="8"/>
        <v>7</v>
      </c>
      <c r="C24" s="309" t="s">
        <v>369</v>
      </c>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c r="AL24" s="309"/>
      <c r="AM24" s="309"/>
      <c r="AN24" s="309"/>
      <c r="AO24" s="309"/>
      <c r="AP24" s="309"/>
      <c r="AQ24" s="309"/>
      <c r="AR24" s="309"/>
      <c r="AS24" s="309"/>
      <c r="AT24" s="309"/>
      <c r="AU24" s="309"/>
      <c r="AV24" s="309"/>
      <c r="AW24" s="309"/>
      <c r="AX24" s="309"/>
      <c r="AY24" s="309"/>
      <c r="AZ24" s="309"/>
      <c r="BA24" s="309"/>
      <c r="BB24" s="309"/>
      <c r="BC24" s="309"/>
      <c r="BD24" s="309"/>
      <c r="BE24" s="309"/>
      <c r="BF24" s="309"/>
      <c r="BG24" s="309"/>
      <c r="BH24" s="309"/>
      <c r="BI24" s="309"/>
      <c r="BJ24" s="309"/>
      <c r="BK24" s="309"/>
      <c r="BL24" s="309"/>
      <c r="BM24" s="309"/>
      <c r="BN24" s="309"/>
      <c r="BO24" s="309"/>
      <c r="BP24" s="309"/>
      <c r="BQ24" s="309"/>
      <c r="BR24" s="309"/>
      <c r="BS24" s="309"/>
      <c r="BT24" s="309"/>
      <c r="BU24" s="309"/>
      <c r="BV24" s="309"/>
      <c r="BW24" s="309"/>
      <c r="BX24" s="309"/>
      <c r="BY24" s="309"/>
      <c r="BZ24" s="309"/>
      <c r="CA24" s="309"/>
      <c r="CB24" s="309"/>
      <c r="CC24" s="309"/>
      <c r="CD24" s="309"/>
      <c r="CE24" s="309"/>
      <c r="CF24" s="309"/>
      <c r="CG24" s="309"/>
      <c r="CH24" s="309"/>
      <c r="CI24" s="309"/>
    </row>
    <row r="25" spans="2:87" ht="30" customHeight="1" x14ac:dyDescent="0.25">
      <c r="B25" s="71">
        <f t="shared" si="8"/>
        <v>8</v>
      </c>
      <c r="C25" s="309" t="s">
        <v>370</v>
      </c>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309"/>
      <c r="AW25" s="309"/>
      <c r="AX25" s="309"/>
      <c r="AY25" s="309"/>
      <c r="AZ25" s="309"/>
      <c r="BA25" s="309"/>
      <c r="BB25" s="309"/>
      <c r="BC25" s="309"/>
      <c r="BD25" s="309"/>
      <c r="BE25" s="309"/>
      <c r="BF25" s="309"/>
      <c r="BG25" s="309"/>
      <c r="BH25" s="309"/>
      <c r="BI25" s="309"/>
      <c r="BJ25" s="309"/>
      <c r="BK25" s="309"/>
      <c r="BL25" s="309"/>
      <c r="BM25" s="309"/>
      <c r="BN25" s="309"/>
      <c r="BO25" s="309"/>
      <c r="BP25" s="309"/>
      <c r="BQ25" s="309"/>
      <c r="BR25" s="309"/>
      <c r="BS25" s="309"/>
      <c r="BT25" s="309"/>
      <c r="BU25" s="309"/>
      <c r="BV25" s="309"/>
      <c r="BW25" s="309"/>
      <c r="BX25" s="309"/>
      <c r="BY25" s="309"/>
      <c r="BZ25" s="309"/>
      <c r="CA25" s="309"/>
      <c r="CB25" s="309"/>
      <c r="CC25" s="309"/>
      <c r="CD25" s="309"/>
      <c r="CE25" s="309"/>
      <c r="CF25" s="309"/>
      <c r="CG25" s="309"/>
      <c r="CH25" s="309"/>
      <c r="CI25" s="309"/>
    </row>
    <row r="26" spans="2:87" ht="30" customHeight="1" x14ac:dyDescent="0.25">
      <c r="B26" s="71">
        <f t="shared" si="8"/>
        <v>9</v>
      </c>
      <c r="C26" s="309" t="s">
        <v>371</v>
      </c>
      <c r="D26" s="309"/>
      <c r="E26" s="309"/>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309"/>
      <c r="AP26" s="309"/>
      <c r="AQ26" s="309"/>
      <c r="AR26" s="309"/>
      <c r="AS26" s="309"/>
      <c r="AT26" s="309"/>
      <c r="AU26" s="309"/>
      <c r="AV26" s="309"/>
      <c r="AW26" s="309"/>
      <c r="AX26" s="309"/>
      <c r="AY26" s="309"/>
      <c r="AZ26" s="309"/>
      <c r="BA26" s="309"/>
      <c r="BB26" s="309"/>
      <c r="BC26" s="309"/>
      <c r="BD26" s="309"/>
      <c r="BE26" s="309"/>
      <c r="BF26" s="309"/>
      <c r="BG26" s="309"/>
      <c r="BH26" s="309"/>
      <c r="BI26" s="309"/>
      <c r="BJ26" s="309"/>
      <c r="BK26" s="309"/>
      <c r="BL26" s="309"/>
      <c r="BM26" s="309"/>
      <c r="BN26" s="309"/>
      <c r="BO26" s="309"/>
      <c r="BP26" s="309"/>
      <c r="BQ26" s="309"/>
      <c r="BR26" s="309"/>
      <c r="BS26" s="309"/>
      <c r="BT26" s="309"/>
      <c r="BU26" s="309"/>
      <c r="BV26" s="309"/>
      <c r="BW26" s="309"/>
      <c r="BX26" s="309"/>
      <c r="BY26" s="309"/>
      <c r="BZ26" s="309"/>
      <c r="CA26" s="309"/>
      <c r="CB26" s="309"/>
      <c r="CC26" s="309"/>
      <c r="CD26" s="309"/>
      <c r="CE26" s="309"/>
      <c r="CF26" s="309"/>
      <c r="CG26" s="309"/>
      <c r="CH26" s="309"/>
      <c r="CI26" s="309"/>
    </row>
    <row r="27" spans="2:87" ht="30" customHeight="1" x14ac:dyDescent="0.25">
      <c r="B27" s="71">
        <f t="shared" si="8"/>
        <v>10</v>
      </c>
      <c r="C27" s="309" t="s">
        <v>372</v>
      </c>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309"/>
      <c r="AP27" s="309"/>
      <c r="AQ27" s="309"/>
      <c r="AR27" s="309"/>
      <c r="AS27" s="309"/>
      <c r="AT27" s="309"/>
      <c r="AU27" s="309"/>
      <c r="AV27" s="309"/>
      <c r="AW27" s="309"/>
      <c r="AX27" s="309"/>
      <c r="AY27" s="309"/>
      <c r="AZ27" s="309"/>
      <c r="BA27" s="309"/>
      <c r="BB27" s="309"/>
      <c r="BC27" s="309"/>
      <c r="BD27" s="309"/>
      <c r="BE27" s="309"/>
      <c r="BF27" s="309"/>
      <c r="BG27" s="309"/>
      <c r="BH27" s="309"/>
      <c r="BI27" s="309"/>
      <c r="BJ27" s="309"/>
      <c r="BK27" s="309"/>
      <c r="BL27" s="309"/>
      <c r="BM27" s="309"/>
      <c r="BN27" s="309"/>
      <c r="BO27" s="309"/>
      <c r="BP27" s="309"/>
      <c r="BQ27" s="309"/>
      <c r="BR27" s="309"/>
      <c r="BS27" s="309"/>
      <c r="BT27" s="309"/>
      <c r="BU27" s="309"/>
      <c r="BV27" s="309"/>
      <c r="BW27" s="309"/>
      <c r="BX27" s="309"/>
      <c r="BY27" s="309"/>
      <c r="BZ27" s="309"/>
      <c r="CA27" s="309"/>
      <c r="CB27" s="309"/>
      <c r="CC27" s="309"/>
      <c r="CD27" s="309"/>
      <c r="CE27" s="309"/>
      <c r="CF27" s="309"/>
      <c r="CG27" s="309"/>
      <c r="CH27" s="309"/>
      <c r="CI27" s="309"/>
    </row>
    <row r="28" spans="2:87" ht="30" customHeight="1" x14ac:dyDescent="0.25">
      <c r="B28" s="71">
        <f t="shared" si="8"/>
        <v>11</v>
      </c>
      <c r="C28" s="309" t="s">
        <v>373</v>
      </c>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309"/>
      <c r="AP28" s="309"/>
      <c r="AQ28" s="309"/>
      <c r="AR28" s="309"/>
      <c r="AS28" s="309"/>
      <c r="AT28" s="309"/>
      <c r="AU28" s="309"/>
      <c r="AV28" s="309"/>
      <c r="AW28" s="309"/>
      <c r="AX28" s="309"/>
      <c r="AY28" s="309"/>
      <c r="AZ28" s="309"/>
      <c r="BA28" s="309"/>
      <c r="BB28" s="309"/>
      <c r="BC28" s="309"/>
      <c r="BD28" s="309"/>
      <c r="BE28" s="309"/>
      <c r="BF28" s="309"/>
      <c r="BG28" s="309"/>
      <c r="BH28" s="309"/>
      <c r="BI28" s="309"/>
      <c r="BJ28" s="309"/>
      <c r="BK28" s="309"/>
      <c r="BL28" s="309"/>
      <c r="BM28" s="309"/>
      <c r="BN28" s="309"/>
      <c r="BO28" s="309"/>
      <c r="BP28" s="309"/>
      <c r="BQ28" s="309"/>
      <c r="BR28" s="309"/>
      <c r="BS28" s="309"/>
      <c r="BT28" s="309"/>
      <c r="BU28" s="309"/>
      <c r="BV28" s="309"/>
      <c r="BW28" s="309"/>
      <c r="BX28" s="309"/>
      <c r="BY28" s="309"/>
      <c r="BZ28" s="309"/>
      <c r="CA28" s="309"/>
      <c r="CB28" s="309"/>
      <c r="CC28" s="309"/>
      <c r="CD28" s="309"/>
      <c r="CE28" s="309"/>
      <c r="CF28" s="309"/>
      <c r="CG28" s="309"/>
      <c r="CH28" s="309"/>
      <c r="CI28" s="309"/>
    </row>
    <row r="29" spans="2:87" ht="30" customHeight="1" x14ac:dyDescent="0.25">
      <c r="B29" s="71">
        <f t="shared" si="8"/>
        <v>12</v>
      </c>
      <c r="C29" s="309" t="s">
        <v>374</v>
      </c>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09"/>
      <c r="AN29" s="309"/>
      <c r="AO29" s="309"/>
      <c r="AP29" s="309"/>
      <c r="AQ29" s="309"/>
      <c r="AR29" s="309"/>
      <c r="AS29" s="309"/>
      <c r="AT29" s="309"/>
      <c r="AU29" s="309"/>
      <c r="AV29" s="309"/>
      <c r="AW29" s="309"/>
      <c r="AX29" s="309"/>
      <c r="AY29" s="309"/>
      <c r="AZ29" s="309"/>
      <c r="BA29" s="309"/>
      <c r="BB29" s="309"/>
      <c r="BC29" s="309"/>
      <c r="BD29" s="309"/>
      <c r="BE29" s="309"/>
      <c r="BF29" s="309"/>
      <c r="BG29" s="309"/>
      <c r="BH29" s="309"/>
      <c r="BI29" s="309"/>
      <c r="BJ29" s="309"/>
      <c r="BK29" s="309"/>
      <c r="BL29" s="309"/>
      <c r="BM29" s="309"/>
      <c r="BN29" s="309"/>
      <c r="BO29" s="309"/>
      <c r="BP29" s="309"/>
      <c r="BQ29" s="309"/>
      <c r="BR29" s="309"/>
      <c r="BS29" s="309"/>
      <c r="BT29" s="309"/>
      <c r="BU29" s="309"/>
      <c r="BV29" s="309"/>
      <c r="BW29" s="309"/>
      <c r="BX29" s="309"/>
      <c r="BY29" s="309"/>
      <c r="BZ29" s="309"/>
      <c r="CA29" s="309"/>
      <c r="CB29" s="309"/>
      <c r="CC29" s="309"/>
      <c r="CD29" s="309"/>
      <c r="CE29" s="309"/>
      <c r="CF29" s="309"/>
      <c r="CG29" s="309"/>
      <c r="CH29" s="309"/>
      <c r="CI29" s="309"/>
    </row>
    <row r="30" spans="2:87" ht="30" customHeight="1" x14ac:dyDescent="0.25">
      <c r="B30" s="71">
        <f t="shared" si="8"/>
        <v>13</v>
      </c>
      <c r="C30" s="309" t="s">
        <v>375</v>
      </c>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M30" s="309"/>
      <c r="AN30" s="309"/>
      <c r="AO30" s="309"/>
      <c r="AP30" s="309"/>
      <c r="AQ30" s="309"/>
      <c r="AR30" s="309"/>
      <c r="AS30" s="309"/>
      <c r="AT30" s="309"/>
      <c r="AU30" s="309"/>
      <c r="AV30" s="309"/>
      <c r="AW30" s="309"/>
      <c r="AX30" s="309"/>
      <c r="AY30" s="309"/>
      <c r="AZ30" s="309"/>
      <c r="BA30" s="309"/>
      <c r="BB30" s="309"/>
      <c r="BC30" s="309"/>
      <c r="BD30" s="309"/>
      <c r="BE30" s="309"/>
      <c r="BF30" s="309"/>
      <c r="BG30" s="309"/>
      <c r="BH30" s="309"/>
      <c r="BI30" s="309"/>
      <c r="BJ30" s="309"/>
      <c r="BK30" s="309"/>
      <c r="BL30" s="309"/>
      <c r="BM30" s="309"/>
      <c r="BN30" s="309"/>
      <c r="BO30" s="309"/>
      <c r="BP30" s="309"/>
      <c r="BQ30" s="309"/>
      <c r="BR30" s="309"/>
      <c r="BS30" s="309"/>
      <c r="BT30" s="309"/>
      <c r="BU30" s="309"/>
      <c r="BV30" s="309"/>
      <c r="BW30" s="309"/>
      <c r="BX30" s="309"/>
      <c r="BY30" s="309"/>
      <c r="BZ30" s="309"/>
      <c r="CA30" s="309"/>
      <c r="CB30" s="309"/>
      <c r="CC30" s="309"/>
      <c r="CD30" s="309"/>
      <c r="CE30" s="309"/>
      <c r="CF30" s="309"/>
      <c r="CG30" s="309"/>
      <c r="CH30" s="309"/>
      <c r="CI30" s="309"/>
    </row>
    <row r="31" spans="2:87" ht="30" customHeight="1" x14ac:dyDescent="0.25">
      <c r="B31" s="71">
        <f t="shared" si="8"/>
        <v>14</v>
      </c>
      <c r="C31" s="309" t="s">
        <v>376</v>
      </c>
      <c r="D31" s="309"/>
      <c r="E31" s="309"/>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09"/>
      <c r="AM31" s="309"/>
      <c r="AN31" s="309"/>
      <c r="AO31" s="309"/>
      <c r="AP31" s="309"/>
      <c r="AQ31" s="309"/>
      <c r="AR31" s="309"/>
      <c r="AS31" s="309"/>
      <c r="AT31" s="309"/>
      <c r="AU31" s="309"/>
      <c r="AV31" s="309"/>
      <c r="AW31" s="309"/>
      <c r="AX31" s="309"/>
      <c r="AY31" s="309"/>
      <c r="AZ31" s="309"/>
      <c r="BA31" s="309"/>
      <c r="BB31" s="309"/>
      <c r="BC31" s="309"/>
      <c r="BD31" s="309"/>
      <c r="BE31" s="309"/>
      <c r="BF31" s="309"/>
      <c r="BG31" s="309"/>
      <c r="BH31" s="309"/>
      <c r="BI31" s="309"/>
      <c r="BJ31" s="309"/>
      <c r="BK31" s="309"/>
      <c r="BL31" s="309"/>
      <c r="BM31" s="309"/>
      <c r="BN31" s="309"/>
      <c r="BO31" s="309"/>
      <c r="BP31" s="309"/>
      <c r="BQ31" s="309"/>
      <c r="BR31" s="309"/>
      <c r="BS31" s="309"/>
      <c r="BT31" s="309"/>
      <c r="BU31" s="309"/>
      <c r="BV31" s="309"/>
      <c r="BW31" s="309"/>
      <c r="BX31" s="309"/>
      <c r="BY31" s="309"/>
      <c r="BZ31" s="309"/>
      <c r="CA31" s="309"/>
      <c r="CB31" s="309"/>
      <c r="CC31" s="309"/>
      <c r="CD31" s="309"/>
      <c r="CE31" s="309"/>
      <c r="CF31" s="309"/>
      <c r="CG31" s="309"/>
      <c r="CH31" s="309"/>
      <c r="CI31" s="309"/>
    </row>
    <row r="32" spans="2:87" ht="30" customHeight="1" x14ac:dyDescent="0.25">
      <c r="B32" s="71">
        <f t="shared" si="8"/>
        <v>15</v>
      </c>
      <c r="C32" s="309" t="s">
        <v>377</v>
      </c>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09"/>
      <c r="AM32" s="309"/>
      <c r="AN32" s="309"/>
      <c r="AO32" s="309"/>
      <c r="AP32" s="309"/>
      <c r="AQ32" s="309"/>
      <c r="AR32" s="309"/>
      <c r="AS32" s="309"/>
      <c r="AT32" s="309"/>
      <c r="AU32" s="309"/>
      <c r="AV32" s="309"/>
      <c r="AW32" s="309"/>
      <c r="AX32" s="309"/>
      <c r="AY32" s="309"/>
      <c r="AZ32" s="309"/>
      <c r="BA32" s="309"/>
      <c r="BB32" s="309"/>
      <c r="BC32" s="309"/>
      <c r="BD32" s="309"/>
      <c r="BE32" s="309"/>
      <c r="BF32" s="309"/>
      <c r="BG32" s="309"/>
      <c r="BH32" s="309"/>
      <c r="BI32" s="309"/>
      <c r="BJ32" s="309"/>
      <c r="BK32" s="309"/>
      <c r="BL32" s="309"/>
      <c r="BM32" s="309"/>
      <c r="BN32" s="309"/>
      <c r="BO32" s="309"/>
      <c r="BP32" s="309"/>
      <c r="BQ32" s="309"/>
      <c r="BR32" s="309"/>
      <c r="BS32" s="309"/>
      <c r="BT32" s="309"/>
      <c r="BU32" s="309"/>
      <c r="BV32" s="309"/>
      <c r="BW32" s="309"/>
      <c r="BX32" s="309"/>
      <c r="BY32" s="309"/>
      <c r="BZ32" s="309"/>
      <c r="CA32" s="309"/>
      <c r="CB32" s="309"/>
      <c r="CC32" s="309"/>
      <c r="CD32" s="309"/>
      <c r="CE32" s="309"/>
      <c r="CF32" s="309"/>
      <c r="CG32" s="309"/>
      <c r="CH32" s="309"/>
      <c r="CI32" s="309"/>
    </row>
    <row r="33" spans="2:87" ht="30" customHeight="1" x14ac:dyDescent="0.25">
      <c r="B33" s="71">
        <f t="shared" si="8"/>
        <v>16</v>
      </c>
      <c r="C33" s="309" t="s">
        <v>378</v>
      </c>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309"/>
      <c r="AM33" s="309"/>
      <c r="AN33" s="309"/>
      <c r="AO33" s="309"/>
      <c r="AP33" s="309"/>
      <c r="AQ33" s="309"/>
      <c r="AR33" s="309"/>
      <c r="AS33" s="309"/>
      <c r="AT33" s="309"/>
      <c r="AU33" s="309"/>
      <c r="AV33" s="309"/>
      <c r="AW33" s="309"/>
      <c r="AX33" s="309"/>
      <c r="AY33" s="309"/>
      <c r="AZ33" s="309"/>
      <c r="BA33" s="309"/>
      <c r="BB33" s="309"/>
      <c r="BC33" s="309"/>
      <c r="BD33" s="309"/>
      <c r="BE33" s="309"/>
      <c r="BF33" s="309"/>
      <c r="BG33" s="309"/>
      <c r="BH33" s="309"/>
      <c r="BI33" s="309"/>
      <c r="BJ33" s="309"/>
      <c r="BK33" s="309"/>
      <c r="BL33" s="309"/>
      <c r="BM33" s="309"/>
      <c r="BN33" s="309"/>
      <c r="BO33" s="309"/>
      <c r="BP33" s="309"/>
      <c r="BQ33" s="309"/>
      <c r="BR33" s="309"/>
      <c r="BS33" s="309"/>
      <c r="BT33" s="309"/>
      <c r="BU33" s="309"/>
      <c r="BV33" s="309"/>
      <c r="BW33" s="309"/>
      <c r="BX33" s="309"/>
      <c r="BY33" s="309"/>
      <c r="BZ33" s="309"/>
      <c r="CA33" s="309"/>
      <c r="CB33" s="309"/>
      <c r="CC33" s="309"/>
      <c r="CD33" s="309"/>
      <c r="CE33" s="309"/>
      <c r="CF33" s="309"/>
      <c r="CG33" s="309"/>
      <c r="CH33" s="309"/>
      <c r="CI33" s="309"/>
    </row>
    <row r="34" spans="2:87" ht="30" customHeight="1" x14ac:dyDescent="0.25">
      <c r="B34" s="71">
        <f t="shared" si="8"/>
        <v>17</v>
      </c>
      <c r="C34" s="309" t="s">
        <v>379</v>
      </c>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309"/>
      <c r="AY34" s="309"/>
      <c r="AZ34" s="309"/>
      <c r="BA34" s="309"/>
      <c r="BB34" s="309"/>
      <c r="BC34" s="309"/>
      <c r="BD34" s="309"/>
      <c r="BE34" s="309"/>
      <c r="BF34" s="309"/>
      <c r="BG34" s="309"/>
      <c r="BH34" s="309"/>
      <c r="BI34" s="309"/>
      <c r="BJ34" s="309"/>
      <c r="BK34" s="309"/>
      <c r="BL34" s="309"/>
      <c r="BM34" s="309"/>
      <c r="BN34" s="309"/>
      <c r="BO34" s="309"/>
      <c r="BP34" s="309"/>
      <c r="BQ34" s="309"/>
      <c r="BR34" s="309"/>
      <c r="BS34" s="309"/>
      <c r="BT34" s="309"/>
      <c r="BU34" s="309"/>
      <c r="BV34" s="309"/>
      <c r="BW34" s="309"/>
      <c r="BX34" s="309"/>
      <c r="BY34" s="309"/>
      <c r="BZ34" s="309"/>
      <c r="CA34" s="309"/>
      <c r="CB34" s="309"/>
      <c r="CC34" s="309"/>
      <c r="CD34" s="309"/>
      <c r="CE34" s="309"/>
      <c r="CF34" s="309"/>
      <c r="CG34" s="309"/>
      <c r="CH34" s="309"/>
      <c r="CI34" s="309"/>
    </row>
    <row r="35" spans="2:87" ht="30" customHeight="1" x14ac:dyDescent="0.25">
      <c r="B35" s="71">
        <f t="shared" si="8"/>
        <v>18</v>
      </c>
      <c r="C35" s="309" t="s">
        <v>380</v>
      </c>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309"/>
      <c r="AU35" s="309"/>
      <c r="AV35" s="309"/>
      <c r="AW35" s="309"/>
      <c r="AX35" s="309"/>
      <c r="AY35" s="309"/>
      <c r="AZ35" s="309"/>
      <c r="BA35" s="309"/>
      <c r="BB35" s="309"/>
      <c r="BC35" s="309"/>
      <c r="BD35" s="309"/>
      <c r="BE35" s="309"/>
      <c r="BF35" s="309"/>
      <c r="BG35" s="309"/>
      <c r="BH35" s="309"/>
      <c r="BI35" s="309"/>
      <c r="BJ35" s="309"/>
      <c r="BK35" s="309"/>
      <c r="BL35" s="309"/>
      <c r="BM35" s="309"/>
      <c r="BN35" s="309"/>
      <c r="BO35" s="309"/>
      <c r="BP35" s="309"/>
      <c r="BQ35" s="309"/>
      <c r="BR35" s="309"/>
      <c r="BS35" s="309"/>
      <c r="BT35" s="309"/>
      <c r="BU35" s="309"/>
      <c r="BV35" s="309"/>
      <c r="BW35" s="309"/>
      <c r="BX35" s="309"/>
      <c r="BY35" s="309"/>
      <c r="BZ35" s="309"/>
      <c r="CA35" s="309"/>
      <c r="CB35" s="309"/>
      <c r="CC35" s="309"/>
      <c r="CD35" s="309"/>
      <c r="CE35" s="309"/>
      <c r="CF35" s="309"/>
      <c r="CG35" s="309"/>
      <c r="CH35" s="309"/>
      <c r="CI35" s="309"/>
    </row>
    <row r="36" spans="2:87" ht="30" customHeight="1" x14ac:dyDescent="0.25">
      <c r="B36" s="71">
        <f t="shared" si="8"/>
        <v>19</v>
      </c>
      <c r="C36" s="309" t="s">
        <v>381</v>
      </c>
      <c r="D36" s="309"/>
      <c r="E36" s="309"/>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09"/>
      <c r="AM36" s="309"/>
      <c r="AN36" s="309"/>
      <c r="AO36" s="309"/>
      <c r="AP36" s="309"/>
      <c r="AQ36" s="309"/>
      <c r="AR36" s="309"/>
      <c r="AS36" s="309"/>
      <c r="AT36" s="309"/>
      <c r="AU36" s="309"/>
      <c r="AV36" s="309"/>
      <c r="AW36" s="309"/>
      <c r="AX36" s="309"/>
      <c r="AY36" s="309"/>
      <c r="AZ36" s="309"/>
      <c r="BA36" s="309"/>
      <c r="BB36" s="309"/>
      <c r="BC36" s="309"/>
      <c r="BD36" s="309"/>
      <c r="BE36" s="309"/>
      <c r="BF36" s="309"/>
      <c r="BG36" s="309"/>
      <c r="BH36" s="309"/>
      <c r="BI36" s="309"/>
      <c r="BJ36" s="309"/>
      <c r="BK36" s="309"/>
      <c r="BL36" s="309"/>
      <c r="BM36" s="309"/>
      <c r="BN36" s="309"/>
      <c r="BO36" s="309"/>
      <c r="BP36" s="309"/>
      <c r="BQ36" s="309"/>
      <c r="BR36" s="309"/>
      <c r="BS36" s="309"/>
      <c r="BT36" s="309"/>
      <c r="BU36" s="309"/>
      <c r="BV36" s="309"/>
      <c r="BW36" s="309"/>
      <c r="BX36" s="309"/>
      <c r="BY36" s="309"/>
      <c r="BZ36" s="309"/>
      <c r="CA36" s="309"/>
      <c r="CB36" s="309"/>
      <c r="CC36" s="309"/>
      <c r="CD36" s="309"/>
      <c r="CE36" s="309"/>
      <c r="CF36" s="309"/>
      <c r="CG36" s="309"/>
      <c r="CH36" s="309"/>
      <c r="CI36" s="309"/>
    </row>
    <row r="37" spans="2:87" ht="30" customHeight="1" x14ac:dyDescent="0.25">
      <c r="B37" s="71">
        <f t="shared" si="8"/>
        <v>20</v>
      </c>
      <c r="C37" s="309" t="s">
        <v>382</v>
      </c>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09"/>
      <c r="AM37" s="309"/>
      <c r="AN37" s="309"/>
      <c r="AO37" s="309"/>
      <c r="AP37" s="309"/>
      <c r="AQ37" s="309"/>
      <c r="AR37" s="309"/>
      <c r="AS37" s="309"/>
      <c r="AT37" s="309"/>
      <c r="AU37" s="309"/>
      <c r="AV37" s="309"/>
      <c r="AW37" s="309"/>
      <c r="AX37" s="309"/>
      <c r="AY37" s="309"/>
      <c r="AZ37" s="309"/>
      <c r="BA37" s="309"/>
      <c r="BB37" s="309"/>
      <c r="BC37" s="309"/>
      <c r="BD37" s="309"/>
      <c r="BE37" s="309"/>
      <c r="BF37" s="309"/>
      <c r="BG37" s="309"/>
      <c r="BH37" s="309"/>
      <c r="BI37" s="309"/>
      <c r="BJ37" s="309"/>
      <c r="BK37" s="309"/>
      <c r="BL37" s="309"/>
      <c r="BM37" s="309"/>
      <c r="BN37" s="309"/>
      <c r="BO37" s="309"/>
      <c r="BP37" s="309"/>
      <c r="BQ37" s="309"/>
      <c r="BR37" s="309"/>
      <c r="BS37" s="309"/>
      <c r="BT37" s="309"/>
      <c r="BU37" s="309"/>
      <c r="BV37" s="309"/>
      <c r="BW37" s="309"/>
      <c r="BX37" s="309"/>
      <c r="BY37" s="309"/>
      <c r="BZ37" s="309"/>
      <c r="CA37" s="309"/>
      <c r="CB37" s="309"/>
      <c r="CC37" s="309"/>
      <c r="CD37" s="309"/>
      <c r="CE37" s="309"/>
      <c r="CF37" s="309"/>
      <c r="CG37" s="309"/>
      <c r="CH37" s="309"/>
      <c r="CI37" s="309"/>
    </row>
    <row r="38" spans="2:87" ht="30" customHeight="1" x14ac:dyDescent="0.25">
      <c r="B38" s="71">
        <f t="shared" si="8"/>
        <v>21</v>
      </c>
      <c r="C38" s="309" t="s">
        <v>383</v>
      </c>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c r="AM38" s="309"/>
      <c r="AN38" s="309"/>
      <c r="AO38" s="309"/>
      <c r="AP38" s="309"/>
      <c r="AQ38" s="309"/>
      <c r="AR38" s="309"/>
      <c r="AS38" s="309"/>
      <c r="AT38" s="309"/>
      <c r="AU38" s="309"/>
      <c r="AV38" s="309"/>
      <c r="AW38" s="309"/>
      <c r="AX38" s="309"/>
      <c r="AY38" s="309"/>
      <c r="AZ38" s="309"/>
      <c r="BA38" s="309"/>
      <c r="BB38" s="309"/>
      <c r="BC38" s="309"/>
      <c r="BD38" s="309"/>
      <c r="BE38" s="309"/>
      <c r="BF38" s="309"/>
      <c r="BG38" s="309"/>
      <c r="BH38" s="309"/>
      <c r="BI38" s="309"/>
      <c r="BJ38" s="309"/>
      <c r="BK38" s="309"/>
      <c r="BL38" s="309"/>
      <c r="BM38" s="309"/>
      <c r="BN38" s="309"/>
      <c r="BO38" s="309"/>
      <c r="BP38" s="309"/>
      <c r="BQ38" s="309"/>
      <c r="BR38" s="309"/>
      <c r="BS38" s="309"/>
      <c r="BT38" s="309"/>
      <c r="BU38" s="309"/>
      <c r="BV38" s="309"/>
      <c r="BW38" s="309"/>
      <c r="BX38" s="309"/>
      <c r="BY38" s="309"/>
      <c r="BZ38" s="309"/>
      <c r="CA38" s="309"/>
      <c r="CB38" s="309"/>
      <c r="CC38" s="309"/>
      <c r="CD38" s="309"/>
      <c r="CE38" s="309"/>
      <c r="CF38" s="309"/>
      <c r="CG38" s="309"/>
      <c r="CH38" s="309"/>
      <c r="CI38" s="309"/>
    </row>
    <row r="39" spans="2:87" ht="30" customHeight="1" x14ac:dyDescent="0.25">
      <c r="B39" s="71">
        <f t="shared" si="8"/>
        <v>22</v>
      </c>
      <c r="C39" s="309" t="s">
        <v>384</v>
      </c>
      <c r="D39" s="309"/>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09"/>
      <c r="AY39" s="309"/>
      <c r="AZ39" s="309"/>
      <c r="BA39" s="309"/>
      <c r="BB39" s="309"/>
      <c r="BC39" s="309"/>
      <c r="BD39" s="309"/>
      <c r="BE39" s="309"/>
      <c r="BF39" s="309"/>
      <c r="BG39" s="309"/>
      <c r="BH39" s="309"/>
      <c r="BI39" s="309"/>
      <c r="BJ39" s="309"/>
      <c r="BK39" s="309"/>
      <c r="BL39" s="309"/>
      <c r="BM39" s="309"/>
      <c r="BN39" s="309"/>
      <c r="BO39" s="309"/>
      <c r="BP39" s="309"/>
      <c r="BQ39" s="309"/>
      <c r="BR39" s="309"/>
      <c r="BS39" s="309"/>
      <c r="BT39" s="309"/>
      <c r="BU39" s="309"/>
      <c r="BV39" s="309"/>
      <c r="BW39" s="309"/>
      <c r="BX39" s="309"/>
      <c r="BY39" s="309"/>
      <c r="BZ39" s="309"/>
      <c r="CA39" s="309"/>
      <c r="CB39" s="309"/>
      <c r="CC39" s="309"/>
      <c r="CD39" s="309"/>
      <c r="CE39" s="309"/>
      <c r="CF39" s="309"/>
      <c r="CG39" s="309"/>
      <c r="CH39" s="309"/>
      <c r="CI39" s="309"/>
    </row>
    <row r="40" spans="2:87" ht="30" customHeight="1" x14ac:dyDescent="0.25">
      <c r="B40" s="71">
        <f t="shared" si="8"/>
        <v>23</v>
      </c>
      <c r="C40" s="309" t="s">
        <v>385</v>
      </c>
      <c r="D40" s="309"/>
      <c r="E40" s="309"/>
      <c r="F40" s="309"/>
      <c r="G40" s="309"/>
      <c r="H40" s="309"/>
      <c r="I40" s="309"/>
      <c r="J40" s="309"/>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09"/>
      <c r="AI40" s="309"/>
      <c r="AJ40" s="309"/>
      <c r="AK40" s="309"/>
      <c r="AL40" s="309"/>
      <c r="AM40" s="309"/>
      <c r="AN40" s="309"/>
      <c r="AO40" s="309"/>
      <c r="AP40" s="309"/>
      <c r="AQ40" s="309"/>
      <c r="AR40" s="309"/>
      <c r="AS40" s="309"/>
      <c r="AT40" s="309"/>
      <c r="AU40" s="309"/>
      <c r="AV40" s="309"/>
      <c r="AW40" s="309"/>
      <c r="AX40" s="309"/>
      <c r="AY40" s="309"/>
      <c r="AZ40" s="309"/>
      <c r="BA40" s="309"/>
      <c r="BB40" s="309"/>
      <c r="BC40" s="309"/>
      <c r="BD40" s="309"/>
      <c r="BE40" s="309"/>
      <c r="BF40" s="309"/>
      <c r="BG40" s="309"/>
      <c r="BH40" s="309"/>
      <c r="BI40" s="309"/>
      <c r="BJ40" s="309"/>
      <c r="BK40" s="309"/>
      <c r="BL40" s="309"/>
      <c r="BM40" s="309"/>
      <c r="BN40" s="309"/>
      <c r="BO40" s="309"/>
      <c r="BP40" s="309"/>
      <c r="BQ40" s="309"/>
      <c r="BR40" s="309"/>
      <c r="BS40" s="309"/>
      <c r="BT40" s="309"/>
      <c r="BU40" s="309"/>
      <c r="BV40" s="309"/>
      <c r="BW40" s="309"/>
      <c r="BX40" s="309"/>
      <c r="BY40" s="309"/>
      <c r="BZ40" s="309"/>
      <c r="CA40" s="309"/>
      <c r="CB40" s="309"/>
      <c r="CC40" s="309"/>
      <c r="CD40" s="309"/>
      <c r="CE40" s="309"/>
      <c r="CF40" s="309"/>
      <c r="CG40" s="309"/>
      <c r="CH40" s="309"/>
      <c r="CI40" s="309"/>
    </row>
    <row r="41" spans="2:87" ht="30" customHeight="1" x14ac:dyDescent="0.25">
      <c r="B41" s="71">
        <f t="shared" si="8"/>
        <v>24</v>
      </c>
      <c r="C41" s="309" t="s">
        <v>386</v>
      </c>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09"/>
      <c r="AJ41" s="309"/>
      <c r="AK41" s="309"/>
      <c r="AL41" s="309"/>
      <c r="AM41" s="309"/>
      <c r="AN41" s="309"/>
      <c r="AO41" s="309"/>
      <c r="AP41" s="309"/>
      <c r="AQ41" s="309"/>
      <c r="AR41" s="309"/>
      <c r="AS41" s="309"/>
      <c r="AT41" s="309"/>
      <c r="AU41" s="309"/>
      <c r="AV41" s="309"/>
      <c r="AW41" s="309"/>
      <c r="AX41" s="309"/>
      <c r="AY41" s="309"/>
      <c r="AZ41" s="309"/>
      <c r="BA41" s="309"/>
      <c r="BB41" s="309"/>
      <c r="BC41" s="309"/>
      <c r="BD41" s="309"/>
      <c r="BE41" s="309"/>
      <c r="BF41" s="309"/>
      <c r="BG41" s="309"/>
      <c r="BH41" s="309"/>
      <c r="BI41" s="309"/>
      <c r="BJ41" s="309"/>
      <c r="BK41" s="309"/>
      <c r="BL41" s="309"/>
      <c r="BM41" s="309"/>
      <c r="BN41" s="309"/>
      <c r="BO41" s="309"/>
      <c r="BP41" s="309"/>
      <c r="BQ41" s="309"/>
      <c r="BR41" s="309"/>
      <c r="BS41" s="309"/>
      <c r="BT41" s="309"/>
      <c r="BU41" s="309"/>
      <c r="BV41" s="309"/>
      <c r="BW41" s="309"/>
      <c r="BX41" s="309"/>
      <c r="BY41" s="309"/>
      <c r="BZ41" s="309"/>
      <c r="CA41" s="309"/>
      <c r="CB41" s="309"/>
      <c r="CC41" s="309"/>
      <c r="CD41" s="309"/>
      <c r="CE41" s="309"/>
      <c r="CF41" s="309"/>
      <c r="CG41" s="309"/>
      <c r="CH41" s="309"/>
      <c r="CI41" s="309"/>
    </row>
    <row r="42" spans="2:87" ht="30" customHeight="1" x14ac:dyDescent="0.25">
      <c r="B42" s="71">
        <f t="shared" si="8"/>
        <v>25</v>
      </c>
      <c r="C42" s="309" t="s">
        <v>387</v>
      </c>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09"/>
      <c r="AJ42" s="309"/>
      <c r="AK42" s="309"/>
      <c r="AL42" s="309"/>
      <c r="AM42" s="309"/>
      <c r="AN42" s="309"/>
      <c r="AO42" s="309"/>
      <c r="AP42" s="309"/>
      <c r="AQ42" s="309"/>
      <c r="AR42" s="309"/>
      <c r="AS42" s="309"/>
      <c r="AT42" s="309"/>
      <c r="AU42" s="309"/>
      <c r="AV42" s="309"/>
      <c r="AW42" s="309"/>
      <c r="AX42" s="309"/>
      <c r="AY42" s="309"/>
      <c r="AZ42" s="309"/>
      <c r="BA42" s="309"/>
      <c r="BB42" s="309"/>
      <c r="BC42" s="309"/>
      <c r="BD42" s="309"/>
      <c r="BE42" s="309"/>
      <c r="BF42" s="309"/>
      <c r="BG42" s="309"/>
      <c r="BH42" s="309"/>
      <c r="BI42" s="309"/>
      <c r="BJ42" s="309"/>
      <c r="BK42" s="309"/>
      <c r="BL42" s="309"/>
      <c r="BM42" s="309"/>
      <c r="BN42" s="309"/>
      <c r="BO42" s="309"/>
      <c r="BP42" s="309"/>
      <c r="BQ42" s="309"/>
      <c r="BR42" s="309"/>
      <c r="BS42" s="309"/>
      <c r="BT42" s="309"/>
      <c r="BU42" s="309"/>
      <c r="BV42" s="309"/>
      <c r="BW42" s="309"/>
      <c r="BX42" s="309"/>
      <c r="BY42" s="309"/>
      <c r="BZ42" s="309"/>
      <c r="CA42" s="309"/>
      <c r="CB42" s="309"/>
      <c r="CC42" s="309"/>
      <c r="CD42" s="309"/>
      <c r="CE42" s="309"/>
      <c r="CF42" s="309"/>
      <c r="CG42" s="309"/>
      <c r="CH42" s="309"/>
      <c r="CI42" s="309"/>
    </row>
    <row r="43" spans="2:87" ht="30" customHeight="1" x14ac:dyDescent="0.25">
      <c r="B43" s="71">
        <f t="shared" si="8"/>
        <v>26</v>
      </c>
      <c r="C43" s="309" t="s">
        <v>388</v>
      </c>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09"/>
      <c r="AL43" s="309"/>
      <c r="AM43" s="309"/>
      <c r="AN43" s="309"/>
      <c r="AO43" s="309"/>
      <c r="AP43" s="309"/>
      <c r="AQ43" s="309"/>
      <c r="AR43" s="309"/>
      <c r="AS43" s="309"/>
      <c r="AT43" s="309"/>
      <c r="AU43" s="309"/>
      <c r="AV43" s="309"/>
      <c r="AW43" s="309"/>
      <c r="AX43" s="309"/>
      <c r="AY43" s="309"/>
      <c r="AZ43" s="309"/>
      <c r="BA43" s="309"/>
      <c r="BB43" s="309"/>
      <c r="BC43" s="309"/>
      <c r="BD43" s="309"/>
      <c r="BE43" s="309"/>
      <c r="BF43" s="309"/>
      <c r="BG43" s="309"/>
      <c r="BH43" s="309"/>
      <c r="BI43" s="309"/>
      <c r="BJ43" s="309"/>
      <c r="BK43" s="309"/>
      <c r="BL43" s="309"/>
      <c r="BM43" s="309"/>
      <c r="BN43" s="309"/>
      <c r="BO43" s="309"/>
      <c r="BP43" s="309"/>
      <c r="BQ43" s="309"/>
      <c r="BR43" s="309"/>
      <c r="BS43" s="309"/>
      <c r="BT43" s="309"/>
      <c r="BU43" s="309"/>
      <c r="BV43" s="309"/>
      <c r="BW43" s="309"/>
      <c r="BX43" s="309"/>
      <c r="BY43" s="309"/>
      <c r="BZ43" s="309"/>
      <c r="CA43" s="309"/>
      <c r="CB43" s="309"/>
      <c r="CC43" s="309"/>
      <c r="CD43" s="309"/>
      <c r="CE43" s="309"/>
      <c r="CF43" s="309"/>
      <c r="CG43" s="309"/>
      <c r="CH43" s="309"/>
      <c r="CI43" s="309"/>
    </row>
    <row r="44" spans="2:87" ht="30" customHeight="1" x14ac:dyDescent="0.25">
      <c r="B44" s="71">
        <f t="shared" si="8"/>
        <v>27</v>
      </c>
      <c r="C44" s="309" t="s">
        <v>389</v>
      </c>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c r="AM44" s="309"/>
      <c r="AN44" s="309"/>
      <c r="AO44" s="309"/>
      <c r="AP44" s="309"/>
      <c r="AQ44" s="309"/>
      <c r="AR44" s="309"/>
      <c r="AS44" s="309"/>
      <c r="AT44" s="309"/>
      <c r="AU44" s="309"/>
      <c r="AV44" s="309"/>
      <c r="AW44" s="309"/>
      <c r="AX44" s="309"/>
      <c r="AY44" s="309"/>
      <c r="AZ44" s="309"/>
      <c r="BA44" s="309"/>
      <c r="BB44" s="309"/>
      <c r="BC44" s="309"/>
      <c r="BD44" s="309"/>
      <c r="BE44" s="309"/>
      <c r="BF44" s="309"/>
      <c r="BG44" s="309"/>
      <c r="BH44" s="309"/>
      <c r="BI44" s="309"/>
      <c r="BJ44" s="309"/>
      <c r="BK44" s="309"/>
      <c r="BL44" s="309"/>
      <c r="BM44" s="309"/>
      <c r="BN44" s="309"/>
      <c r="BO44" s="309"/>
      <c r="BP44" s="309"/>
      <c r="BQ44" s="309"/>
      <c r="BR44" s="309"/>
      <c r="BS44" s="309"/>
      <c r="BT44" s="309"/>
      <c r="BU44" s="309"/>
      <c r="BV44" s="309"/>
      <c r="BW44" s="309"/>
      <c r="BX44" s="309"/>
      <c r="BY44" s="309"/>
      <c r="BZ44" s="309"/>
      <c r="CA44" s="309"/>
      <c r="CB44" s="309"/>
      <c r="CC44" s="309"/>
      <c r="CD44" s="309"/>
      <c r="CE44" s="309"/>
      <c r="CF44" s="309"/>
      <c r="CG44" s="309"/>
      <c r="CH44" s="309"/>
      <c r="CI44" s="309"/>
    </row>
  </sheetData>
  <mergeCells count="85">
    <mergeCell ref="C44:CI44"/>
    <mergeCell ref="C33:CI33"/>
    <mergeCell ref="C34:CI34"/>
    <mergeCell ref="C35:CI35"/>
    <mergeCell ref="C36:CI36"/>
    <mergeCell ref="C37:CI37"/>
    <mergeCell ref="C38:CI38"/>
    <mergeCell ref="C39:CI39"/>
    <mergeCell ref="C40:CI40"/>
    <mergeCell ref="C41:CI41"/>
    <mergeCell ref="C42:CI42"/>
    <mergeCell ref="C43:CI43"/>
    <mergeCell ref="BW3:BY3"/>
    <mergeCell ref="BZ3:CB3"/>
    <mergeCell ref="CC3:CE3"/>
    <mergeCell ref="CF3:CH3"/>
    <mergeCell ref="C32:CI32"/>
    <mergeCell ref="C21:CI21"/>
    <mergeCell ref="C22:CI22"/>
    <mergeCell ref="C23:CI23"/>
    <mergeCell ref="C24:CI24"/>
    <mergeCell ref="C25:CI25"/>
    <mergeCell ref="C26:CI26"/>
    <mergeCell ref="C27:CI27"/>
    <mergeCell ref="C28:CI28"/>
    <mergeCell ref="C29:CI29"/>
    <mergeCell ref="C30:CI30"/>
    <mergeCell ref="C31:CI31"/>
    <mergeCell ref="BT5:BV5"/>
    <mergeCell ref="BW5:BY5"/>
    <mergeCell ref="BZ5:CB5"/>
    <mergeCell ref="CC5:CE5"/>
    <mergeCell ref="CF5:CH5"/>
    <mergeCell ref="BE5:BG5"/>
    <mergeCell ref="BH5:BJ5"/>
    <mergeCell ref="BK3:BM3"/>
    <mergeCell ref="BN3:BP3"/>
    <mergeCell ref="BQ3:BS3"/>
    <mergeCell ref="BK5:BM5"/>
    <mergeCell ref="BN5:BP5"/>
    <mergeCell ref="BQ5:BS5"/>
    <mergeCell ref="AY5:BA5"/>
    <mergeCell ref="BB5:BD5"/>
    <mergeCell ref="AJ3:AL3"/>
    <mergeCell ref="AM3:AO3"/>
    <mergeCell ref="AP3:AR3"/>
    <mergeCell ref="AS3:AU3"/>
    <mergeCell ref="AV3:AX3"/>
    <mergeCell ref="AJ5:AL5"/>
    <mergeCell ref="AM5:AO5"/>
    <mergeCell ref="AP5:AR5"/>
    <mergeCell ref="AS5:AU5"/>
    <mergeCell ref="AV5:AX5"/>
    <mergeCell ref="C18:CI18"/>
    <mergeCell ref="C19:CI19"/>
    <mergeCell ref="C20:CI20"/>
    <mergeCell ref="I3:K3"/>
    <mergeCell ref="I5:K5"/>
    <mergeCell ref="L3:N3"/>
    <mergeCell ref="L5:N5"/>
    <mergeCell ref="O3:Q3"/>
    <mergeCell ref="O5:Q5"/>
    <mergeCell ref="R3:T3"/>
    <mergeCell ref="C17:CI17"/>
    <mergeCell ref="AY3:BA3"/>
    <mergeCell ref="X5:Z5"/>
    <mergeCell ref="AA3:AC3"/>
    <mergeCell ref="AA5:AC5"/>
    <mergeCell ref="AD3:AF3"/>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H60"/>
  <sheetViews>
    <sheetView zoomScaleNormal="100" workbookViewId="0">
      <pane xSplit="1" topLeftCell="B1" activePane="topRight" state="frozen"/>
      <selection activeCell="D16" sqref="D16:M16"/>
      <selection pane="topRight" activeCell="B21" sqref="B21"/>
    </sheetView>
  </sheetViews>
  <sheetFormatPr defaultColWidth="36.85546875" defaultRowHeight="12.75" customHeight="1" x14ac:dyDescent="0.25"/>
  <cols>
    <col min="1" max="1" width="18.5703125" style="131" customWidth="1"/>
    <col min="2" max="7" width="31.42578125" style="130" customWidth="1"/>
    <col min="8" max="24" width="36.85546875" style="130" customWidth="1"/>
    <col min="25" max="25" width="37" style="130" customWidth="1"/>
    <col min="26" max="32" width="36.85546875" style="130" customWidth="1"/>
    <col min="33" max="41" width="36.85546875" style="131" customWidth="1"/>
    <col min="42" max="42" width="37.140625" style="131" customWidth="1"/>
    <col min="43" max="44" width="36.85546875" style="131" customWidth="1"/>
    <col min="45" max="45" width="36.5703125" style="131" customWidth="1"/>
    <col min="46" max="47" width="36.85546875" style="131" customWidth="1"/>
    <col min="48" max="48" width="36.5703125" style="131" customWidth="1"/>
    <col min="49" max="49" width="37" style="131" customWidth="1"/>
    <col min="50" max="68" width="36.85546875" style="131" customWidth="1"/>
    <col min="69" max="69" width="37" style="131" customWidth="1"/>
    <col min="70" max="87" width="36.85546875" style="131" customWidth="1"/>
    <col min="88" max="88" width="36.5703125" style="131" customWidth="1"/>
    <col min="89" max="101" width="36.85546875" style="131" customWidth="1"/>
    <col min="102" max="102" width="36.5703125" style="131" customWidth="1"/>
    <col min="103" max="105" width="36.85546875" style="131" customWidth="1"/>
    <col min="106" max="106" width="36.5703125" style="131" customWidth="1"/>
    <col min="107" max="114" width="36.85546875" style="131" customWidth="1"/>
    <col min="115" max="115" width="36.5703125" style="131" customWidth="1"/>
    <col min="116" max="253" width="36.85546875" style="131"/>
    <col min="254" max="254" width="18.5703125" style="131" customWidth="1"/>
    <col min="255" max="263" width="31.42578125" style="131" customWidth="1"/>
    <col min="264" max="280" width="36.85546875" style="131" customWidth="1"/>
    <col min="281" max="281" width="37" style="131" customWidth="1"/>
    <col min="282" max="297" width="36.85546875" style="131" customWidth="1"/>
    <col min="298" max="298" width="37.140625" style="131" customWidth="1"/>
    <col min="299" max="300" width="36.85546875" style="131" customWidth="1"/>
    <col min="301" max="301" width="36.5703125" style="131" customWidth="1"/>
    <col min="302" max="303" width="36.85546875" style="131" customWidth="1"/>
    <col min="304" max="304" width="36.5703125" style="131" customWidth="1"/>
    <col min="305" max="305" width="37" style="131" customWidth="1"/>
    <col min="306" max="324" width="36.85546875" style="131" customWidth="1"/>
    <col min="325" max="325" width="37" style="131" customWidth="1"/>
    <col min="326" max="343" width="36.85546875" style="131" customWidth="1"/>
    <col min="344" max="344" width="36.5703125" style="131" customWidth="1"/>
    <col min="345" max="357" width="36.85546875" style="131" customWidth="1"/>
    <col min="358" max="358" width="36.5703125" style="131" customWidth="1"/>
    <col min="359" max="361" width="36.85546875" style="131" customWidth="1"/>
    <col min="362" max="362" width="36.5703125" style="131" customWidth="1"/>
    <col min="363" max="370" width="36.85546875" style="131" customWidth="1"/>
    <col min="371" max="371" width="36.5703125" style="131" customWidth="1"/>
    <col min="372" max="509" width="36.85546875" style="131"/>
    <col min="510" max="510" width="18.5703125" style="131" customWidth="1"/>
    <col min="511" max="519" width="31.42578125" style="131" customWidth="1"/>
    <col min="520" max="536" width="36.85546875" style="131" customWidth="1"/>
    <col min="537" max="537" width="37" style="131" customWidth="1"/>
    <col min="538" max="553" width="36.85546875" style="131" customWidth="1"/>
    <col min="554" max="554" width="37.140625" style="131" customWidth="1"/>
    <col min="555" max="556" width="36.85546875" style="131" customWidth="1"/>
    <col min="557" max="557" width="36.5703125" style="131" customWidth="1"/>
    <col min="558" max="559" width="36.85546875" style="131" customWidth="1"/>
    <col min="560" max="560" width="36.5703125" style="131" customWidth="1"/>
    <col min="561" max="561" width="37" style="131" customWidth="1"/>
    <col min="562" max="580" width="36.85546875" style="131" customWidth="1"/>
    <col min="581" max="581" width="37" style="131" customWidth="1"/>
    <col min="582" max="599" width="36.85546875" style="131" customWidth="1"/>
    <col min="600" max="600" width="36.5703125" style="131" customWidth="1"/>
    <col min="601" max="613" width="36.85546875" style="131" customWidth="1"/>
    <col min="614" max="614" width="36.5703125" style="131" customWidth="1"/>
    <col min="615" max="617" width="36.85546875" style="131" customWidth="1"/>
    <col min="618" max="618" width="36.5703125" style="131" customWidth="1"/>
    <col min="619" max="626" width="36.85546875" style="131" customWidth="1"/>
    <col min="627" max="627" width="36.5703125" style="131" customWidth="1"/>
    <col min="628" max="765" width="36.85546875" style="131"/>
    <col min="766" max="766" width="18.5703125" style="131" customWidth="1"/>
    <col min="767" max="775" width="31.42578125" style="131" customWidth="1"/>
    <col min="776" max="792" width="36.85546875" style="131" customWidth="1"/>
    <col min="793" max="793" width="37" style="131" customWidth="1"/>
    <col min="794" max="809" width="36.85546875" style="131" customWidth="1"/>
    <col min="810" max="810" width="37.140625" style="131" customWidth="1"/>
    <col min="811" max="812" width="36.85546875" style="131" customWidth="1"/>
    <col min="813" max="813" width="36.5703125" style="131" customWidth="1"/>
    <col min="814" max="815" width="36.85546875" style="131" customWidth="1"/>
    <col min="816" max="816" width="36.5703125" style="131" customWidth="1"/>
    <col min="817" max="817" width="37" style="131" customWidth="1"/>
    <col min="818" max="836" width="36.85546875" style="131" customWidth="1"/>
    <col min="837" max="837" width="37" style="131" customWidth="1"/>
    <col min="838" max="855" width="36.85546875" style="131" customWidth="1"/>
    <col min="856" max="856" width="36.5703125" style="131" customWidth="1"/>
    <col min="857" max="869" width="36.85546875" style="131" customWidth="1"/>
    <col min="870" max="870" width="36.5703125" style="131" customWidth="1"/>
    <col min="871" max="873" width="36.85546875" style="131" customWidth="1"/>
    <col min="874" max="874" width="36.5703125" style="131" customWidth="1"/>
    <col min="875" max="882" width="36.85546875" style="131" customWidth="1"/>
    <col min="883" max="883" width="36.5703125" style="131" customWidth="1"/>
    <col min="884" max="1021" width="36.85546875" style="131"/>
    <col min="1022" max="1022" width="18.5703125" style="131" customWidth="1"/>
    <col min="1023" max="1031" width="31.42578125" style="131" customWidth="1"/>
    <col min="1032" max="1048" width="36.85546875" style="131" customWidth="1"/>
    <col min="1049" max="1049" width="37" style="131" customWidth="1"/>
    <col min="1050" max="1065" width="36.85546875" style="131" customWidth="1"/>
    <col min="1066" max="1066" width="37.140625" style="131" customWidth="1"/>
    <col min="1067" max="1068" width="36.85546875" style="131" customWidth="1"/>
    <col min="1069" max="1069" width="36.5703125" style="131" customWidth="1"/>
    <col min="1070" max="1071" width="36.85546875" style="131" customWidth="1"/>
    <col min="1072" max="1072" width="36.5703125" style="131" customWidth="1"/>
    <col min="1073" max="1073" width="37" style="131" customWidth="1"/>
    <col min="1074" max="1092" width="36.85546875" style="131" customWidth="1"/>
    <col min="1093" max="1093" width="37" style="131" customWidth="1"/>
    <col min="1094" max="1111" width="36.85546875" style="131" customWidth="1"/>
    <col min="1112" max="1112" width="36.5703125" style="131" customWidth="1"/>
    <col min="1113" max="1125" width="36.85546875" style="131" customWidth="1"/>
    <col min="1126" max="1126" width="36.5703125" style="131" customWidth="1"/>
    <col min="1127" max="1129" width="36.85546875" style="131" customWidth="1"/>
    <col min="1130" max="1130" width="36.5703125" style="131" customWidth="1"/>
    <col min="1131" max="1138" width="36.85546875" style="131" customWidth="1"/>
    <col min="1139" max="1139" width="36.5703125" style="131" customWidth="1"/>
    <col min="1140" max="1277" width="36.85546875" style="131"/>
    <col min="1278" max="1278" width="18.5703125" style="131" customWidth="1"/>
    <col min="1279" max="1287" width="31.42578125" style="131" customWidth="1"/>
    <col min="1288" max="1304" width="36.85546875" style="131" customWidth="1"/>
    <col min="1305" max="1305" width="37" style="131" customWidth="1"/>
    <col min="1306" max="1321" width="36.85546875" style="131" customWidth="1"/>
    <col min="1322" max="1322" width="37.140625" style="131" customWidth="1"/>
    <col min="1323" max="1324" width="36.85546875" style="131" customWidth="1"/>
    <col min="1325" max="1325" width="36.5703125" style="131" customWidth="1"/>
    <col min="1326" max="1327" width="36.85546875" style="131" customWidth="1"/>
    <col min="1328" max="1328" width="36.5703125" style="131" customWidth="1"/>
    <col min="1329" max="1329" width="37" style="131" customWidth="1"/>
    <col min="1330" max="1348" width="36.85546875" style="131" customWidth="1"/>
    <col min="1349" max="1349" width="37" style="131" customWidth="1"/>
    <col min="1350" max="1367" width="36.85546875" style="131" customWidth="1"/>
    <col min="1368" max="1368" width="36.5703125" style="131" customWidth="1"/>
    <col min="1369" max="1381" width="36.85546875" style="131" customWidth="1"/>
    <col min="1382" max="1382" width="36.5703125" style="131" customWidth="1"/>
    <col min="1383" max="1385" width="36.85546875" style="131" customWidth="1"/>
    <col min="1386" max="1386" width="36.5703125" style="131" customWidth="1"/>
    <col min="1387" max="1394" width="36.85546875" style="131" customWidth="1"/>
    <col min="1395" max="1395" width="36.5703125" style="131" customWidth="1"/>
    <col min="1396" max="1533" width="36.85546875" style="131"/>
    <col min="1534" max="1534" width="18.5703125" style="131" customWidth="1"/>
    <col min="1535" max="1543" width="31.42578125" style="131" customWidth="1"/>
    <col min="1544" max="1560" width="36.85546875" style="131" customWidth="1"/>
    <col min="1561" max="1561" width="37" style="131" customWidth="1"/>
    <col min="1562" max="1577" width="36.85546875" style="131" customWidth="1"/>
    <col min="1578" max="1578" width="37.140625" style="131" customWidth="1"/>
    <col min="1579" max="1580" width="36.85546875" style="131" customWidth="1"/>
    <col min="1581" max="1581" width="36.5703125" style="131" customWidth="1"/>
    <col min="1582" max="1583" width="36.85546875" style="131" customWidth="1"/>
    <col min="1584" max="1584" width="36.5703125" style="131" customWidth="1"/>
    <col min="1585" max="1585" width="37" style="131" customWidth="1"/>
    <col min="1586" max="1604" width="36.85546875" style="131" customWidth="1"/>
    <col min="1605" max="1605" width="37" style="131" customWidth="1"/>
    <col min="1606" max="1623" width="36.85546875" style="131" customWidth="1"/>
    <col min="1624" max="1624" width="36.5703125" style="131" customWidth="1"/>
    <col min="1625" max="1637" width="36.85546875" style="131" customWidth="1"/>
    <col min="1638" max="1638" width="36.5703125" style="131" customWidth="1"/>
    <col min="1639" max="1641" width="36.85546875" style="131" customWidth="1"/>
    <col min="1642" max="1642" width="36.5703125" style="131" customWidth="1"/>
    <col min="1643" max="1650" width="36.85546875" style="131" customWidth="1"/>
    <col min="1651" max="1651" width="36.5703125" style="131" customWidth="1"/>
    <col min="1652" max="1789" width="36.85546875" style="131"/>
    <col min="1790" max="1790" width="18.5703125" style="131" customWidth="1"/>
    <col min="1791" max="1799" width="31.42578125" style="131" customWidth="1"/>
    <col min="1800" max="1816" width="36.85546875" style="131" customWidth="1"/>
    <col min="1817" max="1817" width="37" style="131" customWidth="1"/>
    <col min="1818" max="1833" width="36.85546875" style="131" customWidth="1"/>
    <col min="1834" max="1834" width="37.140625" style="131" customWidth="1"/>
    <col min="1835" max="1836" width="36.85546875" style="131" customWidth="1"/>
    <col min="1837" max="1837" width="36.5703125" style="131" customWidth="1"/>
    <col min="1838" max="1839" width="36.85546875" style="131" customWidth="1"/>
    <col min="1840" max="1840" width="36.5703125" style="131" customWidth="1"/>
    <col min="1841" max="1841" width="37" style="131" customWidth="1"/>
    <col min="1842" max="1860" width="36.85546875" style="131" customWidth="1"/>
    <col min="1861" max="1861" width="37" style="131" customWidth="1"/>
    <col min="1862" max="1879" width="36.85546875" style="131" customWidth="1"/>
    <col min="1880" max="1880" width="36.5703125" style="131" customWidth="1"/>
    <col min="1881" max="1893" width="36.85546875" style="131" customWidth="1"/>
    <col min="1894" max="1894" width="36.5703125" style="131" customWidth="1"/>
    <col min="1895" max="1897" width="36.85546875" style="131" customWidth="1"/>
    <col min="1898" max="1898" width="36.5703125" style="131" customWidth="1"/>
    <col min="1899" max="1906" width="36.85546875" style="131" customWidth="1"/>
    <col min="1907" max="1907" width="36.5703125" style="131" customWidth="1"/>
    <col min="1908" max="2045" width="36.85546875" style="131"/>
    <col min="2046" max="2046" width="18.5703125" style="131" customWidth="1"/>
    <col min="2047" max="2055" width="31.42578125" style="131" customWidth="1"/>
    <col min="2056" max="2072" width="36.85546875" style="131" customWidth="1"/>
    <col min="2073" max="2073" width="37" style="131" customWidth="1"/>
    <col min="2074" max="2089" width="36.85546875" style="131" customWidth="1"/>
    <col min="2090" max="2090" width="37.140625" style="131" customWidth="1"/>
    <col min="2091" max="2092" width="36.85546875" style="131" customWidth="1"/>
    <col min="2093" max="2093" width="36.5703125" style="131" customWidth="1"/>
    <col min="2094" max="2095" width="36.85546875" style="131" customWidth="1"/>
    <col min="2096" max="2096" width="36.5703125" style="131" customWidth="1"/>
    <col min="2097" max="2097" width="37" style="131" customWidth="1"/>
    <col min="2098" max="2116" width="36.85546875" style="131" customWidth="1"/>
    <col min="2117" max="2117" width="37" style="131" customWidth="1"/>
    <col min="2118" max="2135" width="36.85546875" style="131" customWidth="1"/>
    <col min="2136" max="2136" width="36.5703125" style="131" customWidth="1"/>
    <col min="2137" max="2149" width="36.85546875" style="131" customWidth="1"/>
    <col min="2150" max="2150" width="36.5703125" style="131" customWidth="1"/>
    <col min="2151" max="2153" width="36.85546875" style="131" customWidth="1"/>
    <col min="2154" max="2154" width="36.5703125" style="131" customWidth="1"/>
    <col min="2155" max="2162" width="36.85546875" style="131" customWidth="1"/>
    <col min="2163" max="2163" width="36.5703125" style="131" customWidth="1"/>
    <col min="2164" max="2301" width="36.85546875" style="131"/>
    <col min="2302" max="2302" width="18.5703125" style="131" customWidth="1"/>
    <col min="2303" max="2311" width="31.42578125" style="131" customWidth="1"/>
    <col min="2312" max="2328" width="36.85546875" style="131" customWidth="1"/>
    <col min="2329" max="2329" width="37" style="131" customWidth="1"/>
    <col min="2330" max="2345" width="36.85546875" style="131" customWidth="1"/>
    <col min="2346" max="2346" width="37.140625" style="131" customWidth="1"/>
    <col min="2347" max="2348" width="36.85546875" style="131" customWidth="1"/>
    <col min="2349" max="2349" width="36.5703125" style="131" customWidth="1"/>
    <col min="2350" max="2351" width="36.85546875" style="131" customWidth="1"/>
    <col min="2352" max="2352" width="36.5703125" style="131" customWidth="1"/>
    <col min="2353" max="2353" width="37" style="131" customWidth="1"/>
    <col min="2354" max="2372" width="36.85546875" style="131" customWidth="1"/>
    <col min="2373" max="2373" width="37" style="131" customWidth="1"/>
    <col min="2374" max="2391" width="36.85546875" style="131" customWidth="1"/>
    <col min="2392" max="2392" width="36.5703125" style="131" customWidth="1"/>
    <col min="2393" max="2405" width="36.85546875" style="131" customWidth="1"/>
    <col min="2406" max="2406" width="36.5703125" style="131" customWidth="1"/>
    <col min="2407" max="2409" width="36.85546875" style="131" customWidth="1"/>
    <col min="2410" max="2410" width="36.5703125" style="131" customWidth="1"/>
    <col min="2411" max="2418" width="36.85546875" style="131" customWidth="1"/>
    <col min="2419" max="2419" width="36.5703125" style="131" customWidth="1"/>
    <col min="2420" max="2557" width="36.85546875" style="131"/>
    <col min="2558" max="2558" width="18.5703125" style="131" customWidth="1"/>
    <col min="2559" max="2567" width="31.42578125" style="131" customWidth="1"/>
    <col min="2568" max="2584" width="36.85546875" style="131" customWidth="1"/>
    <col min="2585" max="2585" width="37" style="131" customWidth="1"/>
    <col min="2586" max="2601" width="36.85546875" style="131" customWidth="1"/>
    <col min="2602" max="2602" width="37.140625" style="131" customWidth="1"/>
    <col min="2603" max="2604" width="36.85546875" style="131" customWidth="1"/>
    <col min="2605" max="2605" width="36.5703125" style="131" customWidth="1"/>
    <col min="2606" max="2607" width="36.85546875" style="131" customWidth="1"/>
    <col min="2608" max="2608" width="36.5703125" style="131" customWidth="1"/>
    <col min="2609" max="2609" width="37" style="131" customWidth="1"/>
    <col min="2610" max="2628" width="36.85546875" style="131" customWidth="1"/>
    <col min="2629" max="2629" width="37" style="131" customWidth="1"/>
    <col min="2630" max="2647" width="36.85546875" style="131" customWidth="1"/>
    <col min="2648" max="2648" width="36.5703125" style="131" customWidth="1"/>
    <col min="2649" max="2661" width="36.85546875" style="131" customWidth="1"/>
    <col min="2662" max="2662" width="36.5703125" style="131" customWidth="1"/>
    <col min="2663" max="2665" width="36.85546875" style="131" customWidth="1"/>
    <col min="2666" max="2666" width="36.5703125" style="131" customWidth="1"/>
    <col min="2667" max="2674" width="36.85546875" style="131" customWidth="1"/>
    <col min="2675" max="2675" width="36.5703125" style="131" customWidth="1"/>
    <col min="2676" max="2813" width="36.85546875" style="131"/>
    <col min="2814" max="2814" width="18.5703125" style="131" customWidth="1"/>
    <col min="2815" max="2823" width="31.42578125" style="131" customWidth="1"/>
    <col min="2824" max="2840" width="36.85546875" style="131" customWidth="1"/>
    <col min="2841" max="2841" width="37" style="131" customWidth="1"/>
    <col min="2842" max="2857" width="36.85546875" style="131" customWidth="1"/>
    <col min="2858" max="2858" width="37.140625" style="131" customWidth="1"/>
    <col min="2859" max="2860" width="36.85546875" style="131" customWidth="1"/>
    <col min="2861" max="2861" width="36.5703125" style="131" customWidth="1"/>
    <col min="2862" max="2863" width="36.85546875" style="131" customWidth="1"/>
    <col min="2864" max="2864" width="36.5703125" style="131" customWidth="1"/>
    <col min="2865" max="2865" width="37" style="131" customWidth="1"/>
    <col min="2866" max="2884" width="36.85546875" style="131" customWidth="1"/>
    <col min="2885" max="2885" width="37" style="131" customWidth="1"/>
    <col min="2886" max="2903" width="36.85546875" style="131" customWidth="1"/>
    <col min="2904" max="2904" width="36.5703125" style="131" customWidth="1"/>
    <col min="2905" max="2917" width="36.85546875" style="131" customWidth="1"/>
    <col min="2918" max="2918" width="36.5703125" style="131" customWidth="1"/>
    <col min="2919" max="2921" width="36.85546875" style="131" customWidth="1"/>
    <col min="2922" max="2922" width="36.5703125" style="131" customWidth="1"/>
    <col min="2923" max="2930" width="36.85546875" style="131" customWidth="1"/>
    <col min="2931" max="2931" width="36.5703125" style="131" customWidth="1"/>
    <col min="2932" max="3069" width="36.85546875" style="131"/>
    <col min="3070" max="3070" width="18.5703125" style="131" customWidth="1"/>
    <col min="3071" max="3079" width="31.42578125" style="131" customWidth="1"/>
    <col min="3080" max="3096" width="36.85546875" style="131" customWidth="1"/>
    <col min="3097" max="3097" width="37" style="131" customWidth="1"/>
    <col min="3098" max="3113" width="36.85546875" style="131" customWidth="1"/>
    <col min="3114" max="3114" width="37.140625" style="131" customWidth="1"/>
    <col min="3115" max="3116" width="36.85546875" style="131" customWidth="1"/>
    <col min="3117" max="3117" width="36.5703125" style="131" customWidth="1"/>
    <col min="3118" max="3119" width="36.85546875" style="131" customWidth="1"/>
    <col min="3120" max="3120" width="36.5703125" style="131" customWidth="1"/>
    <col min="3121" max="3121" width="37" style="131" customWidth="1"/>
    <col min="3122" max="3140" width="36.85546875" style="131" customWidth="1"/>
    <col min="3141" max="3141" width="37" style="131" customWidth="1"/>
    <col min="3142" max="3159" width="36.85546875" style="131" customWidth="1"/>
    <col min="3160" max="3160" width="36.5703125" style="131" customWidth="1"/>
    <col min="3161" max="3173" width="36.85546875" style="131" customWidth="1"/>
    <col min="3174" max="3174" width="36.5703125" style="131" customWidth="1"/>
    <col min="3175" max="3177" width="36.85546875" style="131" customWidth="1"/>
    <col min="3178" max="3178" width="36.5703125" style="131" customWidth="1"/>
    <col min="3179" max="3186" width="36.85546875" style="131" customWidth="1"/>
    <col min="3187" max="3187" width="36.5703125" style="131" customWidth="1"/>
    <col min="3188" max="3325" width="36.85546875" style="131"/>
    <col min="3326" max="3326" width="18.5703125" style="131" customWidth="1"/>
    <col min="3327" max="3335" width="31.42578125" style="131" customWidth="1"/>
    <col min="3336" max="3352" width="36.85546875" style="131" customWidth="1"/>
    <col min="3353" max="3353" width="37" style="131" customWidth="1"/>
    <col min="3354" max="3369" width="36.85546875" style="131" customWidth="1"/>
    <col min="3370" max="3370" width="37.140625" style="131" customWidth="1"/>
    <col min="3371" max="3372" width="36.85546875" style="131" customWidth="1"/>
    <col min="3373" max="3373" width="36.5703125" style="131" customWidth="1"/>
    <col min="3374" max="3375" width="36.85546875" style="131" customWidth="1"/>
    <col min="3376" max="3376" width="36.5703125" style="131" customWidth="1"/>
    <col min="3377" max="3377" width="37" style="131" customWidth="1"/>
    <col min="3378" max="3396" width="36.85546875" style="131" customWidth="1"/>
    <col min="3397" max="3397" width="37" style="131" customWidth="1"/>
    <col min="3398" max="3415" width="36.85546875" style="131" customWidth="1"/>
    <col min="3416" max="3416" width="36.5703125" style="131" customWidth="1"/>
    <col min="3417" max="3429" width="36.85546875" style="131" customWidth="1"/>
    <col min="3430" max="3430" width="36.5703125" style="131" customWidth="1"/>
    <col min="3431" max="3433" width="36.85546875" style="131" customWidth="1"/>
    <col min="3434" max="3434" width="36.5703125" style="131" customWidth="1"/>
    <col min="3435" max="3442" width="36.85546875" style="131" customWidth="1"/>
    <col min="3443" max="3443" width="36.5703125" style="131" customWidth="1"/>
    <col min="3444" max="3581" width="36.85546875" style="131"/>
    <col min="3582" max="3582" width="18.5703125" style="131" customWidth="1"/>
    <col min="3583" max="3591" width="31.42578125" style="131" customWidth="1"/>
    <col min="3592" max="3608" width="36.85546875" style="131" customWidth="1"/>
    <col min="3609" max="3609" width="37" style="131" customWidth="1"/>
    <col min="3610" max="3625" width="36.85546875" style="131" customWidth="1"/>
    <col min="3626" max="3626" width="37.140625" style="131" customWidth="1"/>
    <col min="3627" max="3628" width="36.85546875" style="131" customWidth="1"/>
    <col min="3629" max="3629" width="36.5703125" style="131" customWidth="1"/>
    <col min="3630" max="3631" width="36.85546875" style="131" customWidth="1"/>
    <col min="3632" max="3632" width="36.5703125" style="131" customWidth="1"/>
    <col min="3633" max="3633" width="37" style="131" customWidth="1"/>
    <col min="3634" max="3652" width="36.85546875" style="131" customWidth="1"/>
    <col min="3653" max="3653" width="37" style="131" customWidth="1"/>
    <col min="3654" max="3671" width="36.85546875" style="131" customWidth="1"/>
    <col min="3672" max="3672" width="36.5703125" style="131" customWidth="1"/>
    <col min="3673" max="3685" width="36.85546875" style="131" customWidth="1"/>
    <col min="3686" max="3686" width="36.5703125" style="131" customWidth="1"/>
    <col min="3687" max="3689" width="36.85546875" style="131" customWidth="1"/>
    <col min="3690" max="3690" width="36.5703125" style="131" customWidth="1"/>
    <col min="3691" max="3698" width="36.85546875" style="131" customWidth="1"/>
    <col min="3699" max="3699" width="36.5703125" style="131" customWidth="1"/>
    <col min="3700" max="3837" width="36.85546875" style="131"/>
    <col min="3838" max="3838" width="18.5703125" style="131" customWidth="1"/>
    <col min="3839" max="3847" width="31.42578125" style="131" customWidth="1"/>
    <col min="3848" max="3864" width="36.85546875" style="131" customWidth="1"/>
    <col min="3865" max="3865" width="37" style="131" customWidth="1"/>
    <col min="3866" max="3881" width="36.85546875" style="131" customWidth="1"/>
    <col min="3882" max="3882" width="37.140625" style="131" customWidth="1"/>
    <col min="3883" max="3884" width="36.85546875" style="131" customWidth="1"/>
    <col min="3885" max="3885" width="36.5703125" style="131" customWidth="1"/>
    <col min="3886" max="3887" width="36.85546875" style="131" customWidth="1"/>
    <col min="3888" max="3888" width="36.5703125" style="131" customWidth="1"/>
    <col min="3889" max="3889" width="37" style="131" customWidth="1"/>
    <col min="3890" max="3908" width="36.85546875" style="131" customWidth="1"/>
    <col min="3909" max="3909" width="37" style="131" customWidth="1"/>
    <col min="3910" max="3927" width="36.85546875" style="131" customWidth="1"/>
    <col min="3928" max="3928" width="36.5703125" style="131" customWidth="1"/>
    <col min="3929" max="3941" width="36.85546875" style="131" customWidth="1"/>
    <col min="3942" max="3942" width="36.5703125" style="131" customWidth="1"/>
    <col min="3943" max="3945" width="36.85546875" style="131" customWidth="1"/>
    <col min="3946" max="3946" width="36.5703125" style="131" customWidth="1"/>
    <col min="3947" max="3954" width="36.85546875" style="131" customWidth="1"/>
    <col min="3955" max="3955" width="36.5703125" style="131" customWidth="1"/>
    <col min="3956" max="4093" width="36.85546875" style="131"/>
    <col min="4094" max="4094" width="18.5703125" style="131" customWidth="1"/>
    <col min="4095" max="4103" width="31.42578125" style="131" customWidth="1"/>
    <col min="4104" max="4120" width="36.85546875" style="131" customWidth="1"/>
    <col min="4121" max="4121" width="37" style="131" customWidth="1"/>
    <col min="4122" max="4137" width="36.85546875" style="131" customWidth="1"/>
    <col min="4138" max="4138" width="37.140625" style="131" customWidth="1"/>
    <col min="4139" max="4140" width="36.85546875" style="131" customWidth="1"/>
    <col min="4141" max="4141" width="36.5703125" style="131" customWidth="1"/>
    <col min="4142" max="4143" width="36.85546875" style="131" customWidth="1"/>
    <col min="4144" max="4144" width="36.5703125" style="131" customWidth="1"/>
    <col min="4145" max="4145" width="37" style="131" customWidth="1"/>
    <col min="4146" max="4164" width="36.85546875" style="131" customWidth="1"/>
    <col min="4165" max="4165" width="37" style="131" customWidth="1"/>
    <col min="4166" max="4183" width="36.85546875" style="131" customWidth="1"/>
    <col min="4184" max="4184" width="36.5703125" style="131" customWidth="1"/>
    <col min="4185" max="4197" width="36.85546875" style="131" customWidth="1"/>
    <col min="4198" max="4198" width="36.5703125" style="131" customWidth="1"/>
    <col min="4199" max="4201" width="36.85546875" style="131" customWidth="1"/>
    <col min="4202" max="4202" width="36.5703125" style="131" customWidth="1"/>
    <col min="4203" max="4210" width="36.85546875" style="131" customWidth="1"/>
    <col min="4211" max="4211" width="36.5703125" style="131" customWidth="1"/>
    <col min="4212" max="4349" width="36.85546875" style="131"/>
    <col min="4350" max="4350" width="18.5703125" style="131" customWidth="1"/>
    <col min="4351" max="4359" width="31.42578125" style="131" customWidth="1"/>
    <col min="4360" max="4376" width="36.85546875" style="131" customWidth="1"/>
    <col min="4377" max="4377" width="37" style="131" customWidth="1"/>
    <col min="4378" max="4393" width="36.85546875" style="131" customWidth="1"/>
    <col min="4394" max="4394" width="37.140625" style="131" customWidth="1"/>
    <col min="4395" max="4396" width="36.85546875" style="131" customWidth="1"/>
    <col min="4397" max="4397" width="36.5703125" style="131" customWidth="1"/>
    <col min="4398" max="4399" width="36.85546875" style="131" customWidth="1"/>
    <col min="4400" max="4400" width="36.5703125" style="131" customWidth="1"/>
    <col min="4401" max="4401" width="37" style="131" customWidth="1"/>
    <col min="4402" max="4420" width="36.85546875" style="131" customWidth="1"/>
    <col min="4421" max="4421" width="37" style="131" customWidth="1"/>
    <col min="4422" max="4439" width="36.85546875" style="131" customWidth="1"/>
    <col min="4440" max="4440" width="36.5703125" style="131" customWidth="1"/>
    <col min="4441" max="4453" width="36.85546875" style="131" customWidth="1"/>
    <col min="4454" max="4454" width="36.5703125" style="131" customWidth="1"/>
    <col min="4455" max="4457" width="36.85546875" style="131" customWidth="1"/>
    <col min="4458" max="4458" width="36.5703125" style="131" customWidth="1"/>
    <col min="4459" max="4466" width="36.85546875" style="131" customWidth="1"/>
    <col min="4467" max="4467" width="36.5703125" style="131" customWidth="1"/>
    <col min="4468" max="4605" width="36.85546875" style="131"/>
    <col min="4606" max="4606" width="18.5703125" style="131" customWidth="1"/>
    <col min="4607" max="4615" width="31.42578125" style="131" customWidth="1"/>
    <col min="4616" max="4632" width="36.85546875" style="131" customWidth="1"/>
    <col min="4633" max="4633" width="37" style="131" customWidth="1"/>
    <col min="4634" max="4649" width="36.85546875" style="131" customWidth="1"/>
    <col min="4650" max="4650" width="37.140625" style="131" customWidth="1"/>
    <col min="4651" max="4652" width="36.85546875" style="131" customWidth="1"/>
    <col min="4653" max="4653" width="36.5703125" style="131" customWidth="1"/>
    <col min="4654" max="4655" width="36.85546875" style="131" customWidth="1"/>
    <col min="4656" max="4656" width="36.5703125" style="131" customWidth="1"/>
    <col min="4657" max="4657" width="37" style="131" customWidth="1"/>
    <col min="4658" max="4676" width="36.85546875" style="131" customWidth="1"/>
    <col min="4677" max="4677" width="37" style="131" customWidth="1"/>
    <col min="4678" max="4695" width="36.85546875" style="131" customWidth="1"/>
    <col min="4696" max="4696" width="36.5703125" style="131" customWidth="1"/>
    <col min="4697" max="4709" width="36.85546875" style="131" customWidth="1"/>
    <col min="4710" max="4710" width="36.5703125" style="131" customWidth="1"/>
    <col min="4711" max="4713" width="36.85546875" style="131" customWidth="1"/>
    <col min="4714" max="4714" width="36.5703125" style="131" customWidth="1"/>
    <col min="4715" max="4722" width="36.85546875" style="131" customWidth="1"/>
    <col min="4723" max="4723" width="36.5703125" style="131" customWidth="1"/>
    <col min="4724" max="4861" width="36.85546875" style="131"/>
    <col min="4862" max="4862" width="18.5703125" style="131" customWidth="1"/>
    <col min="4863" max="4871" width="31.42578125" style="131" customWidth="1"/>
    <col min="4872" max="4888" width="36.85546875" style="131" customWidth="1"/>
    <col min="4889" max="4889" width="37" style="131" customWidth="1"/>
    <col min="4890" max="4905" width="36.85546875" style="131" customWidth="1"/>
    <col min="4906" max="4906" width="37.140625" style="131" customWidth="1"/>
    <col min="4907" max="4908" width="36.85546875" style="131" customWidth="1"/>
    <col min="4909" max="4909" width="36.5703125" style="131" customWidth="1"/>
    <col min="4910" max="4911" width="36.85546875" style="131" customWidth="1"/>
    <col min="4912" max="4912" width="36.5703125" style="131" customWidth="1"/>
    <col min="4913" max="4913" width="37" style="131" customWidth="1"/>
    <col min="4914" max="4932" width="36.85546875" style="131" customWidth="1"/>
    <col min="4933" max="4933" width="37" style="131" customWidth="1"/>
    <col min="4934" max="4951" width="36.85546875" style="131" customWidth="1"/>
    <col min="4952" max="4952" width="36.5703125" style="131" customWidth="1"/>
    <col min="4953" max="4965" width="36.85546875" style="131" customWidth="1"/>
    <col min="4966" max="4966" width="36.5703125" style="131" customWidth="1"/>
    <col min="4967" max="4969" width="36.85546875" style="131" customWidth="1"/>
    <col min="4970" max="4970" width="36.5703125" style="131" customWidth="1"/>
    <col min="4971" max="4978" width="36.85546875" style="131" customWidth="1"/>
    <col min="4979" max="4979" width="36.5703125" style="131" customWidth="1"/>
    <col min="4980" max="5117" width="36.85546875" style="131"/>
    <col min="5118" max="5118" width="18.5703125" style="131" customWidth="1"/>
    <col min="5119" max="5127" width="31.42578125" style="131" customWidth="1"/>
    <col min="5128" max="5144" width="36.85546875" style="131" customWidth="1"/>
    <col min="5145" max="5145" width="37" style="131" customWidth="1"/>
    <col min="5146" max="5161" width="36.85546875" style="131" customWidth="1"/>
    <col min="5162" max="5162" width="37.140625" style="131" customWidth="1"/>
    <col min="5163" max="5164" width="36.85546875" style="131" customWidth="1"/>
    <col min="5165" max="5165" width="36.5703125" style="131" customWidth="1"/>
    <col min="5166" max="5167" width="36.85546875" style="131" customWidth="1"/>
    <col min="5168" max="5168" width="36.5703125" style="131" customWidth="1"/>
    <col min="5169" max="5169" width="37" style="131" customWidth="1"/>
    <col min="5170" max="5188" width="36.85546875" style="131" customWidth="1"/>
    <col min="5189" max="5189" width="37" style="131" customWidth="1"/>
    <col min="5190" max="5207" width="36.85546875" style="131" customWidth="1"/>
    <col min="5208" max="5208" width="36.5703125" style="131" customWidth="1"/>
    <col min="5209" max="5221" width="36.85546875" style="131" customWidth="1"/>
    <col min="5222" max="5222" width="36.5703125" style="131" customWidth="1"/>
    <col min="5223" max="5225" width="36.85546875" style="131" customWidth="1"/>
    <col min="5226" max="5226" width="36.5703125" style="131" customWidth="1"/>
    <col min="5227" max="5234" width="36.85546875" style="131" customWidth="1"/>
    <col min="5235" max="5235" width="36.5703125" style="131" customWidth="1"/>
    <col min="5236" max="5373" width="36.85546875" style="131"/>
    <col min="5374" max="5374" width="18.5703125" style="131" customWidth="1"/>
    <col min="5375" max="5383" width="31.42578125" style="131" customWidth="1"/>
    <col min="5384" max="5400" width="36.85546875" style="131" customWidth="1"/>
    <col min="5401" max="5401" width="37" style="131" customWidth="1"/>
    <col min="5402" max="5417" width="36.85546875" style="131" customWidth="1"/>
    <col min="5418" max="5418" width="37.140625" style="131" customWidth="1"/>
    <col min="5419" max="5420" width="36.85546875" style="131" customWidth="1"/>
    <col min="5421" max="5421" width="36.5703125" style="131" customWidth="1"/>
    <col min="5422" max="5423" width="36.85546875" style="131" customWidth="1"/>
    <col min="5424" max="5424" width="36.5703125" style="131" customWidth="1"/>
    <col min="5425" max="5425" width="37" style="131" customWidth="1"/>
    <col min="5426" max="5444" width="36.85546875" style="131" customWidth="1"/>
    <col min="5445" max="5445" width="37" style="131" customWidth="1"/>
    <col min="5446" max="5463" width="36.85546875" style="131" customWidth="1"/>
    <col min="5464" max="5464" width="36.5703125" style="131" customWidth="1"/>
    <col min="5465" max="5477" width="36.85546875" style="131" customWidth="1"/>
    <col min="5478" max="5478" width="36.5703125" style="131" customWidth="1"/>
    <col min="5479" max="5481" width="36.85546875" style="131" customWidth="1"/>
    <col min="5482" max="5482" width="36.5703125" style="131" customWidth="1"/>
    <col min="5483" max="5490" width="36.85546875" style="131" customWidth="1"/>
    <col min="5491" max="5491" width="36.5703125" style="131" customWidth="1"/>
    <col min="5492" max="5629" width="36.85546875" style="131"/>
    <col min="5630" max="5630" width="18.5703125" style="131" customWidth="1"/>
    <col min="5631" max="5639" width="31.42578125" style="131" customWidth="1"/>
    <col min="5640" max="5656" width="36.85546875" style="131" customWidth="1"/>
    <col min="5657" max="5657" width="37" style="131" customWidth="1"/>
    <col min="5658" max="5673" width="36.85546875" style="131" customWidth="1"/>
    <col min="5674" max="5674" width="37.140625" style="131" customWidth="1"/>
    <col min="5675" max="5676" width="36.85546875" style="131" customWidth="1"/>
    <col min="5677" max="5677" width="36.5703125" style="131" customWidth="1"/>
    <col min="5678" max="5679" width="36.85546875" style="131" customWidth="1"/>
    <col min="5680" max="5680" width="36.5703125" style="131" customWidth="1"/>
    <col min="5681" max="5681" width="37" style="131" customWidth="1"/>
    <col min="5682" max="5700" width="36.85546875" style="131" customWidth="1"/>
    <col min="5701" max="5701" width="37" style="131" customWidth="1"/>
    <col min="5702" max="5719" width="36.85546875" style="131" customWidth="1"/>
    <col min="5720" max="5720" width="36.5703125" style="131" customWidth="1"/>
    <col min="5721" max="5733" width="36.85546875" style="131" customWidth="1"/>
    <col min="5734" max="5734" width="36.5703125" style="131" customWidth="1"/>
    <col min="5735" max="5737" width="36.85546875" style="131" customWidth="1"/>
    <col min="5738" max="5738" width="36.5703125" style="131" customWidth="1"/>
    <col min="5739" max="5746" width="36.85546875" style="131" customWidth="1"/>
    <col min="5747" max="5747" width="36.5703125" style="131" customWidth="1"/>
    <col min="5748" max="5885" width="36.85546875" style="131"/>
    <col min="5886" max="5886" width="18.5703125" style="131" customWidth="1"/>
    <col min="5887" max="5895" width="31.42578125" style="131" customWidth="1"/>
    <col min="5896" max="5912" width="36.85546875" style="131" customWidth="1"/>
    <col min="5913" max="5913" width="37" style="131" customWidth="1"/>
    <col min="5914" max="5929" width="36.85546875" style="131" customWidth="1"/>
    <col min="5930" max="5930" width="37.140625" style="131" customWidth="1"/>
    <col min="5931" max="5932" width="36.85546875" style="131" customWidth="1"/>
    <col min="5933" max="5933" width="36.5703125" style="131" customWidth="1"/>
    <col min="5934" max="5935" width="36.85546875" style="131" customWidth="1"/>
    <col min="5936" max="5936" width="36.5703125" style="131" customWidth="1"/>
    <col min="5937" max="5937" width="37" style="131" customWidth="1"/>
    <col min="5938" max="5956" width="36.85546875" style="131" customWidth="1"/>
    <col min="5957" max="5957" width="37" style="131" customWidth="1"/>
    <col min="5958" max="5975" width="36.85546875" style="131" customWidth="1"/>
    <col min="5976" max="5976" width="36.5703125" style="131" customWidth="1"/>
    <col min="5977" max="5989" width="36.85546875" style="131" customWidth="1"/>
    <col min="5990" max="5990" width="36.5703125" style="131" customWidth="1"/>
    <col min="5991" max="5993" width="36.85546875" style="131" customWidth="1"/>
    <col min="5994" max="5994" width="36.5703125" style="131" customWidth="1"/>
    <col min="5995" max="6002" width="36.85546875" style="131" customWidth="1"/>
    <col min="6003" max="6003" width="36.5703125" style="131" customWidth="1"/>
    <col min="6004" max="6141" width="36.85546875" style="131"/>
    <col min="6142" max="6142" width="18.5703125" style="131" customWidth="1"/>
    <col min="6143" max="6151" width="31.42578125" style="131" customWidth="1"/>
    <col min="6152" max="6168" width="36.85546875" style="131" customWidth="1"/>
    <col min="6169" max="6169" width="37" style="131" customWidth="1"/>
    <col min="6170" max="6185" width="36.85546875" style="131" customWidth="1"/>
    <col min="6186" max="6186" width="37.140625" style="131" customWidth="1"/>
    <col min="6187" max="6188" width="36.85546875" style="131" customWidth="1"/>
    <col min="6189" max="6189" width="36.5703125" style="131" customWidth="1"/>
    <col min="6190" max="6191" width="36.85546875" style="131" customWidth="1"/>
    <col min="6192" max="6192" width="36.5703125" style="131" customWidth="1"/>
    <col min="6193" max="6193" width="37" style="131" customWidth="1"/>
    <col min="6194" max="6212" width="36.85546875" style="131" customWidth="1"/>
    <col min="6213" max="6213" width="37" style="131" customWidth="1"/>
    <col min="6214" max="6231" width="36.85546875" style="131" customWidth="1"/>
    <col min="6232" max="6232" width="36.5703125" style="131" customWidth="1"/>
    <col min="6233" max="6245" width="36.85546875" style="131" customWidth="1"/>
    <col min="6246" max="6246" width="36.5703125" style="131" customWidth="1"/>
    <col min="6247" max="6249" width="36.85546875" style="131" customWidth="1"/>
    <col min="6250" max="6250" width="36.5703125" style="131" customWidth="1"/>
    <col min="6251" max="6258" width="36.85546875" style="131" customWidth="1"/>
    <col min="6259" max="6259" width="36.5703125" style="131" customWidth="1"/>
    <col min="6260" max="6397" width="36.85546875" style="131"/>
    <col min="6398" max="6398" width="18.5703125" style="131" customWidth="1"/>
    <col min="6399" max="6407" width="31.42578125" style="131" customWidth="1"/>
    <col min="6408" max="6424" width="36.85546875" style="131" customWidth="1"/>
    <col min="6425" max="6425" width="37" style="131" customWidth="1"/>
    <col min="6426" max="6441" width="36.85546875" style="131" customWidth="1"/>
    <col min="6442" max="6442" width="37.140625" style="131" customWidth="1"/>
    <col min="6443" max="6444" width="36.85546875" style="131" customWidth="1"/>
    <col min="6445" max="6445" width="36.5703125" style="131" customWidth="1"/>
    <col min="6446" max="6447" width="36.85546875" style="131" customWidth="1"/>
    <col min="6448" max="6448" width="36.5703125" style="131" customWidth="1"/>
    <col min="6449" max="6449" width="37" style="131" customWidth="1"/>
    <col min="6450" max="6468" width="36.85546875" style="131" customWidth="1"/>
    <col min="6469" max="6469" width="37" style="131" customWidth="1"/>
    <col min="6470" max="6487" width="36.85546875" style="131" customWidth="1"/>
    <col min="6488" max="6488" width="36.5703125" style="131" customWidth="1"/>
    <col min="6489" max="6501" width="36.85546875" style="131" customWidth="1"/>
    <col min="6502" max="6502" width="36.5703125" style="131" customWidth="1"/>
    <col min="6503" max="6505" width="36.85546875" style="131" customWidth="1"/>
    <col min="6506" max="6506" width="36.5703125" style="131" customWidth="1"/>
    <col min="6507" max="6514" width="36.85546875" style="131" customWidth="1"/>
    <col min="6515" max="6515" width="36.5703125" style="131" customWidth="1"/>
    <col min="6516" max="6653" width="36.85546875" style="131"/>
    <col min="6654" max="6654" width="18.5703125" style="131" customWidth="1"/>
    <col min="6655" max="6663" width="31.42578125" style="131" customWidth="1"/>
    <col min="6664" max="6680" width="36.85546875" style="131" customWidth="1"/>
    <col min="6681" max="6681" width="37" style="131" customWidth="1"/>
    <col min="6682" max="6697" width="36.85546875" style="131" customWidth="1"/>
    <col min="6698" max="6698" width="37.140625" style="131" customWidth="1"/>
    <col min="6699" max="6700" width="36.85546875" style="131" customWidth="1"/>
    <col min="6701" max="6701" width="36.5703125" style="131" customWidth="1"/>
    <col min="6702" max="6703" width="36.85546875" style="131" customWidth="1"/>
    <col min="6704" max="6704" width="36.5703125" style="131" customWidth="1"/>
    <col min="6705" max="6705" width="37" style="131" customWidth="1"/>
    <col min="6706" max="6724" width="36.85546875" style="131" customWidth="1"/>
    <col min="6725" max="6725" width="37" style="131" customWidth="1"/>
    <col min="6726" max="6743" width="36.85546875" style="131" customWidth="1"/>
    <col min="6744" max="6744" width="36.5703125" style="131" customWidth="1"/>
    <col min="6745" max="6757" width="36.85546875" style="131" customWidth="1"/>
    <col min="6758" max="6758" width="36.5703125" style="131" customWidth="1"/>
    <col min="6759" max="6761" width="36.85546875" style="131" customWidth="1"/>
    <col min="6762" max="6762" width="36.5703125" style="131" customWidth="1"/>
    <col min="6763" max="6770" width="36.85546875" style="131" customWidth="1"/>
    <col min="6771" max="6771" width="36.5703125" style="131" customWidth="1"/>
    <col min="6772" max="6909" width="36.85546875" style="131"/>
    <col min="6910" max="6910" width="18.5703125" style="131" customWidth="1"/>
    <col min="6911" max="6919" width="31.42578125" style="131" customWidth="1"/>
    <col min="6920" max="6936" width="36.85546875" style="131" customWidth="1"/>
    <col min="6937" max="6937" width="37" style="131" customWidth="1"/>
    <col min="6938" max="6953" width="36.85546875" style="131" customWidth="1"/>
    <col min="6954" max="6954" width="37.140625" style="131" customWidth="1"/>
    <col min="6955" max="6956" width="36.85546875" style="131" customWidth="1"/>
    <col min="6957" max="6957" width="36.5703125" style="131" customWidth="1"/>
    <col min="6958" max="6959" width="36.85546875" style="131" customWidth="1"/>
    <col min="6960" max="6960" width="36.5703125" style="131" customWidth="1"/>
    <col min="6961" max="6961" width="37" style="131" customWidth="1"/>
    <col min="6962" max="6980" width="36.85546875" style="131" customWidth="1"/>
    <col min="6981" max="6981" width="37" style="131" customWidth="1"/>
    <col min="6982" max="6999" width="36.85546875" style="131" customWidth="1"/>
    <col min="7000" max="7000" width="36.5703125" style="131" customWidth="1"/>
    <col min="7001" max="7013" width="36.85546875" style="131" customWidth="1"/>
    <col min="7014" max="7014" width="36.5703125" style="131" customWidth="1"/>
    <col min="7015" max="7017" width="36.85546875" style="131" customWidth="1"/>
    <col min="7018" max="7018" width="36.5703125" style="131" customWidth="1"/>
    <col min="7019" max="7026" width="36.85546875" style="131" customWidth="1"/>
    <col min="7027" max="7027" width="36.5703125" style="131" customWidth="1"/>
    <col min="7028" max="7165" width="36.85546875" style="131"/>
    <col min="7166" max="7166" width="18.5703125" style="131" customWidth="1"/>
    <col min="7167" max="7175" width="31.42578125" style="131" customWidth="1"/>
    <col min="7176" max="7192" width="36.85546875" style="131" customWidth="1"/>
    <col min="7193" max="7193" width="37" style="131" customWidth="1"/>
    <col min="7194" max="7209" width="36.85546875" style="131" customWidth="1"/>
    <col min="7210" max="7210" width="37.140625" style="131" customWidth="1"/>
    <col min="7211" max="7212" width="36.85546875" style="131" customWidth="1"/>
    <col min="7213" max="7213" width="36.5703125" style="131" customWidth="1"/>
    <col min="7214" max="7215" width="36.85546875" style="131" customWidth="1"/>
    <col min="7216" max="7216" width="36.5703125" style="131" customWidth="1"/>
    <col min="7217" max="7217" width="37" style="131" customWidth="1"/>
    <col min="7218" max="7236" width="36.85546875" style="131" customWidth="1"/>
    <col min="7237" max="7237" width="37" style="131" customWidth="1"/>
    <col min="7238" max="7255" width="36.85546875" style="131" customWidth="1"/>
    <col min="7256" max="7256" width="36.5703125" style="131" customWidth="1"/>
    <col min="7257" max="7269" width="36.85546875" style="131" customWidth="1"/>
    <col min="7270" max="7270" width="36.5703125" style="131" customWidth="1"/>
    <col min="7271" max="7273" width="36.85546875" style="131" customWidth="1"/>
    <col min="7274" max="7274" width="36.5703125" style="131" customWidth="1"/>
    <col min="7275" max="7282" width="36.85546875" style="131" customWidth="1"/>
    <col min="7283" max="7283" width="36.5703125" style="131" customWidth="1"/>
    <col min="7284" max="7421" width="36.85546875" style="131"/>
    <col min="7422" max="7422" width="18.5703125" style="131" customWidth="1"/>
    <col min="7423" max="7431" width="31.42578125" style="131" customWidth="1"/>
    <col min="7432" max="7448" width="36.85546875" style="131" customWidth="1"/>
    <col min="7449" max="7449" width="37" style="131" customWidth="1"/>
    <col min="7450" max="7465" width="36.85546875" style="131" customWidth="1"/>
    <col min="7466" max="7466" width="37.140625" style="131" customWidth="1"/>
    <col min="7467" max="7468" width="36.85546875" style="131" customWidth="1"/>
    <col min="7469" max="7469" width="36.5703125" style="131" customWidth="1"/>
    <col min="7470" max="7471" width="36.85546875" style="131" customWidth="1"/>
    <col min="7472" max="7472" width="36.5703125" style="131" customWidth="1"/>
    <col min="7473" max="7473" width="37" style="131" customWidth="1"/>
    <col min="7474" max="7492" width="36.85546875" style="131" customWidth="1"/>
    <col min="7493" max="7493" width="37" style="131" customWidth="1"/>
    <col min="7494" max="7511" width="36.85546875" style="131" customWidth="1"/>
    <col min="7512" max="7512" width="36.5703125" style="131" customWidth="1"/>
    <col min="7513" max="7525" width="36.85546875" style="131" customWidth="1"/>
    <col min="7526" max="7526" width="36.5703125" style="131" customWidth="1"/>
    <col min="7527" max="7529" width="36.85546875" style="131" customWidth="1"/>
    <col min="7530" max="7530" width="36.5703125" style="131" customWidth="1"/>
    <col min="7531" max="7538" width="36.85546875" style="131" customWidth="1"/>
    <col min="7539" max="7539" width="36.5703125" style="131" customWidth="1"/>
    <col min="7540" max="7677" width="36.85546875" style="131"/>
    <col min="7678" max="7678" width="18.5703125" style="131" customWidth="1"/>
    <col min="7679" max="7687" width="31.42578125" style="131" customWidth="1"/>
    <col min="7688" max="7704" width="36.85546875" style="131" customWidth="1"/>
    <col min="7705" max="7705" width="37" style="131" customWidth="1"/>
    <col min="7706" max="7721" width="36.85546875" style="131" customWidth="1"/>
    <col min="7722" max="7722" width="37.140625" style="131" customWidth="1"/>
    <col min="7723" max="7724" width="36.85546875" style="131" customWidth="1"/>
    <col min="7725" max="7725" width="36.5703125" style="131" customWidth="1"/>
    <col min="7726" max="7727" width="36.85546875" style="131" customWidth="1"/>
    <col min="7728" max="7728" width="36.5703125" style="131" customWidth="1"/>
    <col min="7729" max="7729" width="37" style="131" customWidth="1"/>
    <col min="7730" max="7748" width="36.85546875" style="131" customWidth="1"/>
    <col min="7749" max="7749" width="37" style="131" customWidth="1"/>
    <col min="7750" max="7767" width="36.85546875" style="131" customWidth="1"/>
    <col min="7768" max="7768" width="36.5703125" style="131" customWidth="1"/>
    <col min="7769" max="7781" width="36.85546875" style="131" customWidth="1"/>
    <col min="7782" max="7782" width="36.5703125" style="131" customWidth="1"/>
    <col min="7783" max="7785" width="36.85546875" style="131" customWidth="1"/>
    <col min="7786" max="7786" width="36.5703125" style="131" customWidth="1"/>
    <col min="7787" max="7794" width="36.85546875" style="131" customWidth="1"/>
    <col min="7795" max="7795" width="36.5703125" style="131" customWidth="1"/>
    <col min="7796" max="7933" width="36.85546875" style="131"/>
    <col min="7934" max="7934" width="18.5703125" style="131" customWidth="1"/>
    <col min="7935" max="7943" width="31.42578125" style="131" customWidth="1"/>
    <col min="7944" max="7960" width="36.85546875" style="131" customWidth="1"/>
    <col min="7961" max="7961" width="37" style="131" customWidth="1"/>
    <col min="7962" max="7977" width="36.85546875" style="131" customWidth="1"/>
    <col min="7978" max="7978" width="37.140625" style="131" customWidth="1"/>
    <col min="7979" max="7980" width="36.85546875" style="131" customWidth="1"/>
    <col min="7981" max="7981" width="36.5703125" style="131" customWidth="1"/>
    <col min="7982" max="7983" width="36.85546875" style="131" customWidth="1"/>
    <col min="7984" max="7984" width="36.5703125" style="131" customWidth="1"/>
    <col min="7985" max="7985" width="37" style="131" customWidth="1"/>
    <col min="7986" max="8004" width="36.85546875" style="131" customWidth="1"/>
    <col min="8005" max="8005" width="37" style="131" customWidth="1"/>
    <col min="8006" max="8023" width="36.85546875" style="131" customWidth="1"/>
    <col min="8024" max="8024" width="36.5703125" style="131" customWidth="1"/>
    <col min="8025" max="8037" width="36.85546875" style="131" customWidth="1"/>
    <col min="8038" max="8038" width="36.5703125" style="131" customWidth="1"/>
    <col min="8039" max="8041" width="36.85546875" style="131" customWidth="1"/>
    <col min="8042" max="8042" width="36.5703125" style="131" customWidth="1"/>
    <col min="8043" max="8050" width="36.85546875" style="131" customWidth="1"/>
    <col min="8051" max="8051" width="36.5703125" style="131" customWidth="1"/>
    <col min="8052" max="8189" width="36.85546875" style="131"/>
    <col min="8190" max="8190" width="18.5703125" style="131" customWidth="1"/>
    <col min="8191" max="8199" width="31.42578125" style="131" customWidth="1"/>
    <col min="8200" max="8216" width="36.85546875" style="131" customWidth="1"/>
    <col min="8217" max="8217" width="37" style="131" customWidth="1"/>
    <col min="8218" max="8233" width="36.85546875" style="131" customWidth="1"/>
    <col min="8234" max="8234" width="37.140625" style="131" customWidth="1"/>
    <col min="8235" max="8236" width="36.85546875" style="131" customWidth="1"/>
    <col min="8237" max="8237" width="36.5703125" style="131" customWidth="1"/>
    <col min="8238" max="8239" width="36.85546875" style="131" customWidth="1"/>
    <col min="8240" max="8240" width="36.5703125" style="131" customWidth="1"/>
    <col min="8241" max="8241" width="37" style="131" customWidth="1"/>
    <col min="8242" max="8260" width="36.85546875" style="131" customWidth="1"/>
    <col min="8261" max="8261" width="37" style="131" customWidth="1"/>
    <col min="8262" max="8279" width="36.85546875" style="131" customWidth="1"/>
    <col min="8280" max="8280" width="36.5703125" style="131" customWidth="1"/>
    <col min="8281" max="8293" width="36.85546875" style="131" customWidth="1"/>
    <col min="8294" max="8294" width="36.5703125" style="131" customWidth="1"/>
    <col min="8295" max="8297" width="36.85546875" style="131" customWidth="1"/>
    <col min="8298" max="8298" width="36.5703125" style="131" customWidth="1"/>
    <col min="8299" max="8306" width="36.85546875" style="131" customWidth="1"/>
    <col min="8307" max="8307" width="36.5703125" style="131" customWidth="1"/>
    <col min="8308" max="8445" width="36.85546875" style="131"/>
    <col min="8446" max="8446" width="18.5703125" style="131" customWidth="1"/>
    <col min="8447" max="8455" width="31.42578125" style="131" customWidth="1"/>
    <col min="8456" max="8472" width="36.85546875" style="131" customWidth="1"/>
    <col min="8473" max="8473" width="37" style="131" customWidth="1"/>
    <col min="8474" max="8489" width="36.85546875" style="131" customWidth="1"/>
    <col min="8490" max="8490" width="37.140625" style="131" customWidth="1"/>
    <col min="8491" max="8492" width="36.85546875" style="131" customWidth="1"/>
    <col min="8493" max="8493" width="36.5703125" style="131" customWidth="1"/>
    <col min="8494" max="8495" width="36.85546875" style="131" customWidth="1"/>
    <col min="8496" max="8496" width="36.5703125" style="131" customWidth="1"/>
    <col min="8497" max="8497" width="37" style="131" customWidth="1"/>
    <col min="8498" max="8516" width="36.85546875" style="131" customWidth="1"/>
    <col min="8517" max="8517" width="37" style="131" customWidth="1"/>
    <col min="8518" max="8535" width="36.85546875" style="131" customWidth="1"/>
    <col min="8536" max="8536" width="36.5703125" style="131" customWidth="1"/>
    <col min="8537" max="8549" width="36.85546875" style="131" customWidth="1"/>
    <col min="8550" max="8550" width="36.5703125" style="131" customWidth="1"/>
    <col min="8551" max="8553" width="36.85546875" style="131" customWidth="1"/>
    <col min="8554" max="8554" width="36.5703125" style="131" customWidth="1"/>
    <col min="8555" max="8562" width="36.85546875" style="131" customWidth="1"/>
    <col min="8563" max="8563" width="36.5703125" style="131" customWidth="1"/>
    <col min="8564" max="8701" width="36.85546875" style="131"/>
    <col min="8702" max="8702" width="18.5703125" style="131" customWidth="1"/>
    <col min="8703" max="8711" width="31.42578125" style="131" customWidth="1"/>
    <col min="8712" max="8728" width="36.85546875" style="131" customWidth="1"/>
    <col min="8729" max="8729" width="37" style="131" customWidth="1"/>
    <col min="8730" max="8745" width="36.85546875" style="131" customWidth="1"/>
    <col min="8746" max="8746" width="37.140625" style="131" customWidth="1"/>
    <col min="8747" max="8748" width="36.85546875" style="131" customWidth="1"/>
    <col min="8749" max="8749" width="36.5703125" style="131" customWidth="1"/>
    <col min="8750" max="8751" width="36.85546875" style="131" customWidth="1"/>
    <col min="8752" max="8752" width="36.5703125" style="131" customWidth="1"/>
    <col min="8753" max="8753" width="37" style="131" customWidth="1"/>
    <col min="8754" max="8772" width="36.85546875" style="131" customWidth="1"/>
    <col min="8773" max="8773" width="37" style="131" customWidth="1"/>
    <col min="8774" max="8791" width="36.85546875" style="131" customWidth="1"/>
    <col min="8792" max="8792" width="36.5703125" style="131" customWidth="1"/>
    <col min="8793" max="8805" width="36.85546875" style="131" customWidth="1"/>
    <col min="8806" max="8806" width="36.5703125" style="131" customWidth="1"/>
    <col min="8807" max="8809" width="36.85546875" style="131" customWidth="1"/>
    <col min="8810" max="8810" width="36.5703125" style="131" customWidth="1"/>
    <col min="8811" max="8818" width="36.85546875" style="131" customWidth="1"/>
    <col min="8819" max="8819" width="36.5703125" style="131" customWidth="1"/>
    <col min="8820" max="8957" width="36.85546875" style="131"/>
    <col min="8958" max="8958" width="18.5703125" style="131" customWidth="1"/>
    <col min="8959" max="8967" width="31.42578125" style="131" customWidth="1"/>
    <col min="8968" max="8984" width="36.85546875" style="131" customWidth="1"/>
    <col min="8985" max="8985" width="37" style="131" customWidth="1"/>
    <col min="8986" max="9001" width="36.85546875" style="131" customWidth="1"/>
    <col min="9002" max="9002" width="37.140625" style="131" customWidth="1"/>
    <col min="9003" max="9004" width="36.85546875" style="131" customWidth="1"/>
    <col min="9005" max="9005" width="36.5703125" style="131" customWidth="1"/>
    <col min="9006" max="9007" width="36.85546875" style="131" customWidth="1"/>
    <col min="9008" max="9008" width="36.5703125" style="131" customWidth="1"/>
    <col min="9009" max="9009" width="37" style="131" customWidth="1"/>
    <col min="9010" max="9028" width="36.85546875" style="131" customWidth="1"/>
    <col min="9029" max="9029" width="37" style="131" customWidth="1"/>
    <col min="9030" max="9047" width="36.85546875" style="131" customWidth="1"/>
    <col min="9048" max="9048" width="36.5703125" style="131" customWidth="1"/>
    <col min="9049" max="9061" width="36.85546875" style="131" customWidth="1"/>
    <col min="9062" max="9062" width="36.5703125" style="131" customWidth="1"/>
    <col min="9063" max="9065" width="36.85546875" style="131" customWidth="1"/>
    <col min="9066" max="9066" width="36.5703125" style="131" customWidth="1"/>
    <col min="9067" max="9074" width="36.85546875" style="131" customWidth="1"/>
    <col min="9075" max="9075" width="36.5703125" style="131" customWidth="1"/>
    <col min="9076" max="9213" width="36.85546875" style="131"/>
    <col min="9214" max="9214" width="18.5703125" style="131" customWidth="1"/>
    <col min="9215" max="9223" width="31.42578125" style="131" customWidth="1"/>
    <col min="9224" max="9240" width="36.85546875" style="131" customWidth="1"/>
    <col min="9241" max="9241" width="37" style="131" customWidth="1"/>
    <col min="9242" max="9257" width="36.85546875" style="131" customWidth="1"/>
    <col min="9258" max="9258" width="37.140625" style="131" customWidth="1"/>
    <col min="9259" max="9260" width="36.85546875" style="131" customWidth="1"/>
    <col min="9261" max="9261" width="36.5703125" style="131" customWidth="1"/>
    <col min="9262" max="9263" width="36.85546875" style="131" customWidth="1"/>
    <col min="9264" max="9264" width="36.5703125" style="131" customWidth="1"/>
    <col min="9265" max="9265" width="37" style="131" customWidth="1"/>
    <col min="9266" max="9284" width="36.85546875" style="131" customWidth="1"/>
    <col min="9285" max="9285" width="37" style="131" customWidth="1"/>
    <col min="9286" max="9303" width="36.85546875" style="131" customWidth="1"/>
    <col min="9304" max="9304" width="36.5703125" style="131" customWidth="1"/>
    <col min="9305" max="9317" width="36.85546875" style="131" customWidth="1"/>
    <col min="9318" max="9318" width="36.5703125" style="131" customWidth="1"/>
    <col min="9319" max="9321" width="36.85546875" style="131" customWidth="1"/>
    <col min="9322" max="9322" width="36.5703125" style="131" customWidth="1"/>
    <col min="9323" max="9330" width="36.85546875" style="131" customWidth="1"/>
    <col min="9331" max="9331" width="36.5703125" style="131" customWidth="1"/>
    <col min="9332" max="9469" width="36.85546875" style="131"/>
    <col min="9470" max="9470" width="18.5703125" style="131" customWidth="1"/>
    <col min="9471" max="9479" width="31.42578125" style="131" customWidth="1"/>
    <col min="9480" max="9496" width="36.85546875" style="131" customWidth="1"/>
    <col min="9497" max="9497" width="37" style="131" customWidth="1"/>
    <col min="9498" max="9513" width="36.85546875" style="131" customWidth="1"/>
    <col min="9514" max="9514" width="37.140625" style="131" customWidth="1"/>
    <col min="9515" max="9516" width="36.85546875" style="131" customWidth="1"/>
    <col min="9517" max="9517" width="36.5703125" style="131" customWidth="1"/>
    <col min="9518" max="9519" width="36.85546875" style="131" customWidth="1"/>
    <col min="9520" max="9520" width="36.5703125" style="131" customWidth="1"/>
    <col min="9521" max="9521" width="37" style="131" customWidth="1"/>
    <col min="9522" max="9540" width="36.85546875" style="131" customWidth="1"/>
    <col min="9541" max="9541" width="37" style="131" customWidth="1"/>
    <col min="9542" max="9559" width="36.85546875" style="131" customWidth="1"/>
    <col min="9560" max="9560" width="36.5703125" style="131" customWidth="1"/>
    <col min="9561" max="9573" width="36.85546875" style="131" customWidth="1"/>
    <col min="9574" max="9574" width="36.5703125" style="131" customWidth="1"/>
    <col min="9575" max="9577" width="36.85546875" style="131" customWidth="1"/>
    <col min="9578" max="9578" width="36.5703125" style="131" customWidth="1"/>
    <col min="9579" max="9586" width="36.85546875" style="131" customWidth="1"/>
    <col min="9587" max="9587" width="36.5703125" style="131" customWidth="1"/>
    <col min="9588" max="9725" width="36.85546875" style="131"/>
    <col min="9726" max="9726" width="18.5703125" style="131" customWidth="1"/>
    <col min="9727" max="9735" width="31.42578125" style="131" customWidth="1"/>
    <col min="9736" max="9752" width="36.85546875" style="131" customWidth="1"/>
    <col min="9753" max="9753" width="37" style="131" customWidth="1"/>
    <col min="9754" max="9769" width="36.85546875" style="131" customWidth="1"/>
    <col min="9770" max="9770" width="37.140625" style="131" customWidth="1"/>
    <col min="9771" max="9772" width="36.85546875" style="131" customWidth="1"/>
    <col min="9773" max="9773" width="36.5703125" style="131" customWidth="1"/>
    <col min="9774" max="9775" width="36.85546875" style="131" customWidth="1"/>
    <col min="9776" max="9776" width="36.5703125" style="131" customWidth="1"/>
    <col min="9777" max="9777" width="37" style="131" customWidth="1"/>
    <col min="9778" max="9796" width="36.85546875" style="131" customWidth="1"/>
    <col min="9797" max="9797" width="37" style="131" customWidth="1"/>
    <col min="9798" max="9815" width="36.85546875" style="131" customWidth="1"/>
    <col min="9816" max="9816" width="36.5703125" style="131" customWidth="1"/>
    <col min="9817" max="9829" width="36.85546875" style="131" customWidth="1"/>
    <col min="9830" max="9830" width="36.5703125" style="131" customWidth="1"/>
    <col min="9831" max="9833" width="36.85546875" style="131" customWidth="1"/>
    <col min="9834" max="9834" width="36.5703125" style="131" customWidth="1"/>
    <col min="9835" max="9842" width="36.85546875" style="131" customWidth="1"/>
    <col min="9843" max="9843" width="36.5703125" style="131" customWidth="1"/>
    <col min="9844" max="9981" width="36.85546875" style="131"/>
    <col min="9982" max="9982" width="18.5703125" style="131" customWidth="1"/>
    <col min="9983" max="9991" width="31.42578125" style="131" customWidth="1"/>
    <col min="9992" max="10008" width="36.85546875" style="131" customWidth="1"/>
    <col min="10009" max="10009" width="37" style="131" customWidth="1"/>
    <col min="10010" max="10025" width="36.85546875" style="131" customWidth="1"/>
    <col min="10026" max="10026" width="37.140625" style="131" customWidth="1"/>
    <col min="10027" max="10028" width="36.85546875" style="131" customWidth="1"/>
    <col min="10029" max="10029" width="36.5703125" style="131" customWidth="1"/>
    <col min="10030" max="10031" width="36.85546875" style="131" customWidth="1"/>
    <col min="10032" max="10032" width="36.5703125" style="131" customWidth="1"/>
    <col min="10033" max="10033" width="37" style="131" customWidth="1"/>
    <col min="10034" max="10052" width="36.85546875" style="131" customWidth="1"/>
    <col min="10053" max="10053" width="37" style="131" customWidth="1"/>
    <col min="10054" max="10071" width="36.85546875" style="131" customWidth="1"/>
    <col min="10072" max="10072" width="36.5703125" style="131" customWidth="1"/>
    <col min="10073" max="10085" width="36.85546875" style="131" customWidth="1"/>
    <col min="10086" max="10086" width="36.5703125" style="131" customWidth="1"/>
    <col min="10087" max="10089" width="36.85546875" style="131" customWidth="1"/>
    <col min="10090" max="10090" width="36.5703125" style="131" customWidth="1"/>
    <col min="10091" max="10098" width="36.85546875" style="131" customWidth="1"/>
    <col min="10099" max="10099" width="36.5703125" style="131" customWidth="1"/>
    <col min="10100" max="10237" width="36.85546875" style="131"/>
    <col min="10238" max="10238" width="18.5703125" style="131" customWidth="1"/>
    <col min="10239" max="10247" width="31.42578125" style="131" customWidth="1"/>
    <col min="10248" max="10264" width="36.85546875" style="131" customWidth="1"/>
    <col min="10265" max="10265" width="37" style="131" customWidth="1"/>
    <col min="10266" max="10281" width="36.85546875" style="131" customWidth="1"/>
    <col min="10282" max="10282" width="37.140625" style="131" customWidth="1"/>
    <col min="10283" max="10284" width="36.85546875" style="131" customWidth="1"/>
    <col min="10285" max="10285" width="36.5703125" style="131" customWidth="1"/>
    <col min="10286" max="10287" width="36.85546875" style="131" customWidth="1"/>
    <col min="10288" max="10288" width="36.5703125" style="131" customWidth="1"/>
    <col min="10289" max="10289" width="37" style="131" customWidth="1"/>
    <col min="10290" max="10308" width="36.85546875" style="131" customWidth="1"/>
    <col min="10309" max="10309" width="37" style="131" customWidth="1"/>
    <col min="10310" max="10327" width="36.85546875" style="131" customWidth="1"/>
    <col min="10328" max="10328" width="36.5703125" style="131" customWidth="1"/>
    <col min="10329" max="10341" width="36.85546875" style="131" customWidth="1"/>
    <col min="10342" max="10342" width="36.5703125" style="131" customWidth="1"/>
    <col min="10343" max="10345" width="36.85546875" style="131" customWidth="1"/>
    <col min="10346" max="10346" width="36.5703125" style="131" customWidth="1"/>
    <col min="10347" max="10354" width="36.85546875" style="131" customWidth="1"/>
    <col min="10355" max="10355" width="36.5703125" style="131" customWidth="1"/>
    <col min="10356" max="10493" width="36.85546875" style="131"/>
    <col min="10494" max="10494" width="18.5703125" style="131" customWidth="1"/>
    <col min="10495" max="10503" width="31.42578125" style="131" customWidth="1"/>
    <col min="10504" max="10520" width="36.85546875" style="131" customWidth="1"/>
    <col min="10521" max="10521" width="37" style="131" customWidth="1"/>
    <col min="10522" max="10537" width="36.85546875" style="131" customWidth="1"/>
    <col min="10538" max="10538" width="37.140625" style="131" customWidth="1"/>
    <col min="10539" max="10540" width="36.85546875" style="131" customWidth="1"/>
    <col min="10541" max="10541" width="36.5703125" style="131" customWidth="1"/>
    <col min="10542" max="10543" width="36.85546875" style="131" customWidth="1"/>
    <col min="10544" max="10544" width="36.5703125" style="131" customWidth="1"/>
    <col min="10545" max="10545" width="37" style="131" customWidth="1"/>
    <col min="10546" max="10564" width="36.85546875" style="131" customWidth="1"/>
    <col min="10565" max="10565" width="37" style="131" customWidth="1"/>
    <col min="10566" max="10583" width="36.85546875" style="131" customWidth="1"/>
    <col min="10584" max="10584" width="36.5703125" style="131" customWidth="1"/>
    <col min="10585" max="10597" width="36.85546875" style="131" customWidth="1"/>
    <col min="10598" max="10598" width="36.5703125" style="131" customWidth="1"/>
    <col min="10599" max="10601" width="36.85546875" style="131" customWidth="1"/>
    <col min="10602" max="10602" width="36.5703125" style="131" customWidth="1"/>
    <col min="10603" max="10610" width="36.85546875" style="131" customWidth="1"/>
    <col min="10611" max="10611" width="36.5703125" style="131" customWidth="1"/>
    <col min="10612" max="10749" width="36.85546875" style="131"/>
    <col min="10750" max="10750" width="18.5703125" style="131" customWidth="1"/>
    <col min="10751" max="10759" width="31.42578125" style="131" customWidth="1"/>
    <col min="10760" max="10776" width="36.85546875" style="131" customWidth="1"/>
    <col min="10777" max="10777" width="37" style="131" customWidth="1"/>
    <col min="10778" max="10793" width="36.85546875" style="131" customWidth="1"/>
    <col min="10794" max="10794" width="37.140625" style="131" customWidth="1"/>
    <col min="10795" max="10796" width="36.85546875" style="131" customWidth="1"/>
    <col min="10797" max="10797" width="36.5703125" style="131" customWidth="1"/>
    <col min="10798" max="10799" width="36.85546875" style="131" customWidth="1"/>
    <col min="10800" max="10800" width="36.5703125" style="131" customWidth="1"/>
    <col min="10801" max="10801" width="37" style="131" customWidth="1"/>
    <col min="10802" max="10820" width="36.85546875" style="131" customWidth="1"/>
    <col min="10821" max="10821" width="37" style="131" customWidth="1"/>
    <col min="10822" max="10839" width="36.85546875" style="131" customWidth="1"/>
    <col min="10840" max="10840" width="36.5703125" style="131" customWidth="1"/>
    <col min="10841" max="10853" width="36.85546875" style="131" customWidth="1"/>
    <col min="10854" max="10854" width="36.5703125" style="131" customWidth="1"/>
    <col min="10855" max="10857" width="36.85546875" style="131" customWidth="1"/>
    <col min="10858" max="10858" width="36.5703125" style="131" customWidth="1"/>
    <col min="10859" max="10866" width="36.85546875" style="131" customWidth="1"/>
    <col min="10867" max="10867" width="36.5703125" style="131" customWidth="1"/>
    <col min="10868" max="11005" width="36.85546875" style="131"/>
    <col min="11006" max="11006" width="18.5703125" style="131" customWidth="1"/>
    <col min="11007" max="11015" width="31.42578125" style="131" customWidth="1"/>
    <col min="11016" max="11032" width="36.85546875" style="131" customWidth="1"/>
    <col min="11033" max="11033" width="37" style="131" customWidth="1"/>
    <col min="11034" max="11049" width="36.85546875" style="131" customWidth="1"/>
    <col min="11050" max="11050" width="37.140625" style="131" customWidth="1"/>
    <col min="11051" max="11052" width="36.85546875" style="131" customWidth="1"/>
    <col min="11053" max="11053" width="36.5703125" style="131" customWidth="1"/>
    <col min="11054" max="11055" width="36.85546875" style="131" customWidth="1"/>
    <col min="11056" max="11056" width="36.5703125" style="131" customWidth="1"/>
    <col min="11057" max="11057" width="37" style="131" customWidth="1"/>
    <col min="11058" max="11076" width="36.85546875" style="131" customWidth="1"/>
    <col min="11077" max="11077" width="37" style="131" customWidth="1"/>
    <col min="11078" max="11095" width="36.85546875" style="131" customWidth="1"/>
    <col min="11096" max="11096" width="36.5703125" style="131" customWidth="1"/>
    <col min="11097" max="11109" width="36.85546875" style="131" customWidth="1"/>
    <col min="11110" max="11110" width="36.5703125" style="131" customWidth="1"/>
    <col min="11111" max="11113" width="36.85546875" style="131" customWidth="1"/>
    <col min="11114" max="11114" width="36.5703125" style="131" customWidth="1"/>
    <col min="11115" max="11122" width="36.85546875" style="131" customWidth="1"/>
    <col min="11123" max="11123" width="36.5703125" style="131" customWidth="1"/>
    <col min="11124" max="11261" width="36.85546875" style="131"/>
    <col min="11262" max="11262" width="18.5703125" style="131" customWidth="1"/>
    <col min="11263" max="11271" width="31.42578125" style="131" customWidth="1"/>
    <col min="11272" max="11288" width="36.85546875" style="131" customWidth="1"/>
    <col min="11289" max="11289" width="37" style="131" customWidth="1"/>
    <col min="11290" max="11305" width="36.85546875" style="131" customWidth="1"/>
    <col min="11306" max="11306" width="37.140625" style="131" customWidth="1"/>
    <col min="11307" max="11308" width="36.85546875" style="131" customWidth="1"/>
    <col min="11309" max="11309" width="36.5703125" style="131" customWidth="1"/>
    <col min="11310" max="11311" width="36.85546875" style="131" customWidth="1"/>
    <col min="11312" max="11312" width="36.5703125" style="131" customWidth="1"/>
    <col min="11313" max="11313" width="37" style="131" customWidth="1"/>
    <col min="11314" max="11332" width="36.85546875" style="131" customWidth="1"/>
    <col min="11333" max="11333" width="37" style="131" customWidth="1"/>
    <col min="11334" max="11351" width="36.85546875" style="131" customWidth="1"/>
    <col min="11352" max="11352" width="36.5703125" style="131" customWidth="1"/>
    <col min="11353" max="11365" width="36.85546875" style="131" customWidth="1"/>
    <col min="11366" max="11366" width="36.5703125" style="131" customWidth="1"/>
    <col min="11367" max="11369" width="36.85546875" style="131" customWidth="1"/>
    <col min="11370" max="11370" width="36.5703125" style="131" customWidth="1"/>
    <col min="11371" max="11378" width="36.85546875" style="131" customWidth="1"/>
    <col min="11379" max="11379" width="36.5703125" style="131" customWidth="1"/>
    <col min="11380" max="11517" width="36.85546875" style="131"/>
    <col min="11518" max="11518" width="18.5703125" style="131" customWidth="1"/>
    <col min="11519" max="11527" width="31.42578125" style="131" customWidth="1"/>
    <col min="11528" max="11544" width="36.85546875" style="131" customWidth="1"/>
    <col min="11545" max="11545" width="37" style="131" customWidth="1"/>
    <col min="11546" max="11561" width="36.85546875" style="131" customWidth="1"/>
    <col min="11562" max="11562" width="37.140625" style="131" customWidth="1"/>
    <col min="11563" max="11564" width="36.85546875" style="131" customWidth="1"/>
    <col min="11565" max="11565" width="36.5703125" style="131" customWidth="1"/>
    <col min="11566" max="11567" width="36.85546875" style="131" customWidth="1"/>
    <col min="11568" max="11568" width="36.5703125" style="131" customWidth="1"/>
    <col min="11569" max="11569" width="37" style="131" customWidth="1"/>
    <col min="11570" max="11588" width="36.85546875" style="131" customWidth="1"/>
    <col min="11589" max="11589" width="37" style="131" customWidth="1"/>
    <col min="11590" max="11607" width="36.85546875" style="131" customWidth="1"/>
    <col min="11608" max="11608" width="36.5703125" style="131" customWidth="1"/>
    <col min="11609" max="11621" width="36.85546875" style="131" customWidth="1"/>
    <col min="11622" max="11622" width="36.5703125" style="131" customWidth="1"/>
    <col min="11623" max="11625" width="36.85546875" style="131" customWidth="1"/>
    <col min="11626" max="11626" width="36.5703125" style="131" customWidth="1"/>
    <col min="11627" max="11634" width="36.85546875" style="131" customWidth="1"/>
    <col min="11635" max="11635" width="36.5703125" style="131" customWidth="1"/>
    <col min="11636" max="11773" width="36.85546875" style="131"/>
    <col min="11774" max="11774" width="18.5703125" style="131" customWidth="1"/>
    <col min="11775" max="11783" width="31.42578125" style="131" customWidth="1"/>
    <col min="11784" max="11800" width="36.85546875" style="131" customWidth="1"/>
    <col min="11801" max="11801" width="37" style="131" customWidth="1"/>
    <col min="11802" max="11817" width="36.85546875" style="131" customWidth="1"/>
    <col min="11818" max="11818" width="37.140625" style="131" customWidth="1"/>
    <col min="11819" max="11820" width="36.85546875" style="131" customWidth="1"/>
    <col min="11821" max="11821" width="36.5703125" style="131" customWidth="1"/>
    <col min="11822" max="11823" width="36.85546875" style="131" customWidth="1"/>
    <col min="11824" max="11824" width="36.5703125" style="131" customWidth="1"/>
    <col min="11825" max="11825" width="37" style="131" customWidth="1"/>
    <col min="11826" max="11844" width="36.85546875" style="131" customWidth="1"/>
    <col min="11845" max="11845" width="37" style="131" customWidth="1"/>
    <col min="11846" max="11863" width="36.85546875" style="131" customWidth="1"/>
    <col min="11864" max="11864" width="36.5703125" style="131" customWidth="1"/>
    <col min="11865" max="11877" width="36.85546875" style="131" customWidth="1"/>
    <col min="11878" max="11878" width="36.5703125" style="131" customWidth="1"/>
    <col min="11879" max="11881" width="36.85546875" style="131" customWidth="1"/>
    <col min="11882" max="11882" width="36.5703125" style="131" customWidth="1"/>
    <col min="11883" max="11890" width="36.85546875" style="131" customWidth="1"/>
    <col min="11891" max="11891" width="36.5703125" style="131" customWidth="1"/>
    <col min="11892" max="12029" width="36.85546875" style="131"/>
    <col min="12030" max="12030" width="18.5703125" style="131" customWidth="1"/>
    <col min="12031" max="12039" width="31.42578125" style="131" customWidth="1"/>
    <col min="12040" max="12056" width="36.85546875" style="131" customWidth="1"/>
    <col min="12057" max="12057" width="37" style="131" customWidth="1"/>
    <col min="12058" max="12073" width="36.85546875" style="131" customWidth="1"/>
    <col min="12074" max="12074" width="37.140625" style="131" customWidth="1"/>
    <col min="12075" max="12076" width="36.85546875" style="131" customWidth="1"/>
    <col min="12077" max="12077" width="36.5703125" style="131" customWidth="1"/>
    <col min="12078" max="12079" width="36.85546875" style="131" customWidth="1"/>
    <col min="12080" max="12080" width="36.5703125" style="131" customWidth="1"/>
    <col min="12081" max="12081" width="37" style="131" customWidth="1"/>
    <col min="12082" max="12100" width="36.85546875" style="131" customWidth="1"/>
    <col min="12101" max="12101" width="37" style="131" customWidth="1"/>
    <col min="12102" max="12119" width="36.85546875" style="131" customWidth="1"/>
    <col min="12120" max="12120" width="36.5703125" style="131" customWidth="1"/>
    <col min="12121" max="12133" width="36.85546875" style="131" customWidth="1"/>
    <col min="12134" max="12134" width="36.5703125" style="131" customWidth="1"/>
    <col min="12135" max="12137" width="36.85546875" style="131" customWidth="1"/>
    <col min="12138" max="12138" width="36.5703125" style="131" customWidth="1"/>
    <col min="12139" max="12146" width="36.85546875" style="131" customWidth="1"/>
    <col min="12147" max="12147" width="36.5703125" style="131" customWidth="1"/>
    <col min="12148" max="12285" width="36.85546875" style="131"/>
    <col min="12286" max="12286" width="18.5703125" style="131" customWidth="1"/>
    <col min="12287" max="12295" width="31.42578125" style="131" customWidth="1"/>
    <col min="12296" max="12312" width="36.85546875" style="131" customWidth="1"/>
    <col min="12313" max="12313" width="37" style="131" customWidth="1"/>
    <col min="12314" max="12329" width="36.85546875" style="131" customWidth="1"/>
    <col min="12330" max="12330" width="37.140625" style="131" customWidth="1"/>
    <col min="12331" max="12332" width="36.85546875" style="131" customWidth="1"/>
    <col min="12333" max="12333" width="36.5703125" style="131" customWidth="1"/>
    <col min="12334" max="12335" width="36.85546875" style="131" customWidth="1"/>
    <col min="12336" max="12336" width="36.5703125" style="131" customWidth="1"/>
    <col min="12337" max="12337" width="37" style="131" customWidth="1"/>
    <col min="12338" max="12356" width="36.85546875" style="131" customWidth="1"/>
    <col min="12357" max="12357" width="37" style="131" customWidth="1"/>
    <col min="12358" max="12375" width="36.85546875" style="131" customWidth="1"/>
    <col min="12376" max="12376" width="36.5703125" style="131" customWidth="1"/>
    <col min="12377" max="12389" width="36.85546875" style="131" customWidth="1"/>
    <col min="12390" max="12390" width="36.5703125" style="131" customWidth="1"/>
    <col min="12391" max="12393" width="36.85546875" style="131" customWidth="1"/>
    <col min="12394" max="12394" width="36.5703125" style="131" customWidth="1"/>
    <col min="12395" max="12402" width="36.85546875" style="131" customWidth="1"/>
    <col min="12403" max="12403" width="36.5703125" style="131" customWidth="1"/>
    <col min="12404" max="12541" width="36.85546875" style="131"/>
    <col min="12542" max="12542" width="18.5703125" style="131" customWidth="1"/>
    <col min="12543" max="12551" width="31.42578125" style="131" customWidth="1"/>
    <col min="12552" max="12568" width="36.85546875" style="131" customWidth="1"/>
    <col min="12569" max="12569" width="37" style="131" customWidth="1"/>
    <col min="12570" max="12585" width="36.85546875" style="131" customWidth="1"/>
    <col min="12586" max="12586" width="37.140625" style="131" customWidth="1"/>
    <col min="12587" max="12588" width="36.85546875" style="131" customWidth="1"/>
    <col min="12589" max="12589" width="36.5703125" style="131" customWidth="1"/>
    <col min="12590" max="12591" width="36.85546875" style="131" customWidth="1"/>
    <col min="12592" max="12592" width="36.5703125" style="131" customWidth="1"/>
    <col min="12593" max="12593" width="37" style="131" customWidth="1"/>
    <col min="12594" max="12612" width="36.85546875" style="131" customWidth="1"/>
    <col min="12613" max="12613" width="37" style="131" customWidth="1"/>
    <col min="12614" max="12631" width="36.85546875" style="131" customWidth="1"/>
    <col min="12632" max="12632" width="36.5703125" style="131" customWidth="1"/>
    <col min="12633" max="12645" width="36.85546875" style="131" customWidth="1"/>
    <col min="12646" max="12646" width="36.5703125" style="131" customWidth="1"/>
    <col min="12647" max="12649" width="36.85546875" style="131" customWidth="1"/>
    <col min="12650" max="12650" width="36.5703125" style="131" customWidth="1"/>
    <col min="12651" max="12658" width="36.85546875" style="131" customWidth="1"/>
    <col min="12659" max="12659" width="36.5703125" style="131" customWidth="1"/>
    <col min="12660" max="12797" width="36.85546875" style="131"/>
    <col min="12798" max="12798" width="18.5703125" style="131" customWidth="1"/>
    <col min="12799" max="12807" width="31.42578125" style="131" customWidth="1"/>
    <col min="12808" max="12824" width="36.85546875" style="131" customWidth="1"/>
    <col min="12825" max="12825" width="37" style="131" customWidth="1"/>
    <col min="12826" max="12841" width="36.85546875" style="131" customWidth="1"/>
    <col min="12842" max="12842" width="37.140625" style="131" customWidth="1"/>
    <col min="12843" max="12844" width="36.85546875" style="131" customWidth="1"/>
    <col min="12845" max="12845" width="36.5703125" style="131" customWidth="1"/>
    <col min="12846" max="12847" width="36.85546875" style="131" customWidth="1"/>
    <col min="12848" max="12848" width="36.5703125" style="131" customWidth="1"/>
    <col min="12849" max="12849" width="37" style="131" customWidth="1"/>
    <col min="12850" max="12868" width="36.85546875" style="131" customWidth="1"/>
    <col min="12869" max="12869" width="37" style="131" customWidth="1"/>
    <col min="12870" max="12887" width="36.85546875" style="131" customWidth="1"/>
    <col min="12888" max="12888" width="36.5703125" style="131" customWidth="1"/>
    <col min="12889" max="12901" width="36.85546875" style="131" customWidth="1"/>
    <col min="12902" max="12902" width="36.5703125" style="131" customWidth="1"/>
    <col min="12903" max="12905" width="36.85546875" style="131" customWidth="1"/>
    <col min="12906" max="12906" width="36.5703125" style="131" customWidth="1"/>
    <col min="12907" max="12914" width="36.85546875" style="131" customWidth="1"/>
    <col min="12915" max="12915" width="36.5703125" style="131" customWidth="1"/>
    <col min="12916" max="13053" width="36.85546875" style="131"/>
    <col min="13054" max="13054" width="18.5703125" style="131" customWidth="1"/>
    <col min="13055" max="13063" width="31.42578125" style="131" customWidth="1"/>
    <col min="13064" max="13080" width="36.85546875" style="131" customWidth="1"/>
    <col min="13081" max="13081" width="37" style="131" customWidth="1"/>
    <col min="13082" max="13097" width="36.85546875" style="131" customWidth="1"/>
    <col min="13098" max="13098" width="37.140625" style="131" customWidth="1"/>
    <col min="13099" max="13100" width="36.85546875" style="131" customWidth="1"/>
    <col min="13101" max="13101" width="36.5703125" style="131" customWidth="1"/>
    <col min="13102" max="13103" width="36.85546875" style="131" customWidth="1"/>
    <col min="13104" max="13104" width="36.5703125" style="131" customWidth="1"/>
    <col min="13105" max="13105" width="37" style="131" customWidth="1"/>
    <col min="13106" max="13124" width="36.85546875" style="131" customWidth="1"/>
    <col min="13125" max="13125" width="37" style="131" customWidth="1"/>
    <col min="13126" max="13143" width="36.85546875" style="131" customWidth="1"/>
    <col min="13144" max="13144" width="36.5703125" style="131" customWidth="1"/>
    <col min="13145" max="13157" width="36.85546875" style="131" customWidth="1"/>
    <col min="13158" max="13158" width="36.5703125" style="131" customWidth="1"/>
    <col min="13159" max="13161" width="36.85546875" style="131" customWidth="1"/>
    <col min="13162" max="13162" width="36.5703125" style="131" customWidth="1"/>
    <col min="13163" max="13170" width="36.85546875" style="131" customWidth="1"/>
    <col min="13171" max="13171" width="36.5703125" style="131" customWidth="1"/>
    <col min="13172" max="13309" width="36.85546875" style="131"/>
    <col min="13310" max="13310" width="18.5703125" style="131" customWidth="1"/>
    <col min="13311" max="13319" width="31.42578125" style="131" customWidth="1"/>
    <col min="13320" max="13336" width="36.85546875" style="131" customWidth="1"/>
    <col min="13337" max="13337" width="37" style="131" customWidth="1"/>
    <col min="13338" max="13353" width="36.85546875" style="131" customWidth="1"/>
    <col min="13354" max="13354" width="37.140625" style="131" customWidth="1"/>
    <col min="13355" max="13356" width="36.85546875" style="131" customWidth="1"/>
    <col min="13357" max="13357" width="36.5703125" style="131" customWidth="1"/>
    <col min="13358" max="13359" width="36.85546875" style="131" customWidth="1"/>
    <col min="13360" max="13360" width="36.5703125" style="131" customWidth="1"/>
    <col min="13361" max="13361" width="37" style="131" customWidth="1"/>
    <col min="13362" max="13380" width="36.85546875" style="131" customWidth="1"/>
    <col min="13381" max="13381" width="37" style="131" customWidth="1"/>
    <col min="13382" max="13399" width="36.85546875" style="131" customWidth="1"/>
    <col min="13400" max="13400" width="36.5703125" style="131" customWidth="1"/>
    <col min="13401" max="13413" width="36.85546875" style="131" customWidth="1"/>
    <col min="13414" max="13414" width="36.5703125" style="131" customWidth="1"/>
    <col min="13415" max="13417" width="36.85546875" style="131" customWidth="1"/>
    <col min="13418" max="13418" width="36.5703125" style="131" customWidth="1"/>
    <col min="13419" max="13426" width="36.85546875" style="131" customWidth="1"/>
    <col min="13427" max="13427" width="36.5703125" style="131" customWidth="1"/>
    <col min="13428" max="13565" width="36.85546875" style="131"/>
    <col min="13566" max="13566" width="18.5703125" style="131" customWidth="1"/>
    <col min="13567" max="13575" width="31.42578125" style="131" customWidth="1"/>
    <col min="13576" max="13592" width="36.85546875" style="131" customWidth="1"/>
    <col min="13593" max="13593" width="37" style="131" customWidth="1"/>
    <col min="13594" max="13609" width="36.85546875" style="131" customWidth="1"/>
    <col min="13610" max="13610" width="37.140625" style="131" customWidth="1"/>
    <col min="13611" max="13612" width="36.85546875" style="131" customWidth="1"/>
    <col min="13613" max="13613" width="36.5703125" style="131" customWidth="1"/>
    <col min="13614" max="13615" width="36.85546875" style="131" customWidth="1"/>
    <col min="13616" max="13616" width="36.5703125" style="131" customWidth="1"/>
    <col min="13617" max="13617" width="37" style="131" customWidth="1"/>
    <col min="13618" max="13636" width="36.85546875" style="131" customWidth="1"/>
    <col min="13637" max="13637" width="37" style="131" customWidth="1"/>
    <col min="13638" max="13655" width="36.85546875" style="131" customWidth="1"/>
    <col min="13656" max="13656" width="36.5703125" style="131" customWidth="1"/>
    <col min="13657" max="13669" width="36.85546875" style="131" customWidth="1"/>
    <col min="13670" max="13670" width="36.5703125" style="131" customWidth="1"/>
    <col min="13671" max="13673" width="36.85546875" style="131" customWidth="1"/>
    <col min="13674" max="13674" width="36.5703125" style="131" customWidth="1"/>
    <col min="13675" max="13682" width="36.85546875" style="131" customWidth="1"/>
    <col min="13683" max="13683" width="36.5703125" style="131" customWidth="1"/>
    <col min="13684" max="13821" width="36.85546875" style="131"/>
    <col min="13822" max="13822" width="18.5703125" style="131" customWidth="1"/>
    <col min="13823" max="13831" width="31.42578125" style="131" customWidth="1"/>
    <col min="13832" max="13848" width="36.85546875" style="131" customWidth="1"/>
    <col min="13849" max="13849" width="37" style="131" customWidth="1"/>
    <col min="13850" max="13865" width="36.85546875" style="131" customWidth="1"/>
    <col min="13866" max="13866" width="37.140625" style="131" customWidth="1"/>
    <col min="13867" max="13868" width="36.85546875" style="131" customWidth="1"/>
    <col min="13869" max="13869" width="36.5703125" style="131" customWidth="1"/>
    <col min="13870" max="13871" width="36.85546875" style="131" customWidth="1"/>
    <col min="13872" max="13872" width="36.5703125" style="131" customWidth="1"/>
    <col min="13873" max="13873" width="37" style="131" customWidth="1"/>
    <col min="13874" max="13892" width="36.85546875" style="131" customWidth="1"/>
    <col min="13893" max="13893" width="37" style="131" customWidth="1"/>
    <col min="13894" max="13911" width="36.85546875" style="131" customWidth="1"/>
    <col min="13912" max="13912" width="36.5703125" style="131" customWidth="1"/>
    <col min="13913" max="13925" width="36.85546875" style="131" customWidth="1"/>
    <col min="13926" max="13926" width="36.5703125" style="131" customWidth="1"/>
    <col min="13927" max="13929" width="36.85546875" style="131" customWidth="1"/>
    <col min="13930" max="13930" width="36.5703125" style="131" customWidth="1"/>
    <col min="13931" max="13938" width="36.85546875" style="131" customWidth="1"/>
    <col min="13939" max="13939" width="36.5703125" style="131" customWidth="1"/>
    <col min="13940" max="14077" width="36.85546875" style="131"/>
    <col min="14078" max="14078" width="18.5703125" style="131" customWidth="1"/>
    <col min="14079" max="14087" width="31.42578125" style="131" customWidth="1"/>
    <col min="14088" max="14104" width="36.85546875" style="131" customWidth="1"/>
    <col min="14105" max="14105" width="37" style="131" customWidth="1"/>
    <col min="14106" max="14121" width="36.85546875" style="131" customWidth="1"/>
    <col min="14122" max="14122" width="37.140625" style="131" customWidth="1"/>
    <col min="14123" max="14124" width="36.85546875" style="131" customWidth="1"/>
    <col min="14125" max="14125" width="36.5703125" style="131" customWidth="1"/>
    <col min="14126" max="14127" width="36.85546875" style="131" customWidth="1"/>
    <col min="14128" max="14128" width="36.5703125" style="131" customWidth="1"/>
    <col min="14129" max="14129" width="37" style="131" customWidth="1"/>
    <col min="14130" max="14148" width="36.85546875" style="131" customWidth="1"/>
    <col min="14149" max="14149" width="37" style="131" customWidth="1"/>
    <col min="14150" max="14167" width="36.85546875" style="131" customWidth="1"/>
    <col min="14168" max="14168" width="36.5703125" style="131" customWidth="1"/>
    <col min="14169" max="14181" width="36.85546875" style="131" customWidth="1"/>
    <col min="14182" max="14182" width="36.5703125" style="131" customWidth="1"/>
    <col min="14183" max="14185" width="36.85546875" style="131" customWidth="1"/>
    <col min="14186" max="14186" width="36.5703125" style="131" customWidth="1"/>
    <col min="14187" max="14194" width="36.85546875" style="131" customWidth="1"/>
    <col min="14195" max="14195" width="36.5703125" style="131" customWidth="1"/>
    <col min="14196" max="14333" width="36.85546875" style="131"/>
    <col min="14334" max="14334" width="18.5703125" style="131" customWidth="1"/>
    <col min="14335" max="14343" width="31.42578125" style="131" customWidth="1"/>
    <col min="14344" max="14360" width="36.85546875" style="131" customWidth="1"/>
    <col min="14361" max="14361" width="37" style="131" customWidth="1"/>
    <col min="14362" max="14377" width="36.85546875" style="131" customWidth="1"/>
    <col min="14378" max="14378" width="37.140625" style="131" customWidth="1"/>
    <col min="14379" max="14380" width="36.85546875" style="131" customWidth="1"/>
    <col min="14381" max="14381" width="36.5703125" style="131" customWidth="1"/>
    <col min="14382" max="14383" width="36.85546875" style="131" customWidth="1"/>
    <col min="14384" max="14384" width="36.5703125" style="131" customWidth="1"/>
    <col min="14385" max="14385" width="37" style="131" customWidth="1"/>
    <col min="14386" max="14404" width="36.85546875" style="131" customWidth="1"/>
    <col min="14405" max="14405" width="37" style="131" customWidth="1"/>
    <col min="14406" max="14423" width="36.85546875" style="131" customWidth="1"/>
    <col min="14424" max="14424" width="36.5703125" style="131" customWidth="1"/>
    <col min="14425" max="14437" width="36.85546875" style="131" customWidth="1"/>
    <col min="14438" max="14438" width="36.5703125" style="131" customWidth="1"/>
    <col min="14439" max="14441" width="36.85546875" style="131" customWidth="1"/>
    <col min="14442" max="14442" width="36.5703125" style="131" customWidth="1"/>
    <col min="14443" max="14450" width="36.85546875" style="131" customWidth="1"/>
    <col min="14451" max="14451" width="36.5703125" style="131" customWidth="1"/>
    <col min="14452" max="14589" width="36.85546875" style="131"/>
    <col min="14590" max="14590" width="18.5703125" style="131" customWidth="1"/>
    <col min="14591" max="14599" width="31.42578125" style="131" customWidth="1"/>
    <col min="14600" max="14616" width="36.85546875" style="131" customWidth="1"/>
    <col min="14617" max="14617" width="37" style="131" customWidth="1"/>
    <col min="14618" max="14633" width="36.85546875" style="131" customWidth="1"/>
    <col min="14634" max="14634" width="37.140625" style="131" customWidth="1"/>
    <col min="14635" max="14636" width="36.85546875" style="131" customWidth="1"/>
    <col min="14637" max="14637" width="36.5703125" style="131" customWidth="1"/>
    <col min="14638" max="14639" width="36.85546875" style="131" customWidth="1"/>
    <col min="14640" max="14640" width="36.5703125" style="131" customWidth="1"/>
    <col min="14641" max="14641" width="37" style="131" customWidth="1"/>
    <col min="14642" max="14660" width="36.85546875" style="131" customWidth="1"/>
    <col min="14661" max="14661" width="37" style="131" customWidth="1"/>
    <col min="14662" max="14679" width="36.85546875" style="131" customWidth="1"/>
    <col min="14680" max="14680" width="36.5703125" style="131" customWidth="1"/>
    <col min="14681" max="14693" width="36.85546875" style="131" customWidth="1"/>
    <col min="14694" max="14694" width="36.5703125" style="131" customWidth="1"/>
    <col min="14695" max="14697" width="36.85546875" style="131" customWidth="1"/>
    <col min="14698" max="14698" width="36.5703125" style="131" customWidth="1"/>
    <col min="14699" max="14706" width="36.85546875" style="131" customWidth="1"/>
    <col min="14707" max="14707" width="36.5703125" style="131" customWidth="1"/>
    <col min="14708" max="14845" width="36.85546875" style="131"/>
    <col min="14846" max="14846" width="18.5703125" style="131" customWidth="1"/>
    <col min="14847" max="14855" width="31.42578125" style="131" customWidth="1"/>
    <col min="14856" max="14872" width="36.85546875" style="131" customWidth="1"/>
    <col min="14873" max="14873" width="37" style="131" customWidth="1"/>
    <col min="14874" max="14889" width="36.85546875" style="131" customWidth="1"/>
    <col min="14890" max="14890" width="37.140625" style="131" customWidth="1"/>
    <col min="14891" max="14892" width="36.85546875" style="131" customWidth="1"/>
    <col min="14893" max="14893" width="36.5703125" style="131" customWidth="1"/>
    <col min="14894" max="14895" width="36.85546875" style="131" customWidth="1"/>
    <col min="14896" max="14896" width="36.5703125" style="131" customWidth="1"/>
    <col min="14897" max="14897" width="37" style="131" customWidth="1"/>
    <col min="14898" max="14916" width="36.85546875" style="131" customWidth="1"/>
    <col min="14917" max="14917" width="37" style="131" customWidth="1"/>
    <col min="14918" max="14935" width="36.85546875" style="131" customWidth="1"/>
    <col min="14936" max="14936" width="36.5703125" style="131" customWidth="1"/>
    <col min="14937" max="14949" width="36.85546875" style="131" customWidth="1"/>
    <col min="14950" max="14950" width="36.5703125" style="131" customWidth="1"/>
    <col min="14951" max="14953" width="36.85546875" style="131" customWidth="1"/>
    <col min="14954" max="14954" width="36.5703125" style="131" customWidth="1"/>
    <col min="14955" max="14962" width="36.85546875" style="131" customWidth="1"/>
    <col min="14963" max="14963" width="36.5703125" style="131" customWidth="1"/>
    <col min="14964" max="15101" width="36.85546875" style="131"/>
    <col min="15102" max="15102" width="18.5703125" style="131" customWidth="1"/>
    <col min="15103" max="15111" width="31.42578125" style="131" customWidth="1"/>
    <col min="15112" max="15128" width="36.85546875" style="131" customWidth="1"/>
    <col min="15129" max="15129" width="37" style="131" customWidth="1"/>
    <col min="15130" max="15145" width="36.85546875" style="131" customWidth="1"/>
    <col min="15146" max="15146" width="37.140625" style="131" customWidth="1"/>
    <col min="15147" max="15148" width="36.85546875" style="131" customWidth="1"/>
    <col min="15149" max="15149" width="36.5703125" style="131" customWidth="1"/>
    <col min="15150" max="15151" width="36.85546875" style="131" customWidth="1"/>
    <col min="15152" max="15152" width="36.5703125" style="131" customWidth="1"/>
    <col min="15153" max="15153" width="37" style="131" customWidth="1"/>
    <col min="15154" max="15172" width="36.85546875" style="131" customWidth="1"/>
    <col min="15173" max="15173" width="37" style="131" customWidth="1"/>
    <col min="15174" max="15191" width="36.85546875" style="131" customWidth="1"/>
    <col min="15192" max="15192" width="36.5703125" style="131" customWidth="1"/>
    <col min="15193" max="15205" width="36.85546875" style="131" customWidth="1"/>
    <col min="15206" max="15206" width="36.5703125" style="131" customWidth="1"/>
    <col min="15207" max="15209" width="36.85546875" style="131" customWidth="1"/>
    <col min="15210" max="15210" width="36.5703125" style="131" customWidth="1"/>
    <col min="15211" max="15218" width="36.85546875" style="131" customWidth="1"/>
    <col min="15219" max="15219" width="36.5703125" style="131" customWidth="1"/>
    <col min="15220" max="15357" width="36.85546875" style="131"/>
    <col min="15358" max="15358" width="18.5703125" style="131" customWidth="1"/>
    <col min="15359" max="15367" width="31.42578125" style="131" customWidth="1"/>
    <col min="15368" max="15384" width="36.85546875" style="131" customWidth="1"/>
    <col min="15385" max="15385" width="37" style="131" customWidth="1"/>
    <col min="15386" max="15401" width="36.85546875" style="131" customWidth="1"/>
    <col min="15402" max="15402" width="37.140625" style="131" customWidth="1"/>
    <col min="15403" max="15404" width="36.85546875" style="131" customWidth="1"/>
    <col min="15405" max="15405" width="36.5703125" style="131" customWidth="1"/>
    <col min="15406" max="15407" width="36.85546875" style="131" customWidth="1"/>
    <col min="15408" max="15408" width="36.5703125" style="131" customWidth="1"/>
    <col min="15409" max="15409" width="37" style="131" customWidth="1"/>
    <col min="15410" max="15428" width="36.85546875" style="131" customWidth="1"/>
    <col min="15429" max="15429" width="37" style="131" customWidth="1"/>
    <col min="15430" max="15447" width="36.85546875" style="131" customWidth="1"/>
    <col min="15448" max="15448" width="36.5703125" style="131" customWidth="1"/>
    <col min="15449" max="15461" width="36.85546875" style="131" customWidth="1"/>
    <col min="15462" max="15462" width="36.5703125" style="131" customWidth="1"/>
    <col min="15463" max="15465" width="36.85546875" style="131" customWidth="1"/>
    <col min="15466" max="15466" width="36.5703125" style="131" customWidth="1"/>
    <col min="15467" max="15474" width="36.85546875" style="131" customWidth="1"/>
    <col min="15475" max="15475" width="36.5703125" style="131" customWidth="1"/>
    <col min="15476" max="15613" width="36.85546875" style="131"/>
    <col min="15614" max="15614" width="18.5703125" style="131" customWidth="1"/>
    <col min="15615" max="15623" width="31.42578125" style="131" customWidth="1"/>
    <col min="15624" max="15640" width="36.85546875" style="131" customWidth="1"/>
    <col min="15641" max="15641" width="37" style="131" customWidth="1"/>
    <col min="15642" max="15657" width="36.85546875" style="131" customWidth="1"/>
    <col min="15658" max="15658" width="37.140625" style="131" customWidth="1"/>
    <col min="15659" max="15660" width="36.85546875" style="131" customWidth="1"/>
    <col min="15661" max="15661" width="36.5703125" style="131" customWidth="1"/>
    <col min="15662" max="15663" width="36.85546875" style="131" customWidth="1"/>
    <col min="15664" max="15664" width="36.5703125" style="131" customWidth="1"/>
    <col min="15665" max="15665" width="37" style="131" customWidth="1"/>
    <col min="15666" max="15684" width="36.85546875" style="131" customWidth="1"/>
    <col min="15685" max="15685" width="37" style="131" customWidth="1"/>
    <col min="15686" max="15703" width="36.85546875" style="131" customWidth="1"/>
    <col min="15704" max="15704" width="36.5703125" style="131" customWidth="1"/>
    <col min="15705" max="15717" width="36.85546875" style="131" customWidth="1"/>
    <col min="15718" max="15718" width="36.5703125" style="131" customWidth="1"/>
    <col min="15719" max="15721" width="36.85546875" style="131" customWidth="1"/>
    <col min="15722" max="15722" width="36.5703125" style="131" customWidth="1"/>
    <col min="15723" max="15730" width="36.85546875" style="131" customWidth="1"/>
    <col min="15731" max="15731" width="36.5703125" style="131" customWidth="1"/>
    <col min="15732" max="15869" width="36.85546875" style="131"/>
    <col min="15870" max="15870" width="18.5703125" style="131" customWidth="1"/>
    <col min="15871" max="15879" width="31.42578125" style="131" customWidth="1"/>
    <col min="15880" max="15896" width="36.85546875" style="131" customWidth="1"/>
    <col min="15897" max="15897" width="37" style="131" customWidth="1"/>
    <col min="15898" max="15913" width="36.85546875" style="131" customWidth="1"/>
    <col min="15914" max="15914" width="37.140625" style="131" customWidth="1"/>
    <col min="15915" max="15916" width="36.85546875" style="131" customWidth="1"/>
    <col min="15917" max="15917" width="36.5703125" style="131" customWidth="1"/>
    <col min="15918" max="15919" width="36.85546875" style="131" customWidth="1"/>
    <col min="15920" max="15920" width="36.5703125" style="131" customWidth="1"/>
    <col min="15921" max="15921" width="37" style="131" customWidth="1"/>
    <col min="15922" max="15940" width="36.85546875" style="131" customWidth="1"/>
    <col min="15941" max="15941" width="37" style="131" customWidth="1"/>
    <col min="15942" max="15959" width="36.85546875" style="131" customWidth="1"/>
    <col min="15960" max="15960" width="36.5703125" style="131" customWidth="1"/>
    <col min="15961" max="15973" width="36.85546875" style="131" customWidth="1"/>
    <col min="15974" max="15974" width="36.5703125" style="131" customWidth="1"/>
    <col min="15975" max="15977" width="36.85546875" style="131" customWidth="1"/>
    <col min="15978" max="15978" width="36.5703125" style="131" customWidth="1"/>
    <col min="15979" max="15986" width="36.85546875" style="131" customWidth="1"/>
    <col min="15987" max="15987" width="36.5703125" style="131" customWidth="1"/>
    <col min="15988" max="16125" width="36.85546875" style="131"/>
    <col min="16126" max="16126" width="18.5703125" style="131" customWidth="1"/>
    <col min="16127" max="16135" width="31.42578125" style="131" customWidth="1"/>
    <col min="16136" max="16152" width="36.85546875" style="131" customWidth="1"/>
    <col min="16153" max="16153" width="37" style="131" customWidth="1"/>
    <col min="16154" max="16169" width="36.85546875" style="131" customWidth="1"/>
    <col min="16170" max="16170" width="37.140625" style="131" customWidth="1"/>
    <col min="16171" max="16172" width="36.85546875" style="131" customWidth="1"/>
    <col min="16173" max="16173" width="36.5703125" style="131" customWidth="1"/>
    <col min="16174" max="16175" width="36.85546875" style="131" customWidth="1"/>
    <col min="16176" max="16176" width="36.5703125" style="131" customWidth="1"/>
    <col min="16177" max="16177" width="37" style="131" customWidth="1"/>
    <col min="16178" max="16196" width="36.85546875" style="131" customWidth="1"/>
    <col min="16197" max="16197" width="37" style="131" customWidth="1"/>
    <col min="16198" max="16215" width="36.85546875" style="131" customWidth="1"/>
    <col min="16216" max="16216" width="36.5703125" style="131" customWidth="1"/>
    <col min="16217" max="16229" width="36.85546875" style="131" customWidth="1"/>
    <col min="16230" max="16230" width="36.5703125" style="131" customWidth="1"/>
    <col min="16231" max="16233" width="36.85546875" style="131" customWidth="1"/>
    <col min="16234" max="16234" width="36.5703125" style="131" customWidth="1"/>
    <col min="16235" max="16242" width="36.85546875" style="131" customWidth="1"/>
    <col min="16243" max="16243" width="36.5703125" style="131" customWidth="1"/>
    <col min="16244" max="16384" width="36.85546875" style="131"/>
  </cols>
  <sheetData>
    <row r="1" spans="1:242" s="76" customFormat="1" ht="12.75" customHeight="1" x14ac:dyDescent="0.25">
      <c r="A1" s="72" t="s">
        <v>115</v>
      </c>
      <c r="B1" s="73"/>
      <c r="C1" s="74"/>
      <c r="D1" s="74"/>
      <c r="E1" s="74"/>
      <c r="F1" s="74"/>
      <c r="G1" s="74"/>
      <c r="H1" s="75"/>
      <c r="I1" s="75"/>
      <c r="J1" s="75"/>
      <c r="K1" s="75"/>
      <c r="L1" s="75"/>
      <c r="M1" s="75"/>
      <c r="N1" s="75"/>
      <c r="O1" s="75"/>
      <c r="P1" s="75"/>
      <c r="Q1" s="75"/>
      <c r="R1" s="75"/>
      <c r="S1" s="75"/>
      <c r="T1" s="75"/>
      <c r="U1" s="75"/>
      <c r="V1" s="75"/>
      <c r="W1" s="75"/>
      <c r="X1" s="75"/>
      <c r="Y1" s="75"/>
      <c r="Z1" s="75"/>
      <c r="AA1" s="75"/>
      <c r="AB1" s="75"/>
      <c r="AC1" s="75"/>
      <c r="AD1" s="75"/>
      <c r="AE1" s="75"/>
      <c r="AF1" s="75"/>
    </row>
    <row r="2" spans="1:242" s="80" customFormat="1" ht="12.75" customHeight="1" x14ac:dyDescent="0.25">
      <c r="A2" s="77" t="s">
        <v>116</v>
      </c>
      <c r="B2" s="78">
        <v>1</v>
      </c>
      <c r="C2" s="78">
        <v>2</v>
      </c>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9"/>
      <c r="AH2" s="79" t="str">
        <f t="shared" ref="AH2:CS2" si="0">IF(AH3="","",AG2+1)</f>
        <v/>
      </c>
      <c r="AI2" s="79" t="str">
        <f t="shared" si="0"/>
        <v/>
      </c>
      <c r="AJ2" s="79" t="str">
        <f t="shared" si="0"/>
        <v/>
      </c>
      <c r="AK2" s="79" t="str">
        <f t="shared" si="0"/>
        <v/>
      </c>
      <c r="AL2" s="79" t="str">
        <f t="shared" si="0"/>
        <v/>
      </c>
      <c r="AM2" s="79" t="str">
        <f t="shared" si="0"/>
        <v/>
      </c>
      <c r="AN2" s="79" t="str">
        <f t="shared" si="0"/>
        <v/>
      </c>
      <c r="AO2" s="79" t="str">
        <f t="shared" si="0"/>
        <v/>
      </c>
      <c r="AP2" s="79" t="str">
        <f t="shared" si="0"/>
        <v/>
      </c>
      <c r="AQ2" s="79" t="str">
        <f t="shared" si="0"/>
        <v/>
      </c>
      <c r="AR2" s="79" t="str">
        <f t="shared" si="0"/>
        <v/>
      </c>
      <c r="AS2" s="79" t="str">
        <f t="shared" si="0"/>
        <v/>
      </c>
      <c r="AT2" s="79" t="str">
        <f t="shared" si="0"/>
        <v/>
      </c>
      <c r="AU2" s="79" t="str">
        <f t="shared" si="0"/>
        <v/>
      </c>
      <c r="AV2" s="79" t="str">
        <f t="shared" si="0"/>
        <v/>
      </c>
      <c r="AW2" s="79" t="str">
        <f t="shared" si="0"/>
        <v/>
      </c>
      <c r="AX2" s="79" t="str">
        <f t="shared" si="0"/>
        <v/>
      </c>
      <c r="AY2" s="79" t="str">
        <f t="shared" si="0"/>
        <v/>
      </c>
      <c r="AZ2" s="79" t="str">
        <f t="shared" si="0"/>
        <v/>
      </c>
      <c r="BA2" s="79" t="str">
        <f t="shared" si="0"/>
        <v/>
      </c>
      <c r="BB2" s="79" t="str">
        <f t="shared" si="0"/>
        <v/>
      </c>
      <c r="BC2" s="79" t="str">
        <f t="shared" si="0"/>
        <v/>
      </c>
      <c r="BD2" s="79" t="str">
        <f t="shared" si="0"/>
        <v/>
      </c>
      <c r="BE2" s="79" t="str">
        <f t="shared" si="0"/>
        <v/>
      </c>
      <c r="BF2" s="79" t="str">
        <f t="shared" si="0"/>
        <v/>
      </c>
      <c r="BG2" s="79" t="str">
        <f t="shared" si="0"/>
        <v/>
      </c>
      <c r="BH2" s="79" t="str">
        <f t="shared" si="0"/>
        <v/>
      </c>
      <c r="BI2" s="79" t="str">
        <f t="shared" si="0"/>
        <v/>
      </c>
      <c r="BJ2" s="79" t="str">
        <f t="shared" si="0"/>
        <v/>
      </c>
      <c r="BK2" s="79" t="str">
        <f t="shared" si="0"/>
        <v/>
      </c>
      <c r="BL2" s="79" t="str">
        <f t="shared" si="0"/>
        <v/>
      </c>
      <c r="BM2" s="79" t="str">
        <f t="shared" si="0"/>
        <v/>
      </c>
      <c r="BN2" s="79" t="str">
        <f t="shared" si="0"/>
        <v/>
      </c>
      <c r="BO2" s="79" t="str">
        <f t="shared" si="0"/>
        <v/>
      </c>
      <c r="BP2" s="79" t="str">
        <f t="shared" si="0"/>
        <v/>
      </c>
      <c r="BQ2" s="79" t="str">
        <f t="shared" si="0"/>
        <v/>
      </c>
      <c r="BR2" s="79" t="str">
        <f t="shared" si="0"/>
        <v/>
      </c>
      <c r="BS2" s="79" t="str">
        <f t="shared" si="0"/>
        <v/>
      </c>
      <c r="BT2" s="79" t="str">
        <f t="shared" si="0"/>
        <v/>
      </c>
      <c r="BU2" s="79" t="str">
        <f t="shared" si="0"/>
        <v/>
      </c>
      <c r="BV2" s="79" t="str">
        <f t="shared" si="0"/>
        <v/>
      </c>
      <c r="BW2" s="79" t="str">
        <f t="shared" si="0"/>
        <v/>
      </c>
      <c r="BX2" s="79" t="str">
        <f t="shared" si="0"/>
        <v/>
      </c>
      <c r="BY2" s="79" t="str">
        <f t="shared" si="0"/>
        <v/>
      </c>
      <c r="BZ2" s="79" t="str">
        <f t="shared" si="0"/>
        <v/>
      </c>
      <c r="CA2" s="79" t="str">
        <f t="shared" si="0"/>
        <v/>
      </c>
      <c r="CB2" s="79" t="str">
        <f t="shared" si="0"/>
        <v/>
      </c>
      <c r="CC2" s="79" t="str">
        <f t="shared" si="0"/>
        <v/>
      </c>
      <c r="CD2" s="79" t="str">
        <f t="shared" si="0"/>
        <v/>
      </c>
      <c r="CE2" s="79" t="str">
        <f t="shared" si="0"/>
        <v/>
      </c>
      <c r="CF2" s="79" t="str">
        <f t="shared" si="0"/>
        <v/>
      </c>
      <c r="CG2" s="79" t="str">
        <f t="shared" si="0"/>
        <v/>
      </c>
      <c r="CH2" s="79" t="str">
        <f t="shared" si="0"/>
        <v/>
      </c>
      <c r="CI2" s="79" t="str">
        <f t="shared" si="0"/>
        <v/>
      </c>
      <c r="CJ2" s="79" t="str">
        <f t="shared" si="0"/>
        <v/>
      </c>
      <c r="CK2" s="79" t="str">
        <f t="shared" si="0"/>
        <v/>
      </c>
      <c r="CL2" s="79" t="str">
        <f t="shared" si="0"/>
        <v/>
      </c>
      <c r="CM2" s="79" t="str">
        <f t="shared" si="0"/>
        <v/>
      </c>
      <c r="CN2" s="79" t="str">
        <f t="shared" si="0"/>
        <v/>
      </c>
      <c r="CO2" s="79" t="str">
        <f t="shared" si="0"/>
        <v/>
      </c>
      <c r="CP2" s="79" t="str">
        <f t="shared" si="0"/>
        <v/>
      </c>
      <c r="CQ2" s="79" t="str">
        <f t="shared" si="0"/>
        <v/>
      </c>
      <c r="CR2" s="79" t="str">
        <f t="shared" si="0"/>
        <v/>
      </c>
      <c r="CS2" s="79" t="str">
        <f t="shared" si="0"/>
        <v/>
      </c>
      <c r="CT2" s="79" t="str">
        <f t="shared" ref="CT2:FE2" si="1">IF(CT3="","",CS2+1)</f>
        <v/>
      </c>
      <c r="CU2" s="79" t="str">
        <f t="shared" si="1"/>
        <v/>
      </c>
      <c r="CV2" s="79" t="str">
        <f t="shared" si="1"/>
        <v/>
      </c>
      <c r="CW2" s="79" t="str">
        <f t="shared" si="1"/>
        <v/>
      </c>
      <c r="CX2" s="79" t="str">
        <f t="shared" si="1"/>
        <v/>
      </c>
      <c r="CY2" s="79" t="str">
        <f t="shared" si="1"/>
        <v/>
      </c>
      <c r="CZ2" s="79" t="str">
        <f t="shared" si="1"/>
        <v/>
      </c>
      <c r="DA2" s="79" t="str">
        <f t="shared" si="1"/>
        <v/>
      </c>
      <c r="DB2" s="79" t="str">
        <f t="shared" si="1"/>
        <v/>
      </c>
      <c r="DC2" s="79" t="str">
        <f t="shared" si="1"/>
        <v/>
      </c>
      <c r="DD2" s="79" t="str">
        <f t="shared" si="1"/>
        <v/>
      </c>
      <c r="DE2" s="79" t="str">
        <f t="shared" si="1"/>
        <v/>
      </c>
      <c r="DF2" s="79" t="str">
        <f t="shared" si="1"/>
        <v/>
      </c>
      <c r="DG2" s="79" t="str">
        <f t="shared" si="1"/>
        <v/>
      </c>
      <c r="DH2" s="79" t="str">
        <f t="shared" si="1"/>
        <v/>
      </c>
      <c r="DI2" s="79" t="str">
        <f t="shared" si="1"/>
        <v/>
      </c>
      <c r="DJ2" s="79" t="str">
        <f t="shared" si="1"/>
        <v/>
      </c>
      <c r="DK2" s="79" t="str">
        <f t="shared" si="1"/>
        <v/>
      </c>
      <c r="DL2" s="79" t="str">
        <f t="shared" si="1"/>
        <v/>
      </c>
      <c r="DM2" s="79" t="str">
        <f t="shared" si="1"/>
        <v/>
      </c>
      <c r="DN2" s="79" t="str">
        <f t="shared" si="1"/>
        <v/>
      </c>
      <c r="DO2" s="79" t="str">
        <f t="shared" si="1"/>
        <v/>
      </c>
      <c r="DP2" s="79" t="str">
        <f t="shared" si="1"/>
        <v/>
      </c>
      <c r="DQ2" s="79" t="str">
        <f t="shared" si="1"/>
        <v/>
      </c>
      <c r="DR2" s="79" t="str">
        <f t="shared" si="1"/>
        <v/>
      </c>
      <c r="DS2" s="79" t="str">
        <f t="shared" si="1"/>
        <v/>
      </c>
      <c r="DT2" s="79" t="str">
        <f t="shared" si="1"/>
        <v/>
      </c>
      <c r="DU2" s="79" t="str">
        <f t="shared" si="1"/>
        <v/>
      </c>
      <c r="DV2" s="79" t="str">
        <f t="shared" si="1"/>
        <v/>
      </c>
      <c r="DW2" s="79" t="str">
        <f t="shared" si="1"/>
        <v/>
      </c>
      <c r="DX2" s="79" t="str">
        <f t="shared" si="1"/>
        <v/>
      </c>
      <c r="DY2" s="79" t="str">
        <f t="shared" si="1"/>
        <v/>
      </c>
      <c r="DZ2" s="79" t="str">
        <f t="shared" si="1"/>
        <v/>
      </c>
      <c r="EA2" s="79" t="str">
        <f t="shared" si="1"/>
        <v/>
      </c>
      <c r="EB2" s="79" t="str">
        <f t="shared" si="1"/>
        <v/>
      </c>
      <c r="EC2" s="79" t="str">
        <f t="shared" si="1"/>
        <v/>
      </c>
      <c r="ED2" s="79" t="str">
        <f t="shared" si="1"/>
        <v/>
      </c>
      <c r="EE2" s="79" t="str">
        <f t="shared" si="1"/>
        <v/>
      </c>
      <c r="EF2" s="79" t="str">
        <f t="shared" si="1"/>
        <v/>
      </c>
      <c r="EG2" s="79" t="str">
        <f t="shared" si="1"/>
        <v/>
      </c>
      <c r="EH2" s="79" t="str">
        <f t="shared" si="1"/>
        <v/>
      </c>
      <c r="EI2" s="79" t="str">
        <f t="shared" si="1"/>
        <v/>
      </c>
      <c r="EJ2" s="79" t="str">
        <f t="shared" si="1"/>
        <v/>
      </c>
      <c r="EK2" s="79" t="str">
        <f t="shared" si="1"/>
        <v/>
      </c>
      <c r="EL2" s="79" t="str">
        <f t="shared" si="1"/>
        <v/>
      </c>
      <c r="EM2" s="79" t="str">
        <f t="shared" si="1"/>
        <v/>
      </c>
      <c r="EN2" s="79" t="str">
        <f t="shared" si="1"/>
        <v/>
      </c>
      <c r="EO2" s="79" t="str">
        <f t="shared" si="1"/>
        <v/>
      </c>
      <c r="EP2" s="79" t="str">
        <f t="shared" si="1"/>
        <v/>
      </c>
      <c r="EQ2" s="79" t="str">
        <f t="shared" si="1"/>
        <v/>
      </c>
      <c r="ER2" s="79" t="str">
        <f t="shared" si="1"/>
        <v/>
      </c>
      <c r="ES2" s="79" t="str">
        <f t="shared" si="1"/>
        <v/>
      </c>
      <c r="ET2" s="79" t="str">
        <f t="shared" si="1"/>
        <v/>
      </c>
      <c r="EU2" s="79" t="str">
        <f t="shared" si="1"/>
        <v/>
      </c>
      <c r="EV2" s="79" t="str">
        <f t="shared" si="1"/>
        <v/>
      </c>
      <c r="EW2" s="79" t="str">
        <f t="shared" si="1"/>
        <v/>
      </c>
      <c r="EX2" s="79" t="str">
        <f t="shared" si="1"/>
        <v/>
      </c>
      <c r="EY2" s="79" t="str">
        <f t="shared" si="1"/>
        <v/>
      </c>
      <c r="EZ2" s="79" t="str">
        <f t="shared" si="1"/>
        <v/>
      </c>
      <c r="FA2" s="79" t="str">
        <f t="shared" si="1"/>
        <v/>
      </c>
      <c r="FB2" s="79" t="str">
        <f t="shared" si="1"/>
        <v/>
      </c>
      <c r="FC2" s="79" t="str">
        <f t="shared" si="1"/>
        <v/>
      </c>
      <c r="FD2" s="79" t="str">
        <f t="shared" si="1"/>
        <v/>
      </c>
      <c r="FE2" s="79" t="str">
        <f t="shared" si="1"/>
        <v/>
      </c>
      <c r="FF2" s="79" t="str">
        <f t="shared" ref="FF2:HQ2" si="2">IF(FF3="","",FE2+1)</f>
        <v/>
      </c>
      <c r="FG2" s="79" t="str">
        <f t="shared" si="2"/>
        <v/>
      </c>
      <c r="FH2" s="79" t="str">
        <f t="shared" si="2"/>
        <v/>
      </c>
      <c r="FI2" s="79" t="str">
        <f t="shared" si="2"/>
        <v/>
      </c>
      <c r="FJ2" s="79" t="str">
        <f t="shared" si="2"/>
        <v/>
      </c>
      <c r="FK2" s="79" t="str">
        <f t="shared" si="2"/>
        <v/>
      </c>
      <c r="FL2" s="79" t="str">
        <f t="shared" si="2"/>
        <v/>
      </c>
      <c r="FM2" s="79" t="str">
        <f t="shared" si="2"/>
        <v/>
      </c>
      <c r="FN2" s="79" t="str">
        <f t="shared" si="2"/>
        <v/>
      </c>
      <c r="FO2" s="79" t="str">
        <f t="shared" si="2"/>
        <v/>
      </c>
      <c r="FP2" s="79" t="str">
        <f t="shared" si="2"/>
        <v/>
      </c>
      <c r="FQ2" s="79" t="str">
        <f t="shared" si="2"/>
        <v/>
      </c>
      <c r="FR2" s="79" t="str">
        <f t="shared" si="2"/>
        <v/>
      </c>
      <c r="FS2" s="79" t="str">
        <f t="shared" si="2"/>
        <v/>
      </c>
      <c r="FT2" s="79" t="str">
        <f t="shared" si="2"/>
        <v/>
      </c>
      <c r="FU2" s="79" t="str">
        <f t="shared" si="2"/>
        <v/>
      </c>
      <c r="FV2" s="79" t="str">
        <f t="shared" si="2"/>
        <v/>
      </c>
      <c r="FW2" s="79" t="str">
        <f t="shared" si="2"/>
        <v/>
      </c>
      <c r="FX2" s="79" t="str">
        <f t="shared" si="2"/>
        <v/>
      </c>
      <c r="FY2" s="79" t="str">
        <f t="shared" si="2"/>
        <v/>
      </c>
      <c r="FZ2" s="79" t="str">
        <f t="shared" si="2"/>
        <v/>
      </c>
      <c r="GA2" s="79" t="str">
        <f t="shared" si="2"/>
        <v/>
      </c>
      <c r="GB2" s="79" t="str">
        <f t="shared" si="2"/>
        <v/>
      </c>
      <c r="GC2" s="79" t="str">
        <f t="shared" si="2"/>
        <v/>
      </c>
      <c r="GD2" s="79" t="str">
        <f t="shared" si="2"/>
        <v/>
      </c>
      <c r="GE2" s="79" t="str">
        <f t="shared" si="2"/>
        <v/>
      </c>
      <c r="GF2" s="79" t="str">
        <f t="shared" si="2"/>
        <v/>
      </c>
      <c r="GG2" s="79" t="str">
        <f t="shared" si="2"/>
        <v/>
      </c>
      <c r="GH2" s="79" t="str">
        <f t="shared" si="2"/>
        <v/>
      </c>
      <c r="GI2" s="79" t="str">
        <f t="shared" si="2"/>
        <v/>
      </c>
      <c r="GJ2" s="79" t="str">
        <f t="shared" si="2"/>
        <v/>
      </c>
      <c r="GK2" s="79" t="str">
        <f t="shared" si="2"/>
        <v/>
      </c>
      <c r="GL2" s="79" t="str">
        <f t="shared" si="2"/>
        <v/>
      </c>
      <c r="GM2" s="79" t="str">
        <f t="shared" si="2"/>
        <v/>
      </c>
      <c r="GN2" s="79" t="str">
        <f t="shared" si="2"/>
        <v/>
      </c>
      <c r="GO2" s="79" t="str">
        <f t="shared" si="2"/>
        <v/>
      </c>
      <c r="GP2" s="79" t="str">
        <f t="shared" si="2"/>
        <v/>
      </c>
      <c r="GQ2" s="79" t="str">
        <f t="shared" si="2"/>
        <v/>
      </c>
      <c r="GR2" s="79" t="str">
        <f t="shared" si="2"/>
        <v/>
      </c>
      <c r="GS2" s="79" t="str">
        <f t="shared" si="2"/>
        <v/>
      </c>
      <c r="GT2" s="79" t="str">
        <f t="shared" si="2"/>
        <v/>
      </c>
      <c r="GU2" s="79" t="str">
        <f t="shared" si="2"/>
        <v/>
      </c>
      <c r="GV2" s="79" t="str">
        <f t="shared" si="2"/>
        <v/>
      </c>
      <c r="GW2" s="79" t="str">
        <f t="shared" si="2"/>
        <v/>
      </c>
      <c r="GX2" s="79" t="str">
        <f t="shared" si="2"/>
        <v/>
      </c>
      <c r="GY2" s="79" t="str">
        <f t="shared" si="2"/>
        <v/>
      </c>
      <c r="GZ2" s="79" t="str">
        <f t="shared" si="2"/>
        <v/>
      </c>
      <c r="HA2" s="79" t="str">
        <f t="shared" si="2"/>
        <v/>
      </c>
      <c r="HB2" s="79" t="str">
        <f t="shared" si="2"/>
        <v/>
      </c>
      <c r="HC2" s="79" t="str">
        <f t="shared" si="2"/>
        <v/>
      </c>
      <c r="HD2" s="79" t="str">
        <f t="shared" si="2"/>
        <v/>
      </c>
      <c r="HE2" s="79" t="str">
        <f t="shared" si="2"/>
        <v/>
      </c>
      <c r="HF2" s="79" t="str">
        <f t="shared" si="2"/>
        <v/>
      </c>
      <c r="HG2" s="79" t="str">
        <f t="shared" si="2"/>
        <v/>
      </c>
      <c r="HH2" s="79" t="str">
        <f t="shared" si="2"/>
        <v/>
      </c>
      <c r="HI2" s="79" t="str">
        <f t="shared" si="2"/>
        <v/>
      </c>
      <c r="HJ2" s="79" t="str">
        <f t="shared" si="2"/>
        <v/>
      </c>
      <c r="HK2" s="79" t="str">
        <f t="shared" si="2"/>
        <v/>
      </c>
      <c r="HL2" s="79" t="str">
        <f t="shared" si="2"/>
        <v/>
      </c>
      <c r="HM2" s="79" t="str">
        <f t="shared" si="2"/>
        <v/>
      </c>
      <c r="HN2" s="79" t="str">
        <f t="shared" si="2"/>
        <v/>
      </c>
      <c r="HO2" s="79" t="str">
        <f t="shared" si="2"/>
        <v/>
      </c>
      <c r="HP2" s="79" t="str">
        <f t="shared" si="2"/>
        <v/>
      </c>
      <c r="HQ2" s="79" t="str">
        <f t="shared" si="2"/>
        <v/>
      </c>
      <c r="HR2" s="79" t="str">
        <f t="shared" ref="HR2:IH2" si="3">IF(HR3="","",HQ2+1)</f>
        <v/>
      </c>
      <c r="HS2" s="79" t="str">
        <f t="shared" si="3"/>
        <v/>
      </c>
      <c r="HT2" s="79" t="str">
        <f t="shared" si="3"/>
        <v/>
      </c>
      <c r="HU2" s="79" t="str">
        <f t="shared" si="3"/>
        <v/>
      </c>
      <c r="HV2" s="79" t="str">
        <f t="shared" si="3"/>
        <v/>
      </c>
      <c r="HW2" s="79" t="str">
        <f t="shared" si="3"/>
        <v/>
      </c>
      <c r="HX2" s="79" t="str">
        <f t="shared" si="3"/>
        <v/>
      </c>
      <c r="HY2" s="79" t="str">
        <f t="shared" si="3"/>
        <v/>
      </c>
      <c r="HZ2" s="79" t="str">
        <f t="shared" si="3"/>
        <v/>
      </c>
      <c r="IA2" s="79" t="str">
        <f t="shared" si="3"/>
        <v/>
      </c>
      <c r="IB2" s="79" t="str">
        <f t="shared" si="3"/>
        <v/>
      </c>
      <c r="IC2" s="79" t="str">
        <f t="shared" si="3"/>
        <v/>
      </c>
      <c r="ID2" s="79" t="str">
        <f t="shared" si="3"/>
        <v/>
      </c>
      <c r="IE2" s="79" t="str">
        <f t="shared" si="3"/>
        <v/>
      </c>
      <c r="IF2" s="79" t="str">
        <f t="shared" si="3"/>
        <v/>
      </c>
      <c r="IG2" s="79" t="str">
        <f t="shared" si="3"/>
        <v/>
      </c>
      <c r="IH2" s="79" t="str">
        <f t="shared" si="3"/>
        <v/>
      </c>
    </row>
    <row r="3" spans="1:242" s="85" customFormat="1" x14ac:dyDescent="0.2">
      <c r="A3" s="81" t="s">
        <v>117</v>
      </c>
      <c r="B3" s="82" t="s">
        <v>337</v>
      </c>
      <c r="C3" s="82" t="s">
        <v>338</v>
      </c>
      <c r="D3" s="135"/>
      <c r="E3" s="82"/>
      <c r="F3" s="82"/>
      <c r="G3" s="82"/>
      <c r="H3" s="83"/>
      <c r="I3" s="83"/>
      <c r="J3" s="83"/>
      <c r="K3" s="83"/>
      <c r="L3" s="83"/>
      <c r="M3" s="83"/>
      <c r="N3" s="83"/>
      <c r="O3" s="83"/>
      <c r="P3" s="83"/>
      <c r="Q3" s="83"/>
      <c r="R3" s="83"/>
      <c r="S3" s="83"/>
      <c r="T3" s="83"/>
      <c r="U3" s="83"/>
      <c r="V3" s="83"/>
      <c r="W3" s="83"/>
      <c r="X3" s="83"/>
      <c r="Y3" s="83"/>
      <c r="Z3" s="83"/>
      <c r="AA3" s="83"/>
      <c r="AB3" s="83"/>
      <c r="AC3" s="83"/>
      <c r="AD3" s="83"/>
      <c r="AE3" s="83"/>
      <c r="AF3" s="83"/>
      <c r="FZ3" s="86"/>
      <c r="GA3" s="86"/>
      <c r="GB3" s="86"/>
      <c r="GC3" s="86"/>
      <c r="GD3" s="86"/>
      <c r="GE3" s="86"/>
      <c r="GF3" s="86"/>
      <c r="GG3" s="86"/>
      <c r="GH3" s="86"/>
      <c r="GI3" s="86"/>
      <c r="GJ3" s="86"/>
      <c r="GK3" s="86"/>
      <c r="GL3" s="86"/>
      <c r="GM3" s="86"/>
      <c r="GN3" s="86"/>
      <c r="GO3" s="86"/>
      <c r="GP3" s="86"/>
      <c r="GQ3" s="86"/>
      <c r="GR3" s="86"/>
      <c r="GS3" s="86"/>
      <c r="GT3" s="86"/>
      <c r="GU3" s="86"/>
      <c r="GV3" s="86"/>
      <c r="GW3" s="86"/>
      <c r="GX3" s="86"/>
      <c r="GY3" s="86"/>
    </row>
    <row r="4" spans="1:242" s="85" customFormat="1" x14ac:dyDescent="0.2">
      <c r="A4" s="81" t="s">
        <v>118</v>
      </c>
      <c r="B4" s="82"/>
      <c r="C4" s="87"/>
      <c r="D4" s="84"/>
      <c r="E4" s="82"/>
      <c r="F4" s="82"/>
      <c r="G4" s="82"/>
      <c r="H4" s="83"/>
      <c r="I4" s="82"/>
      <c r="J4" s="82"/>
      <c r="K4" s="82"/>
      <c r="L4" s="83"/>
      <c r="M4" s="83"/>
      <c r="N4" s="82"/>
      <c r="O4" s="82"/>
      <c r="P4" s="82"/>
      <c r="Q4" s="82"/>
      <c r="R4" s="82"/>
      <c r="S4" s="82"/>
      <c r="T4" s="82"/>
      <c r="U4" s="88"/>
      <c r="V4" s="82"/>
      <c r="W4" s="83"/>
      <c r="X4" s="82"/>
      <c r="Y4" s="82"/>
      <c r="Z4" s="83"/>
      <c r="AA4" s="83"/>
      <c r="AB4" s="83"/>
      <c r="AC4" s="83"/>
      <c r="AD4" s="83"/>
      <c r="AE4" s="83"/>
      <c r="AF4" s="83"/>
      <c r="AN4" s="89"/>
      <c r="AO4" s="89"/>
      <c r="AP4" s="89"/>
      <c r="AQ4" s="89"/>
      <c r="AR4" s="89"/>
      <c r="AS4" s="89"/>
      <c r="AT4" s="89"/>
      <c r="FX4" s="86"/>
      <c r="FZ4" s="86"/>
      <c r="GA4" s="86"/>
      <c r="GB4" s="86"/>
      <c r="GC4" s="86"/>
      <c r="GD4" s="86"/>
      <c r="GE4" s="86"/>
      <c r="GF4" s="86"/>
      <c r="GG4" s="86"/>
      <c r="GH4" s="86"/>
      <c r="GI4" s="86"/>
      <c r="GJ4" s="86"/>
      <c r="GK4" s="86"/>
      <c r="GL4" s="86"/>
      <c r="GM4" s="86"/>
      <c r="GN4" s="86"/>
      <c r="GO4" s="86"/>
      <c r="GP4" s="86"/>
      <c r="GQ4" s="86"/>
      <c r="GR4" s="86"/>
      <c r="GS4" s="86"/>
      <c r="GT4" s="86"/>
      <c r="GU4" s="86"/>
      <c r="GV4" s="86"/>
      <c r="GW4" s="86"/>
      <c r="GX4" s="86"/>
      <c r="GY4" s="86"/>
    </row>
    <row r="5" spans="1:242" s="94" customFormat="1" x14ac:dyDescent="0.2">
      <c r="A5" s="90" t="s">
        <v>119</v>
      </c>
      <c r="B5" s="91" t="s">
        <v>330</v>
      </c>
      <c r="C5" s="91" t="s">
        <v>330</v>
      </c>
      <c r="D5" s="93"/>
      <c r="E5" s="91"/>
      <c r="F5" s="91"/>
      <c r="G5" s="91"/>
      <c r="H5" s="91"/>
      <c r="I5" s="92"/>
      <c r="J5" s="91"/>
      <c r="K5" s="92"/>
      <c r="L5" s="92"/>
      <c r="M5" s="92"/>
      <c r="N5" s="91"/>
      <c r="O5" s="92"/>
      <c r="P5" s="91"/>
      <c r="Q5" s="92"/>
      <c r="R5" s="91"/>
      <c r="S5" s="92"/>
      <c r="T5" s="91"/>
      <c r="U5" s="92"/>
      <c r="V5" s="91"/>
      <c r="W5" s="91"/>
      <c r="X5" s="92"/>
      <c r="Y5" s="92"/>
      <c r="Z5" s="92"/>
      <c r="AA5" s="92"/>
      <c r="AB5" s="92"/>
      <c r="AC5" s="92"/>
      <c r="AD5" s="92"/>
      <c r="AE5" s="92"/>
      <c r="AF5" s="92"/>
      <c r="DL5" s="95"/>
      <c r="FZ5" s="96"/>
      <c r="GA5" s="96"/>
      <c r="GB5" s="96"/>
      <c r="GC5" s="96"/>
      <c r="GD5" s="96"/>
      <c r="GE5" s="96"/>
      <c r="GF5" s="96"/>
      <c r="GG5" s="96"/>
      <c r="GH5" s="96"/>
      <c r="GI5" s="96"/>
      <c r="GJ5" s="96"/>
      <c r="GK5" s="96"/>
      <c r="GL5" s="96"/>
      <c r="GM5" s="96"/>
      <c r="GN5" s="96"/>
      <c r="GO5" s="96"/>
      <c r="GP5" s="96"/>
      <c r="GQ5" s="96"/>
      <c r="GR5" s="96"/>
      <c r="GS5" s="96"/>
      <c r="GT5" s="97"/>
      <c r="GU5" s="96"/>
      <c r="GV5" s="96"/>
      <c r="GW5" s="96"/>
      <c r="GX5" s="96"/>
      <c r="GY5" s="96"/>
    </row>
    <row r="6" spans="1:242" s="94" customFormat="1" x14ac:dyDescent="0.2">
      <c r="A6" s="90" t="s">
        <v>120</v>
      </c>
      <c r="B6" s="91"/>
      <c r="C6" s="91"/>
      <c r="D6" s="93"/>
      <c r="E6" s="91"/>
      <c r="F6" s="91"/>
      <c r="G6" s="91"/>
      <c r="H6" s="92"/>
      <c r="I6" s="92"/>
      <c r="J6" s="92"/>
      <c r="K6" s="92"/>
      <c r="L6" s="92"/>
      <c r="M6" s="92"/>
      <c r="N6" s="92"/>
      <c r="O6" s="92"/>
      <c r="P6" s="92"/>
      <c r="Q6" s="92"/>
      <c r="R6" s="92"/>
      <c r="S6" s="92"/>
      <c r="T6" s="92"/>
      <c r="U6" s="92"/>
      <c r="V6" s="92"/>
      <c r="W6" s="92"/>
      <c r="X6" s="92"/>
      <c r="Y6" s="92"/>
      <c r="Z6" s="92"/>
      <c r="AA6" s="92"/>
      <c r="AB6" s="92"/>
      <c r="AC6" s="92"/>
      <c r="AD6" s="92"/>
      <c r="AE6" s="92"/>
      <c r="AF6" s="92"/>
      <c r="FZ6" s="96"/>
      <c r="GA6" s="96"/>
      <c r="GB6" s="96"/>
      <c r="GC6" s="96"/>
      <c r="GD6" s="96"/>
      <c r="GE6" s="96"/>
      <c r="GF6" s="96"/>
      <c r="GG6" s="96"/>
      <c r="GH6" s="96"/>
      <c r="GI6" s="96"/>
      <c r="GJ6" s="96"/>
      <c r="GK6" s="96"/>
      <c r="GL6" s="96"/>
      <c r="GM6" s="96"/>
      <c r="GN6" s="96"/>
      <c r="GO6" s="96"/>
      <c r="GP6" s="96"/>
      <c r="GQ6" s="96"/>
      <c r="GR6" s="96"/>
      <c r="GS6" s="96"/>
      <c r="GT6" s="96"/>
      <c r="GU6" s="96"/>
      <c r="GV6" s="96"/>
      <c r="GW6" s="96"/>
      <c r="GX6" s="96"/>
      <c r="GY6" s="96"/>
    </row>
    <row r="7" spans="1:242" s="101" customFormat="1" x14ac:dyDescent="0.2">
      <c r="A7" s="81" t="s">
        <v>121</v>
      </c>
      <c r="B7" s="98" t="s">
        <v>331</v>
      </c>
      <c r="C7" s="98" t="s">
        <v>334</v>
      </c>
      <c r="D7" s="100"/>
      <c r="E7" s="98"/>
      <c r="F7" s="98"/>
      <c r="G7" s="98"/>
      <c r="H7" s="99"/>
      <c r="I7" s="99"/>
      <c r="J7" s="98"/>
      <c r="K7" s="99"/>
      <c r="L7" s="99"/>
      <c r="M7" s="99"/>
      <c r="N7" s="98"/>
      <c r="O7" s="99"/>
      <c r="P7" s="98"/>
      <c r="Q7" s="99"/>
      <c r="R7" s="99"/>
      <c r="S7" s="99"/>
      <c r="T7" s="99"/>
      <c r="U7" s="99"/>
      <c r="V7" s="99"/>
      <c r="W7" s="99"/>
      <c r="X7" s="99"/>
      <c r="Y7" s="99"/>
      <c r="Z7" s="99"/>
      <c r="AA7" s="99"/>
      <c r="AB7" s="99"/>
      <c r="AC7" s="99"/>
      <c r="AD7" s="99"/>
      <c r="AE7" s="99"/>
      <c r="AF7" s="99"/>
      <c r="FZ7" s="102"/>
      <c r="GA7" s="102"/>
      <c r="GB7" s="102"/>
      <c r="GC7" s="102"/>
      <c r="GD7" s="102"/>
      <c r="GE7" s="102"/>
      <c r="GF7" s="102"/>
      <c r="GG7" s="102"/>
      <c r="GH7" s="102"/>
      <c r="GI7" s="102"/>
      <c r="GJ7" s="102"/>
      <c r="GK7" s="102"/>
      <c r="GL7" s="102"/>
      <c r="GM7" s="102"/>
      <c r="GN7" s="102"/>
      <c r="GO7" s="102"/>
      <c r="GP7" s="102"/>
      <c r="GQ7" s="102"/>
      <c r="GR7" s="102"/>
      <c r="GS7" s="102"/>
      <c r="GT7" s="102"/>
      <c r="GU7" s="102"/>
      <c r="GV7" s="102"/>
      <c r="GW7" s="102"/>
      <c r="GX7" s="102"/>
      <c r="GY7" s="102"/>
    </row>
    <row r="8" spans="1:242" s="101" customFormat="1" x14ac:dyDescent="0.2">
      <c r="A8" s="81" t="s">
        <v>122</v>
      </c>
      <c r="B8" s="98"/>
      <c r="C8" s="98"/>
      <c r="D8" s="100"/>
      <c r="E8" s="98"/>
      <c r="F8" s="98"/>
      <c r="G8" s="98"/>
      <c r="H8" s="99"/>
      <c r="I8" s="99"/>
      <c r="J8" s="99"/>
      <c r="K8" s="98"/>
      <c r="L8" s="99"/>
      <c r="M8" s="99"/>
      <c r="N8" s="99"/>
      <c r="O8" s="99"/>
      <c r="P8" s="98"/>
      <c r="Q8" s="99"/>
      <c r="R8" s="99"/>
      <c r="S8" s="99"/>
      <c r="T8" s="99"/>
      <c r="U8" s="99"/>
      <c r="V8" s="99"/>
      <c r="W8" s="99"/>
      <c r="X8" s="99"/>
      <c r="Y8" s="99"/>
      <c r="Z8" s="99"/>
      <c r="AA8" s="99"/>
      <c r="AB8" s="99"/>
      <c r="AC8" s="99"/>
      <c r="AD8" s="99"/>
      <c r="AE8" s="99"/>
      <c r="AF8" s="99"/>
      <c r="FZ8" s="102"/>
      <c r="GA8" s="102"/>
      <c r="GB8" s="102"/>
      <c r="GC8" s="102"/>
      <c r="GD8" s="102"/>
      <c r="GE8" s="102"/>
      <c r="GF8" s="102"/>
      <c r="GG8" s="102"/>
      <c r="GH8" s="102"/>
      <c r="GI8" s="102"/>
      <c r="GJ8" s="102"/>
      <c r="GK8" s="102"/>
      <c r="GL8" s="102"/>
      <c r="GM8" s="102"/>
      <c r="GN8" s="102"/>
      <c r="GO8" s="102"/>
      <c r="GP8" s="102"/>
      <c r="GQ8" s="102"/>
      <c r="GR8" s="102"/>
      <c r="GS8" s="102"/>
      <c r="GT8" s="102"/>
      <c r="GU8" s="102"/>
      <c r="GV8" s="102"/>
      <c r="GW8" s="102"/>
      <c r="GX8" s="102"/>
      <c r="GY8" s="102"/>
    </row>
    <row r="9" spans="1:242" s="94" customFormat="1" x14ac:dyDescent="0.2">
      <c r="A9" s="90" t="s">
        <v>123</v>
      </c>
      <c r="B9" s="91"/>
      <c r="C9" s="103"/>
      <c r="D9" s="93"/>
      <c r="E9" s="91"/>
      <c r="F9" s="91"/>
      <c r="G9" s="91"/>
      <c r="H9" s="92"/>
      <c r="I9" s="91"/>
      <c r="J9" s="91"/>
      <c r="K9" s="92"/>
      <c r="L9" s="92"/>
      <c r="M9" s="92"/>
      <c r="N9" s="103"/>
      <c r="O9" s="92"/>
      <c r="P9" s="91"/>
      <c r="Q9" s="91"/>
      <c r="R9" s="91"/>
      <c r="S9" s="92"/>
      <c r="T9" s="92"/>
      <c r="U9" s="92"/>
      <c r="V9" s="92"/>
      <c r="W9" s="92"/>
      <c r="X9" s="92"/>
      <c r="Y9" s="92"/>
      <c r="Z9" s="92"/>
      <c r="AA9" s="92"/>
      <c r="AB9" s="92"/>
      <c r="AC9" s="92"/>
      <c r="AD9" s="92"/>
      <c r="AE9" s="92"/>
      <c r="AF9" s="92"/>
      <c r="AV9" s="95"/>
      <c r="FZ9" s="96"/>
      <c r="GA9" s="96"/>
      <c r="GB9" s="96"/>
      <c r="GC9" s="96"/>
      <c r="GD9" s="96"/>
      <c r="GE9" s="96"/>
      <c r="GF9" s="96"/>
      <c r="GG9" s="96"/>
      <c r="GH9" s="96"/>
      <c r="GI9" s="96"/>
      <c r="GJ9" s="96"/>
      <c r="GK9" s="96"/>
      <c r="GL9" s="96"/>
      <c r="GM9" s="96"/>
      <c r="GN9" s="96"/>
      <c r="GO9" s="96"/>
      <c r="GP9" s="96"/>
      <c r="GQ9" s="96"/>
      <c r="GR9" s="96"/>
      <c r="GS9" s="96"/>
      <c r="GT9" s="96"/>
      <c r="GU9" s="96"/>
      <c r="GV9" s="96"/>
      <c r="GW9" s="96"/>
      <c r="GX9" s="96"/>
      <c r="GY9" s="96"/>
    </row>
    <row r="10" spans="1:242" s="94" customFormat="1" x14ac:dyDescent="0.2">
      <c r="A10" s="90" t="s">
        <v>124</v>
      </c>
      <c r="B10" s="91"/>
      <c r="C10" s="91"/>
      <c r="D10" s="93"/>
      <c r="E10" s="91"/>
      <c r="F10" s="91"/>
      <c r="G10" s="91"/>
      <c r="H10" s="92"/>
      <c r="I10" s="92"/>
      <c r="J10" s="92"/>
      <c r="K10" s="92"/>
      <c r="L10" s="92"/>
      <c r="M10" s="92"/>
      <c r="N10" s="91"/>
      <c r="O10" s="92"/>
      <c r="P10" s="92"/>
      <c r="Q10" s="92"/>
      <c r="R10" s="92"/>
      <c r="S10" s="92"/>
      <c r="T10" s="92"/>
      <c r="U10" s="92"/>
      <c r="V10" s="92"/>
      <c r="W10" s="92"/>
      <c r="X10" s="92"/>
      <c r="Y10" s="92"/>
      <c r="Z10" s="92"/>
      <c r="AA10" s="92"/>
      <c r="AB10" s="92"/>
      <c r="AC10" s="92"/>
      <c r="AD10" s="92"/>
      <c r="AE10" s="92"/>
      <c r="AF10" s="92"/>
      <c r="FZ10" s="96"/>
      <c r="GA10" s="96"/>
      <c r="GB10" s="96"/>
      <c r="GC10" s="96"/>
      <c r="GD10" s="96"/>
      <c r="GE10" s="96"/>
      <c r="GF10" s="96"/>
      <c r="GG10" s="96"/>
      <c r="GH10" s="96"/>
      <c r="GI10" s="96"/>
      <c r="GJ10" s="96"/>
      <c r="GK10" s="96"/>
      <c r="GL10" s="96"/>
      <c r="GM10" s="96"/>
      <c r="GN10" s="96"/>
      <c r="GO10" s="96"/>
      <c r="GP10" s="96"/>
      <c r="GQ10" s="96"/>
      <c r="GR10" s="96"/>
      <c r="GS10" s="96"/>
      <c r="GT10" s="96"/>
      <c r="GU10" s="96"/>
      <c r="GV10" s="96"/>
      <c r="GW10" s="96"/>
      <c r="GX10" s="96"/>
      <c r="GY10" s="96"/>
    </row>
    <row r="11" spans="1:242" s="101" customFormat="1" x14ac:dyDescent="0.2">
      <c r="A11" s="81" t="s">
        <v>125</v>
      </c>
      <c r="B11" s="98"/>
      <c r="C11" s="98"/>
      <c r="D11" s="100"/>
      <c r="E11" s="98"/>
      <c r="F11" s="98"/>
      <c r="G11" s="98"/>
      <c r="H11" s="99"/>
      <c r="I11" s="99"/>
      <c r="J11" s="99"/>
      <c r="K11" s="99"/>
      <c r="L11" s="99"/>
      <c r="M11" s="99"/>
      <c r="N11" s="99"/>
      <c r="O11" s="99"/>
      <c r="P11" s="98"/>
      <c r="Q11" s="99"/>
      <c r="R11" s="99"/>
      <c r="S11" s="99"/>
      <c r="T11" s="99"/>
      <c r="U11" s="98"/>
      <c r="V11" s="99"/>
      <c r="W11" s="99"/>
      <c r="X11" s="99"/>
      <c r="Y11" s="99"/>
      <c r="Z11" s="99"/>
      <c r="AA11" s="99"/>
      <c r="AB11" s="99"/>
      <c r="AC11" s="99"/>
      <c r="AD11" s="99"/>
      <c r="AE11" s="99"/>
      <c r="AF11" s="99"/>
      <c r="FZ11" s="102"/>
      <c r="GA11" s="102"/>
      <c r="GB11" s="102"/>
      <c r="GC11" s="102"/>
      <c r="GD11" s="102"/>
      <c r="GE11" s="102"/>
      <c r="GF11" s="102"/>
      <c r="GG11" s="102"/>
      <c r="GH11" s="102"/>
      <c r="GI11" s="102"/>
      <c r="GJ11" s="102"/>
      <c r="GK11" s="102"/>
      <c r="GL11" s="102"/>
      <c r="GM11" s="102"/>
      <c r="GN11" s="102"/>
      <c r="GO11" s="102"/>
      <c r="GP11" s="102"/>
      <c r="GQ11" s="102"/>
      <c r="GR11" s="102"/>
      <c r="GS11" s="102"/>
      <c r="GT11" s="102"/>
      <c r="GU11" s="102"/>
      <c r="GV11" s="102"/>
      <c r="GW11" s="102"/>
      <c r="GX11" s="102"/>
      <c r="GY11" s="102"/>
    </row>
    <row r="12" spans="1:242" s="101" customFormat="1" ht="25.5" x14ac:dyDescent="0.2">
      <c r="A12" s="81" t="s">
        <v>126</v>
      </c>
      <c r="B12" s="98"/>
      <c r="C12" s="98"/>
      <c r="D12" s="100"/>
      <c r="E12" s="98"/>
      <c r="F12" s="98"/>
      <c r="G12" s="98"/>
      <c r="H12" s="99"/>
      <c r="I12" s="99"/>
      <c r="J12" s="99"/>
      <c r="K12" s="99"/>
      <c r="L12" s="99"/>
      <c r="M12" s="99"/>
      <c r="N12" s="99"/>
      <c r="O12" s="99"/>
      <c r="P12" s="98"/>
      <c r="Q12" s="99"/>
      <c r="R12" s="99"/>
      <c r="S12" s="99"/>
      <c r="T12" s="99"/>
      <c r="U12" s="98"/>
      <c r="V12" s="99"/>
      <c r="W12" s="99"/>
      <c r="X12" s="99"/>
      <c r="Y12" s="99"/>
      <c r="Z12" s="99"/>
      <c r="AA12" s="99"/>
      <c r="AB12" s="99"/>
      <c r="AC12" s="99"/>
      <c r="AD12" s="99"/>
      <c r="AE12" s="99"/>
      <c r="AF12" s="99"/>
      <c r="FZ12" s="102"/>
      <c r="GA12" s="102"/>
      <c r="GB12" s="102"/>
      <c r="GC12" s="102"/>
      <c r="GD12" s="102"/>
      <c r="GE12" s="102"/>
      <c r="GF12" s="102"/>
      <c r="GG12" s="102"/>
      <c r="GH12" s="102"/>
      <c r="GI12" s="102"/>
      <c r="GJ12" s="102"/>
      <c r="GK12" s="102"/>
      <c r="GL12" s="102"/>
      <c r="GM12" s="102"/>
      <c r="GN12" s="102"/>
      <c r="GO12" s="102"/>
      <c r="GP12" s="102"/>
      <c r="GQ12" s="102"/>
      <c r="GR12" s="102"/>
      <c r="GS12" s="102"/>
      <c r="GT12" s="102"/>
      <c r="GU12" s="102"/>
      <c r="GV12" s="102"/>
      <c r="GW12" s="102"/>
      <c r="GX12" s="102"/>
      <c r="GY12" s="102"/>
    </row>
    <row r="13" spans="1:242" s="94" customFormat="1" x14ac:dyDescent="0.2">
      <c r="A13" s="90" t="s">
        <v>127</v>
      </c>
      <c r="B13" s="91"/>
      <c r="C13" s="91"/>
      <c r="D13" s="93"/>
      <c r="E13" s="91"/>
      <c r="F13" s="91"/>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row>
    <row r="14" spans="1:242" s="94" customFormat="1" x14ac:dyDescent="0.2">
      <c r="A14" s="90" t="s">
        <v>128</v>
      </c>
      <c r="B14" s="91"/>
      <c r="C14" s="91"/>
      <c r="D14" s="93"/>
      <c r="E14" s="91"/>
      <c r="F14" s="91"/>
      <c r="G14" s="91"/>
      <c r="H14" s="92"/>
      <c r="I14" s="92"/>
      <c r="J14" s="92"/>
      <c r="K14" s="91"/>
      <c r="L14" s="92"/>
      <c r="M14" s="92"/>
      <c r="N14" s="92"/>
      <c r="O14" s="92"/>
      <c r="P14" s="92"/>
      <c r="Q14" s="92"/>
      <c r="R14" s="92"/>
      <c r="S14" s="92"/>
      <c r="T14" s="92"/>
      <c r="U14" s="92"/>
      <c r="V14" s="92"/>
      <c r="W14" s="92"/>
      <c r="X14" s="92"/>
      <c r="Y14" s="92"/>
      <c r="Z14" s="92"/>
      <c r="AA14" s="92"/>
      <c r="AB14" s="92"/>
      <c r="AC14" s="92"/>
      <c r="AD14" s="92"/>
      <c r="AE14" s="92"/>
      <c r="AF14" s="92"/>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row>
    <row r="15" spans="1:242" s="85" customFormat="1" x14ac:dyDescent="0.2">
      <c r="A15" s="81" t="s">
        <v>129</v>
      </c>
      <c r="B15" s="82"/>
      <c r="C15" s="82"/>
      <c r="D15" s="84"/>
      <c r="E15" s="82"/>
      <c r="F15" s="82"/>
      <c r="G15" s="82"/>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row>
    <row r="16" spans="1:242" s="101" customFormat="1" x14ac:dyDescent="0.2">
      <c r="A16" s="81" t="s">
        <v>130</v>
      </c>
      <c r="B16" s="98"/>
      <c r="C16" s="98"/>
      <c r="D16" s="100"/>
      <c r="E16" s="98"/>
      <c r="F16" s="98"/>
      <c r="G16" s="98"/>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BZ16" s="85"/>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row>
    <row r="17" spans="1:207" s="107" customFormat="1" x14ac:dyDescent="0.2">
      <c r="A17" s="90" t="s">
        <v>131</v>
      </c>
      <c r="B17" s="104"/>
      <c r="C17" s="104"/>
      <c r="D17" s="106"/>
      <c r="E17" s="104"/>
      <c r="F17" s="104"/>
      <c r="G17" s="104"/>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FZ17" s="108"/>
      <c r="GA17" s="108"/>
      <c r="GB17" s="108"/>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row>
    <row r="18" spans="1:207" s="107" customFormat="1" x14ac:dyDescent="0.2">
      <c r="A18" s="90" t="s">
        <v>132</v>
      </c>
      <c r="B18" s="104"/>
      <c r="C18" s="104"/>
      <c r="D18" s="106"/>
      <c r="E18" s="104"/>
      <c r="F18" s="104"/>
      <c r="G18" s="104"/>
      <c r="H18" s="105"/>
      <c r="I18" s="105"/>
      <c r="J18" s="105"/>
      <c r="K18" s="105"/>
      <c r="L18" s="105"/>
      <c r="M18" s="105"/>
      <c r="N18" s="105"/>
      <c r="O18" s="105"/>
      <c r="P18" s="105"/>
      <c r="Q18" s="105"/>
      <c r="R18" s="105"/>
      <c r="S18" s="105"/>
      <c r="T18" s="105"/>
      <c r="U18" s="109"/>
      <c r="V18" s="105"/>
      <c r="W18" s="105"/>
      <c r="X18" s="105"/>
      <c r="Y18" s="105"/>
      <c r="Z18" s="105"/>
      <c r="AA18" s="105"/>
      <c r="AB18" s="105"/>
      <c r="AC18" s="105"/>
      <c r="AD18" s="105"/>
      <c r="AE18" s="105"/>
      <c r="AF18" s="105"/>
      <c r="FZ18" s="108"/>
      <c r="GA18" s="108"/>
      <c r="GB18" s="108"/>
      <c r="GC18" s="108"/>
      <c r="GD18" s="108"/>
      <c r="GE18" s="108"/>
      <c r="GF18" s="108"/>
      <c r="GG18" s="108"/>
      <c r="GH18" s="108"/>
      <c r="GI18" s="108"/>
      <c r="GJ18" s="108"/>
      <c r="GK18" s="108"/>
      <c r="GL18" s="108"/>
      <c r="GM18" s="108"/>
      <c r="GN18" s="108"/>
      <c r="GO18" s="108"/>
      <c r="GP18" s="108"/>
      <c r="GQ18" s="108"/>
      <c r="GR18" s="108"/>
      <c r="GS18" s="108"/>
      <c r="GT18" s="108"/>
      <c r="GU18" s="108"/>
      <c r="GV18" s="108"/>
      <c r="GW18" s="108"/>
      <c r="GX18" s="108"/>
      <c r="GY18" s="108"/>
    </row>
    <row r="19" spans="1:207" s="85" customFormat="1" x14ac:dyDescent="0.2">
      <c r="A19" s="81" t="s">
        <v>133</v>
      </c>
      <c r="B19" s="82"/>
      <c r="C19" s="82"/>
      <c r="D19" s="84"/>
      <c r="E19" s="82"/>
      <c r="F19" s="82"/>
      <c r="G19" s="82"/>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FZ19" s="86"/>
      <c r="GA19" s="86"/>
      <c r="GB19" s="86"/>
      <c r="GC19" s="86"/>
      <c r="GD19" s="86"/>
      <c r="GE19" s="86"/>
      <c r="GF19" s="86"/>
      <c r="GG19" s="86"/>
      <c r="GH19" s="86"/>
      <c r="GI19" s="86"/>
      <c r="GJ19" s="86"/>
      <c r="GK19" s="86"/>
      <c r="GL19" s="86"/>
      <c r="GM19" s="86"/>
      <c r="GN19" s="86"/>
      <c r="GO19" s="86"/>
      <c r="GP19" s="86"/>
      <c r="GQ19" s="86"/>
      <c r="GR19" s="86"/>
      <c r="GS19" s="86"/>
      <c r="GT19" s="86"/>
      <c r="GU19" s="86"/>
      <c r="GV19" s="86"/>
      <c r="GW19" s="86"/>
      <c r="GX19" s="86"/>
      <c r="GY19" s="86"/>
    </row>
    <row r="20" spans="1:207" s="114" customFormat="1" ht="15" x14ac:dyDescent="0.25">
      <c r="A20" s="110" t="s">
        <v>134</v>
      </c>
      <c r="B20" s="111" t="s">
        <v>332</v>
      </c>
      <c r="C20" s="111" t="s">
        <v>335</v>
      </c>
      <c r="D20" s="234"/>
      <c r="E20" s="111"/>
      <c r="F20" s="111"/>
      <c r="G20" s="111"/>
      <c r="H20" s="112"/>
      <c r="I20" s="112"/>
      <c r="J20" s="113"/>
      <c r="K20" s="112"/>
      <c r="M20" s="115"/>
      <c r="N20" s="112"/>
      <c r="O20" s="112"/>
      <c r="Q20" s="112"/>
      <c r="R20" s="112"/>
      <c r="S20" s="112"/>
      <c r="T20" s="112"/>
      <c r="U20" s="112"/>
      <c r="V20" s="112"/>
      <c r="W20" s="112"/>
      <c r="X20" s="115"/>
      <c r="Y20" s="115"/>
      <c r="Z20" s="115"/>
      <c r="AA20" s="115"/>
      <c r="AB20" s="115"/>
      <c r="AC20" s="115"/>
      <c r="AD20" s="115"/>
      <c r="AE20" s="115"/>
      <c r="AF20" s="115"/>
      <c r="AG20" s="115"/>
      <c r="AH20" s="115"/>
      <c r="AI20" s="115"/>
      <c r="AJ20" s="115"/>
      <c r="AK20" s="115"/>
      <c r="AL20" s="115"/>
      <c r="AM20" s="115"/>
      <c r="AN20" s="115"/>
      <c r="AO20" s="115"/>
      <c r="AP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U20" s="115"/>
      <c r="BV20" s="115"/>
      <c r="BW20" s="115"/>
      <c r="BX20" s="115"/>
      <c r="BY20" s="115"/>
      <c r="BZ20" s="115"/>
      <c r="CA20" s="115"/>
      <c r="CB20" s="115"/>
      <c r="CC20" s="115"/>
      <c r="CD20" s="115"/>
      <c r="CE20" s="115"/>
      <c r="CF20" s="115"/>
      <c r="CH20" s="115"/>
      <c r="CI20" s="115"/>
      <c r="CK20" s="115"/>
      <c r="CL20" s="115"/>
      <c r="CM20" s="115"/>
      <c r="CN20" s="115"/>
      <c r="CO20" s="115"/>
      <c r="CP20" s="115"/>
      <c r="CQ20" s="115"/>
      <c r="CR20" s="115"/>
      <c r="CT20" s="115"/>
      <c r="CU20" s="115"/>
      <c r="CV20" s="115"/>
      <c r="CW20" s="115"/>
      <c r="CX20" s="115"/>
      <c r="CY20" s="115"/>
      <c r="CZ20" s="115"/>
      <c r="DA20" s="115"/>
      <c r="DB20" s="115"/>
      <c r="DC20" s="115"/>
      <c r="DD20" s="115"/>
      <c r="DE20" s="115"/>
      <c r="DF20" s="115"/>
      <c r="DG20" s="115"/>
      <c r="DH20" s="115"/>
      <c r="DI20" s="115"/>
      <c r="DJ20" s="115"/>
      <c r="DK20" s="115"/>
      <c r="DL20" s="115"/>
      <c r="DM20" s="115"/>
      <c r="DN20" s="115"/>
      <c r="DO20" s="115"/>
      <c r="DP20" s="115"/>
      <c r="DQ20" s="115"/>
      <c r="FZ20" s="113"/>
      <c r="GB20" s="113"/>
      <c r="GF20" s="113"/>
      <c r="GG20" s="113"/>
      <c r="GH20" s="113"/>
      <c r="GJ20" s="113"/>
      <c r="GK20" s="113"/>
      <c r="GL20" s="113"/>
      <c r="GM20" s="113"/>
      <c r="GN20" s="113"/>
      <c r="GO20" s="113"/>
      <c r="GP20" s="113"/>
      <c r="GQ20" s="113"/>
      <c r="GR20" s="113"/>
      <c r="GS20" s="113"/>
      <c r="GT20" s="113"/>
      <c r="GU20" s="113"/>
      <c r="GV20" s="113"/>
      <c r="GW20" s="113"/>
      <c r="GX20" s="113"/>
      <c r="GY20" s="113"/>
    </row>
    <row r="21" spans="1:207" s="98" customFormat="1" ht="25.5" x14ac:dyDescent="0.25">
      <c r="A21" s="116" t="s">
        <v>135</v>
      </c>
      <c r="B21" s="117" t="s">
        <v>333</v>
      </c>
      <c r="C21" s="117" t="s">
        <v>336</v>
      </c>
      <c r="D21" s="119"/>
      <c r="E21" s="117"/>
      <c r="F21" s="117"/>
      <c r="G21" s="117"/>
      <c r="H21" s="118"/>
      <c r="I21" s="118"/>
      <c r="J21" s="120"/>
      <c r="K21" s="118"/>
      <c r="M21" s="121"/>
      <c r="N21" s="118"/>
      <c r="O21" s="118"/>
      <c r="Q21" s="118"/>
      <c r="R21" s="118"/>
      <c r="S21" s="118"/>
      <c r="T21" s="118"/>
      <c r="U21" s="118"/>
      <c r="V21" s="118"/>
      <c r="W21" s="118"/>
      <c r="X21" s="121"/>
      <c r="Y21" s="121"/>
      <c r="Z21" s="121"/>
      <c r="AA21" s="121"/>
      <c r="AB21" s="121"/>
      <c r="AC21" s="121"/>
      <c r="AD21" s="121"/>
      <c r="AE21" s="121"/>
      <c r="AF21" s="121"/>
      <c r="AG21" s="121"/>
      <c r="AH21" s="121"/>
      <c r="AI21" s="121"/>
      <c r="AJ21" s="121"/>
      <c r="AK21" s="121"/>
      <c r="AL21" s="121"/>
      <c r="AM21" s="121"/>
      <c r="AN21" s="121"/>
      <c r="AO21" s="121"/>
      <c r="AP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U21" s="121"/>
      <c r="BV21" s="121"/>
      <c r="BW21" s="121"/>
      <c r="BX21" s="121"/>
      <c r="BY21" s="121"/>
      <c r="BZ21" s="121"/>
      <c r="CA21" s="121"/>
      <c r="CB21" s="121"/>
      <c r="CC21" s="121"/>
      <c r="CD21" s="121"/>
      <c r="CE21" s="121"/>
      <c r="CF21" s="121"/>
      <c r="CH21" s="121"/>
      <c r="CI21" s="121"/>
      <c r="CK21" s="121"/>
      <c r="CL21" s="121"/>
      <c r="CM21" s="121"/>
      <c r="CN21" s="121"/>
      <c r="CO21" s="121"/>
      <c r="CP21" s="121"/>
      <c r="CQ21" s="121"/>
      <c r="CR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FZ21" s="120"/>
      <c r="GB21" s="120"/>
      <c r="GF21" s="120"/>
      <c r="GG21" s="120"/>
      <c r="GH21" s="120"/>
      <c r="GJ21" s="120"/>
      <c r="GK21" s="120"/>
      <c r="GL21" s="120"/>
      <c r="GM21" s="120"/>
      <c r="GN21" s="120"/>
      <c r="GO21" s="120"/>
      <c r="GP21" s="120"/>
      <c r="GQ21" s="120"/>
      <c r="GR21" s="120"/>
      <c r="GS21" s="120"/>
      <c r="GT21" s="120"/>
      <c r="GU21" s="120"/>
      <c r="GV21" s="120"/>
      <c r="GW21" s="120"/>
      <c r="GX21" s="120"/>
      <c r="GY21" s="120"/>
    </row>
    <row r="22" spans="1:207" s="94" customFormat="1" x14ac:dyDescent="0.2">
      <c r="A22" s="90" t="s">
        <v>136</v>
      </c>
      <c r="B22" s="91"/>
      <c r="C22" s="91"/>
      <c r="D22" s="93"/>
      <c r="E22" s="91"/>
      <c r="F22" s="91"/>
      <c r="G22" s="91"/>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FZ22" s="96"/>
      <c r="GA22" s="96"/>
      <c r="GB22" s="96"/>
      <c r="GC22" s="96"/>
      <c r="GD22" s="96"/>
      <c r="GE22" s="96"/>
      <c r="GF22" s="96"/>
      <c r="GG22" s="96"/>
      <c r="GH22" s="96"/>
      <c r="GI22" s="96"/>
      <c r="GJ22" s="96"/>
      <c r="GK22" s="96"/>
      <c r="GL22" s="96"/>
      <c r="GM22" s="96"/>
      <c r="GN22" s="96"/>
      <c r="GO22" s="96"/>
      <c r="GP22" s="96"/>
      <c r="GQ22" s="96"/>
      <c r="GR22" s="96"/>
      <c r="GS22" s="96"/>
      <c r="GT22" s="96"/>
      <c r="GU22" s="96"/>
      <c r="GV22" s="96"/>
      <c r="GW22" s="96"/>
      <c r="GX22" s="96"/>
      <c r="GY22" s="96"/>
    </row>
    <row r="23" spans="1:207" s="107" customFormat="1" ht="25.5" x14ac:dyDescent="0.2">
      <c r="A23" s="90" t="s">
        <v>137</v>
      </c>
      <c r="B23" s="104" t="s">
        <v>331</v>
      </c>
      <c r="C23" s="104" t="s">
        <v>331</v>
      </c>
      <c r="D23" s="106"/>
      <c r="E23" s="104"/>
      <c r="F23" s="104"/>
      <c r="G23" s="104"/>
      <c r="H23" s="92"/>
      <c r="I23" s="105"/>
      <c r="J23" s="91"/>
      <c r="K23" s="105"/>
      <c r="L23" s="105"/>
      <c r="M23" s="105"/>
      <c r="N23" s="104"/>
      <c r="O23" s="105"/>
      <c r="P23" s="104"/>
      <c r="Q23" s="105"/>
      <c r="R23" s="105"/>
      <c r="S23" s="105"/>
      <c r="T23" s="105"/>
      <c r="U23" s="104"/>
      <c r="V23" s="105"/>
      <c r="W23" s="105"/>
      <c r="X23" s="105"/>
      <c r="Y23" s="105"/>
      <c r="Z23" s="105"/>
      <c r="AA23" s="105"/>
      <c r="AB23" s="105"/>
      <c r="AC23" s="105"/>
      <c r="AD23" s="105"/>
      <c r="AE23" s="105"/>
      <c r="AF23" s="105"/>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row>
    <row r="24" spans="1:207" s="101" customFormat="1" ht="25.5" x14ac:dyDescent="0.2">
      <c r="A24" s="81" t="s">
        <v>138</v>
      </c>
      <c r="B24" s="98"/>
      <c r="C24" s="82"/>
      <c r="D24" s="100"/>
      <c r="E24" s="98"/>
      <c r="F24" s="98"/>
      <c r="G24" s="98"/>
      <c r="H24" s="83"/>
      <c r="I24" s="99"/>
      <c r="J24" s="82"/>
      <c r="K24" s="99"/>
      <c r="L24" s="99"/>
      <c r="M24" s="99"/>
      <c r="N24" s="83"/>
      <c r="O24" s="99"/>
      <c r="P24" s="82"/>
      <c r="Q24" s="99"/>
      <c r="R24" s="99"/>
      <c r="S24" s="99"/>
      <c r="T24" s="99"/>
      <c r="U24" s="99"/>
      <c r="V24" s="99"/>
      <c r="W24" s="99"/>
      <c r="X24" s="99"/>
      <c r="Y24" s="99"/>
      <c r="Z24" s="99"/>
      <c r="AA24" s="99"/>
      <c r="AB24" s="99"/>
      <c r="AC24" s="99"/>
      <c r="AD24" s="99"/>
      <c r="AE24" s="99"/>
      <c r="AF24" s="99"/>
      <c r="FZ24" s="102"/>
      <c r="GA24" s="102"/>
      <c r="GB24" s="102"/>
      <c r="GC24" s="102"/>
      <c r="GD24" s="102"/>
      <c r="GE24" s="102"/>
      <c r="GF24" s="102"/>
      <c r="GG24" s="102"/>
      <c r="GH24" s="102"/>
      <c r="GI24" s="102"/>
      <c r="GJ24" s="102"/>
      <c r="GK24" s="102"/>
      <c r="GL24" s="102"/>
      <c r="GM24" s="102"/>
      <c r="GN24" s="102"/>
      <c r="GO24" s="102"/>
      <c r="GP24" s="102"/>
      <c r="GQ24" s="102"/>
      <c r="GR24" s="102"/>
      <c r="GS24" s="102"/>
      <c r="GT24" s="102"/>
      <c r="GU24" s="102"/>
      <c r="GV24" s="102"/>
      <c r="GW24" s="102"/>
      <c r="GX24" s="102"/>
      <c r="GY24" s="102"/>
    </row>
    <row r="25" spans="1:207" s="85" customFormat="1" x14ac:dyDescent="0.2">
      <c r="A25" s="81" t="s">
        <v>139</v>
      </c>
      <c r="B25" s="82"/>
      <c r="C25" s="82"/>
      <c r="D25" s="84"/>
      <c r="E25" s="82"/>
      <c r="F25" s="82"/>
      <c r="G25" s="82"/>
      <c r="H25" s="83"/>
      <c r="I25" s="83"/>
      <c r="J25" s="82"/>
      <c r="K25" s="83"/>
      <c r="L25" s="83"/>
      <c r="M25" s="83"/>
      <c r="N25" s="82"/>
      <c r="O25" s="83"/>
      <c r="P25" s="82"/>
      <c r="Q25" s="83"/>
      <c r="R25" s="83"/>
      <c r="S25" s="83"/>
      <c r="T25" s="83"/>
      <c r="U25" s="83"/>
      <c r="V25" s="83"/>
      <c r="W25" s="83"/>
      <c r="X25" s="83"/>
      <c r="Y25" s="83"/>
      <c r="Z25" s="83"/>
      <c r="AA25" s="83"/>
      <c r="AB25" s="83"/>
      <c r="AC25" s="83"/>
      <c r="AD25" s="83"/>
      <c r="AE25" s="83"/>
      <c r="AF25" s="83"/>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row>
    <row r="26" spans="1:207" s="94" customFormat="1" ht="103.5" customHeight="1" x14ac:dyDescent="0.2">
      <c r="A26" s="95" t="s">
        <v>140</v>
      </c>
      <c r="B26" s="91" t="s">
        <v>328</v>
      </c>
      <c r="C26" s="91" t="s">
        <v>329</v>
      </c>
      <c r="D26" s="122"/>
      <c r="E26" s="91"/>
      <c r="F26" s="91"/>
      <c r="G26" s="91"/>
      <c r="H26" s="123"/>
      <c r="I26" s="91"/>
      <c r="J26" s="91"/>
      <c r="K26" s="91"/>
      <c r="L26" s="91"/>
      <c r="M26" s="91"/>
      <c r="N26" s="91"/>
      <c r="O26" s="91"/>
      <c r="P26" s="91"/>
      <c r="Q26" s="91"/>
      <c r="R26" s="91"/>
      <c r="S26" s="91"/>
      <c r="T26" s="91"/>
      <c r="U26" s="91"/>
      <c r="V26" s="91"/>
      <c r="W26" s="91"/>
      <c r="X26" s="124"/>
      <c r="Y26" s="124"/>
      <c r="Z26" s="124"/>
      <c r="AA26" s="91"/>
      <c r="AB26" s="124"/>
      <c r="AC26" s="124"/>
      <c r="AD26" s="124"/>
      <c r="AE26" s="124"/>
      <c r="AF26" s="124"/>
      <c r="AG26" s="95"/>
      <c r="AH26" s="125"/>
      <c r="AI26" s="125"/>
      <c r="AJ26" s="125"/>
      <c r="AK26" s="125"/>
      <c r="AL26" s="125"/>
      <c r="AM26" s="125"/>
      <c r="AN26" s="125"/>
      <c r="AO26" s="125"/>
      <c r="AP26" s="125"/>
      <c r="AR26" s="95"/>
      <c r="AS26" s="95"/>
      <c r="AT26" s="95"/>
      <c r="AU26" s="95"/>
      <c r="BI26" s="125"/>
      <c r="DP26" s="95"/>
      <c r="DQ26" s="95"/>
      <c r="FZ26" s="96"/>
      <c r="GA26" s="96"/>
      <c r="GB26" s="96"/>
      <c r="GC26" s="96"/>
      <c r="GD26" s="96"/>
      <c r="GE26" s="96"/>
      <c r="GF26" s="96"/>
      <c r="GG26" s="96"/>
      <c r="GH26" s="97"/>
      <c r="GI26" s="96"/>
      <c r="GJ26" s="96"/>
      <c r="GK26" s="96"/>
      <c r="GL26" s="96"/>
      <c r="GM26" s="96"/>
      <c r="GN26" s="96"/>
      <c r="GO26" s="96"/>
      <c r="GP26" s="96"/>
      <c r="GQ26" s="96"/>
      <c r="GR26" s="96"/>
      <c r="GS26" s="96"/>
      <c r="GT26" s="96"/>
      <c r="GU26" s="96"/>
      <c r="GV26" s="96"/>
      <c r="GW26" s="96"/>
      <c r="GX26" s="126"/>
      <c r="GY26" s="126"/>
    </row>
    <row r="27" spans="1:207" s="94" customFormat="1" x14ac:dyDescent="0.25">
      <c r="A27" s="90" t="s">
        <v>141</v>
      </c>
      <c r="B27" s="91"/>
      <c r="C27" s="91"/>
      <c r="D27" s="93"/>
      <c r="E27" s="91"/>
      <c r="F27" s="91"/>
      <c r="G27" s="91"/>
      <c r="H27" s="92"/>
      <c r="I27" s="92"/>
      <c r="J27" s="92"/>
      <c r="K27" s="92"/>
      <c r="L27" s="92"/>
      <c r="M27" s="92"/>
      <c r="N27" s="92"/>
      <c r="O27" s="92"/>
      <c r="P27" s="91"/>
      <c r="Q27" s="92"/>
      <c r="R27" s="92"/>
      <c r="S27" s="92"/>
      <c r="T27" s="92"/>
      <c r="U27" s="91"/>
      <c r="V27" s="92"/>
      <c r="W27" s="92"/>
      <c r="X27" s="92"/>
      <c r="Y27" s="92"/>
      <c r="Z27" s="92"/>
      <c r="AA27" s="92"/>
      <c r="AB27" s="92"/>
      <c r="AC27" s="92"/>
      <c r="AD27" s="92"/>
      <c r="AE27" s="92"/>
      <c r="AF27" s="92"/>
    </row>
    <row r="28" spans="1:207" s="127" customFormat="1" ht="12.75" customHeight="1" x14ac:dyDescent="0.25">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row>
    <row r="29" spans="1:207" s="127" customFormat="1" ht="12.75" customHeight="1" x14ac:dyDescent="0.25">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row>
    <row r="30" spans="1:207" s="127" customFormat="1" ht="12.75" customHeight="1" x14ac:dyDescent="0.25">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row>
    <row r="31" spans="1:207" s="127" customFormat="1" ht="12.75" customHeight="1" x14ac:dyDescent="0.25">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row>
    <row r="32" spans="1:207" s="127" customFormat="1" ht="12.75" customHeight="1" x14ac:dyDescent="0.25">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row>
    <row r="33" spans="2:32" s="127" customFormat="1" ht="12.75" customHeight="1" x14ac:dyDescent="0.25">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row>
    <row r="34" spans="2:32" s="127" customFormat="1" ht="12.75" customHeight="1" x14ac:dyDescent="0.25">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row>
    <row r="35" spans="2:32" s="127" customFormat="1" ht="12.75" customHeight="1" x14ac:dyDescent="0.25">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row>
    <row r="36" spans="2:32" s="127" customFormat="1" ht="12.75" customHeight="1" x14ac:dyDescent="0.25">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row>
    <row r="37" spans="2:32" s="127" customFormat="1" ht="12.75" customHeight="1" x14ac:dyDescent="0.25">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row>
    <row r="38" spans="2:32" s="127" customFormat="1" ht="12.75" customHeight="1" x14ac:dyDescent="0.25">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row>
    <row r="39" spans="2:32" s="127" customFormat="1" ht="12.75" customHeight="1" x14ac:dyDescent="0.25">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row>
    <row r="40" spans="2:32" s="127" customFormat="1" ht="12.75" customHeight="1" x14ac:dyDescent="0.25">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row>
    <row r="50" spans="1:32" ht="12.75" customHeight="1" x14ac:dyDescent="0.2">
      <c r="A50" s="129" t="s">
        <v>142</v>
      </c>
    </row>
    <row r="51" spans="1:32" s="132" customFormat="1" ht="12.75" customHeight="1" x14ac:dyDescent="0.25">
      <c r="B51" s="133" t="s">
        <v>143</v>
      </c>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row>
    <row r="52" spans="1:32" ht="12.75" customHeight="1" x14ac:dyDescent="0.2">
      <c r="B52" s="134" t="s">
        <v>78</v>
      </c>
    </row>
    <row r="53" spans="1:32" ht="12.75" customHeight="1" x14ac:dyDescent="0.2">
      <c r="B53" s="135" t="s">
        <v>144</v>
      </c>
    </row>
    <row r="54" spans="1:32" ht="12.75" customHeight="1" x14ac:dyDescent="0.2">
      <c r="B54" s="135" t="s">
        <v>145</v>
      </c>
    </row>
    <row r="55" spans="1:32" ht="12.75" customHeight="1" x14ac:dyDescent="0.2">
      <c r="B55" s="135" t="s">
        <v>146</v>
      </c>
    </row>
    <row r="56" spans="1:32" ht="12.75" customHeight="1" x14ac:dyDescent="0.2">
      <c r="B56" s="135" t="s">
        <v>147</v>
      </c>
    </row>
    <row r="57" spans="1:32" ht="12.75" customHeight="1" x14ac:dyDescent="0.2">
      <c r="B57" s="135" t="s">
        <v>148</v>
      </c>
    </row>
    <row r="58" spans="1:32" ht="12.75" customHeight="1" x14ac:dyDescent="0.2">
      <c r="B58" s="135" t="s">
        <v>149</v>
      </c>
    </row>
    <row r="59" spans="1:32" ht="12.75" customHeight="1" x14ac:dyDescent="0.2">
      <c r="B59" s="135" t="s">
        <v>150</v>
      </c>
    </row>
    <row r="60" spans="1:32" ht="12.75" customHeight="1" x14ac:dyDescent="0.2">
      <c r="B60" s="135" t="s">
        <v>151</v>
      </c>
    </row>
  </sheetData>
  <sheetProtection formatCells="0" insertHyperlinks="0"/>
  <dataValidations disablePrompts="1" count="3">
    <dataValidation type="list" allowBlank="1" showInputMessage="1" showErrorMessage="1" prompt="Select from List." sqref="FZ3:GY3 PV3:QU3 ZR3:AAQ3 AJN3:AKM3 ATJ3:AUI3 BDF3:BEE3 BNB3:BOA3 BWX3:BXW3 CGT3:CHS3 CQP3:CRO3 DAL3:DBK3 DKH3:DLG3 DUD3:DVC3 EDZ3:EEY3 ENV3:EOU3 EXR3:EYQ3 FHN3:FIM3 FRJ3:FSI3 GBF3:GCE3 GLB3:GMA3 GUX3:GVW3 HET3:HFS3 HOP3:HPO3 HYL3:HZK3 IIH3:IJG3 ISD3:ITC3 JBZ3:JCY3 JLV3:JMU3 JVR3:JWQ3 KFN3:KGM3 KPJ3:KQI3 KZF3:LAE3 LJB3:LKA3 LSX3:LTW3 MCT3:MDS3 MMP3:MNO3 MWL3:MXK3 NGH3:NHG3 NQD3:NRC3 NZZ3:OAY3 OJV3:OKU3 OTR3:OUQ3 PDN3:PEM3 PNJ3:POI3 PXF3:PYE3 QHB3:QIA3 QQX3:QRW3 RAT3:RBS3 RKP3:RLO3 RUL3:RVK3 SEH3:SFG3 SOD3:SPC3 SXZ3:SYY3 THV3:TIU3 TRR3:TSQ3 UBN3:UCM3 ULJ3:UMI3 UVF3:UWE3 VFB3:VGA3 VOX3:VPW3 VYT3:VZS3 WIP3:WJO3 WSL3:WTK3 XCH3:XDG3 FZ65539:GY65539 PV65539:QU65539 ZR65539:AAQ65539 AJN65539:AKM65539 ATJ65539:AUI65539 BDF65539:BEE65539 BNB65539:BOA65539 BWX65539:BXW65539 CGT65539:CHS65539 CQP65539:CRO65539 DAL65539:DBK65539 DKH65539:DLG65539 DUD65539:DVC65539 EDZ65539:EEY65539 ENV65539:EOU65539 EXR65539:EYQ65539 FHN65539:FIM65539 FRJ65539:FSI65539 GBF65539:GCE65539 GLB65539:GMA65539 GUX65539:GVW65539 HET65539:HFS65539 HOP65539:HPO65539 HYL65539:HZK65539 IIH65539:IJG65539 ISD65539:ITC65539 JBZ65539:JCY65539 JLV65539:JMU65539 JVR65539:JWQ65539 KFN65539:KGM65539 KPJ65539:KQI65539 KZF65539:LAE65539 LJB65539:LKA65539 LSX65539:LTW65539 MCT65539:MDS65539 MMP65539:MNO65539 MWL65539:MXK65539 NGH65539:NHG65539 NQD65539:NRC65539 NZZ65539:OAY65539 OJV65539:OKU65539 OTR65539:OUQ65539 PDN65539:PEM65539 PNJ65539:POI65539 PXF65539:PYE65539 QHB65539:QIA65539 QQX65539:QRW65539 RAT65539:RBS65539 RKP65539:RLO65539 RUL65539:RVK65539 SEH65539:SFG65539 SOD65539:SPC65539 SXZ65539:SYY65539 THV65539:TIU65539 TRR65539:TSQ65539 UBN65539:UCM65539 ULJ65539:UMI65539 UVF65539:UWE65539 VFB65539:VGA65539 VOX65539:VPW65539 VYT65539:VZS65539 WIP65539:WJO65539 WSL65539:WTK65539 XCH65539:XDG65539 FZ131075:GY131075 PV131075:QU131075 ZR131075:AAQ131075 AJN131075:AKM131075 ATJ131075:AUI131075 BDF131075:BEE131075 BNB131075:BOA131075 BWX131075:BXW131075 CGT131075:CHS131075 CQP131075:CRO131075 DAL131075:DBK131075 DKH131075:DLG131075 DUD131075:DVC131075 EDZ131075:EEY131075 ENV131075:EOU131075 EXR131075:EYQ131075 FHN131075:FIM131075 FRJ131075:FSI131075 GBF131075:GCE131075 GLB131075:GMA131075 GUX131075:GVW131075 HET131075:HFS131075 HOP131075:HPO131075 HYL131075:HZK131075 IIH131075:IJG131075 ISD131075:ITC131075 JBZ131075:JCY131075 JLV131075:JMU131075 JVR131075:JWQ131075 KFN131075:KGM131075 KPJ131075:KQI131075 KZF131075:LAE131075 LJB131075:LKA131075 LSX131075:LTW131075 MCT131075:MDS131075 MMP131075:MNO131075 MWL131075:MXK131075 NGH131075:NHG131075 NQD131075:NRC131075 NZZ131075:OAY131075 OJV131075:OKU131075 OTR131075:OUQ131075 PDN131075:PEM131075 PNJ131075:POI131075 PXF131075:PYE131075 QHB131075:QIA131075 QQX131075:QRW131075 RAT131075:RBS131075 RKP131075:RLO131075 RUL131075:RVK131075 SEH131075:SFG131075 SOD131075:SPC131075 SXZ131075:SYY131075 THV131075:TIU131075 TRR131075:TSQ131075 UBN131075:UCM131075 ULJ131075:UMI131075 UVF131075:UWE131075 VFB131075:VGA131075 VOX131075:VPW131075 VYT131075:VZS131075 WIP131075:WJO131075 WSL131075:WTK131075 XCH131075:XDG131075 FZ196611:GY196611 PV196611:QU196611 ZR196611:AAQ196611 AJN196611:AKM196611 ATJ196611:AUI196611 BDF196611:BEE196611 BNB196611:BOA196611 BWX196611:BXW196611 CGT196611:CHS196611 CQP196611:CRO196611 DAL196611:DBK196611 DKH196611:DLG196611 DUD196611:DVC196611 EDZ196611:EEY196611 ENV196611:EOU196611 EXR196611:EYQ196611 FHN196611:FIM196611 FRJ196611:FSI196611 GBF196611:GCE196611 GLB196611:GMA196611 GUX196611:GVW196611 HET196611:HFS196611 HOP196611:HPO196611 HYL196611:HZK196611 IIH196611:IJG196611 ISD196611:ITC196611 JBZ196611:JCY196611 JLV196611:JMU196611 JVR196611:JWQ196611 KFN196611:KGM196611 KPJ196611:KQI196611 KZF196611:LAE196611 LJB196611:LKA196611 LSX196611:LTW196611 MCT196611:MDS196611 MMP196611:MNO196611 MWL196611:MXK196611 NGH196611:NHG196611 NQD196611:NRC196611 NZZ196611:OAY196611 OJV196611:OKU196611 OTR196611:OUQ196611 PDN196611:PEM196611 PNJ196611:POI196611 PXF196611:PYE196611 QHB196611:QIA196611 QQX196611:QRW196611 RAT196611:RBS196611 RKP196611:RLO196611 RUL196611:RVK196611 SEH196611:SFG196611 SOD196611:SPC196611 SXZ196611:SYY196611 THV196611:TIU196611 TRR196611:TSQ196611 UBN196611:UCM196611 ULJ196611:UMI196611 UVF196611:UWE196611 VFB196611:VGA196611 VOX196611:VPW196611 VYT196611:VZS196611 WIP196611:WJO196611 WSL196611:WTK196611 XCH196611:XDG196611 FZ262147:GY262147 PV262147:QU262147 ZR262147:AAQ262147 AJN262147:AKM262147 ATJ262147:AUI262147 BDF262147:BEE262147 BNB262147:BOA262147 BWX262147:BXW262147 CGT262147:CHS262147 CQP262147:CRO262147 DAL262147:DBK262147 DKH262147:DLG262147 DUD262147:DVC262147 EDZ262147:EEY262147 ENV262147:EOU262147 EXR262147:EYQ262147 FHN262147:FIM262147 FRJ262147:FSI262147 GBF262147:GCE262147 GLB262147:GMA262147 GUX262147:GVW262147 HET262147:HFS262147 HOP262147:HPO262147 HYL262147:HZK262147 IIH262147:IJG262147 ISD262147:ITC262147 JBZ262147:JCY262147 JLV262147:JMU262147 JVR262147:JWQ262147 KFN262147:KGM262147 KPJ262147:KQI262147 KZF262147:LAE262147 LJB262147:LKA262147 LSX262147:LTW262147 MCT262147:MDS262147 MMP262147:MNO262147 MWL262147:MXK262147 NGH262147:NHG262147 NQD262147:NRC262147 NZZ262147:OAY262147 OJV262147:OKU262147 OTR262147:OUQ262147 PDN262147:PEM262147 PNJ262147:POI262147 PXF262147:PYE262147 QHB262147:QIA262147 QQX262147:QRW262147 RAT262147:RBS262147 RKP262147:RLO262147 RUL262147:RVK262147 SEH262147:SFG262147 SOD262147:SPC262147 SXZ262147:SYY262147 THV262147:TIU262147 TRR262147:TSQ262147 UBN262147:UCM262147 ULJ262147:UMI262147 UVF262147:UWE262147 VFB262147:VGA262147 VOX262147:VPW262147 VYT262147:VZS262147 WIP262147:WJO262147 WSL262147:WTK262147 XCH262147:XDG262147 FZ327683:GY327683 PV327683:QU327683 ZR327683:AAQ327683 AJN327683:AKM327683 ATJ327683:AUI327683 BDF327683:BEE327683 BNB327683:BOA327683 BWX327683:BXW327683 CGT327683:CHS327683 CQP327683:CRO327683 DAL327683:DBK327683 DKH327683:DLG327683 DUD327683:DVC327683 EDZ327683:EEY327683 ENV327683:EOU327683 EXR327683:EYQ327683 FHN327683:FIM327683 FRJ327683:FSI327683 GBF327683:GCE327683 GLB327683:GMA327683 GUX327683:GVW327683 HET327683:HFS327683 HOP327683:HPO327683 HYL327683:HZK327683 IIH327683:IJG327683 ISD327683:ITC327683 JBZ327683:JCY327683 JLV327683:JMU327683 JVR327683:JWQ327683 KFN327683:KGM327683 KPJ327683:KQI327683 KZF327683:LAE327683 LJB327683:LKA327683 LSX327683:LTW327683 MCT327683:MDS327683 MMP327683:MNO327683 MWL327683:MXK327683 NGH327683:NHG327683 NQD327683:NRC327683 NZZ327683:OAY327683 OJV327683:OKU327683 OTR327683:OUQ327683 PDN327683:PEM327683 PNJ327683:POI327683 PXF327683:PYE327683 QHB327683:QIA327683 QQX327683:QRW327683 RAT327683:RBS327683 RKP327683:RLO327683 RUL327683:RVK327683 SEH327683:SFG327683 SOD327683:SPC327683 SXZ327683:SYY327683 THV327683:TIU327683 TRR327683:TSQ327683 UBN327683:UCM327683 ULJ327683:UMI327683 UVF327683:UWE327683 VFB327683:VGA327683 VOX327683:VPW327683 VYT327683:VZS327683 WIP327683:WJO327683 WSL327683:WTK327683 XCH327683:XDG327683 FZ393219:GY393219 PV393219:QU393219 ZR393219:AAQ393219 AJN393219:AKM393219 ATJ393219:AUI393219 BDF393219:BEE393219 BNB393219:BOA393219 BWX393219:BXW393219 CGT393219:CHS393219 CQP393219:CRO393219 DAL393219:DBK393219 DKH393219:DLG393219 DUD393219:DVC393219 EDZ393219:EEY393219 ENV393219:EOU393219 EXR393219:EYQ393219 FHN393219:FIM393219 FRJ393219:FSI393219 GBF393219:GCE393219 GLB393219:GMA393219 GUX393219:GVW393219 HET393219:HFS393219 HOP393219:HPO393219 HYL393219:HZK393219 IIH393219:IJG393219 ISD393219:ITC393219 JBZ393219:JCY393219 JLV393219:JMU393219 JVR393219:JWQ393219 KFN393219:KGM393219 KPJ393219:KQI393219 KZF393219:LAE393219 LJB393219:LKA393219 LSX393219:LTW393219 MCT393219:MDS393219 MMP393219:MNO393219 MWL393219:MXK393219 NGH393219:NHG393219 NQD393219:NRC393219 NZZ393219:OAY393219 OJV393219:OKU393219 OTR393219:OUQ393219 PDN393219:PEM393219 PNJ393219:POI393219 PXF393219:PYE393219 QHB393219:QIA393219 QQX393219:QRW393219 RAT393219:RBS393219 RKP393219:RLO393219 RUL393219:RVK393219 SEH393219:SFG393219 SOD393219:SPC393219 SXZ393219:SYY393219 THV393219:TIU393219 TRR393219:TSQ393219 UBN393219:UCM393219 ULJ393219:UMI393219 UVF393219:UWE393219 VFB393219:VGA393219 VOX393219:VPW393219 VYT393219:VZS393219 WIP393219:WJO393219 WSL393219:WTK393219 XCH393219:XDG393219 FZ458755:GY458755 PV458755:QU458755 ZR458755:AAQ458755 AJN458755:AKM458755 ATJ458755:AUI458755 BDF458755:BEE458755 BNB458755:BOA458755 BWX458755:BXW458755 CGT458755:CHS458755 CQP458755:CRO458755 DAL458755:DBK458755 DKH458755:DLG458755 DUD458755:DVC458755 EDZ458755:EEY458755 ENV458755:EOU458755 EXR458755:EYQ458755 FHN458755:FIM458755 FRJ458755:FSI458755 GBF458755:GCE458755 GLB458755:GMA458755 GUX458755:GVW458755 HET458755:HFS458755 HOP458755:HPO458755 HYL458755:HZK458755 IIH458755:IJG458755 ISD458755:ITC458755 JBZ458755:JCY458755 JLV458755:JMU458755 JVR458755:JWQ458755 KFN458755:KGM458755 KPJ458755:KQI458755 KZF458755:LAE458755 LJB458755:LKA458755 LSX458755:LTW458755 MCT458755:MDS458755 MMP458755:MNO458755 MWL458755:MXK458755 NGH458755:NHG458755 NQD458755:NRC458755 NZZ458755:OAY458755 OJV458755:OKU458755 OTR458755:OUQ458755 PDN458755:PEM458755 PNJ458755:POI458755 PXF458755:PYE458755 QHB458755:QIA458755 QQX458755:QRW458755 RAT458755:RBS458755 RKP458755:RLO458755 RUL458755:RVK458755 SEH458755:SFG458755 SOD458755:SPC458755 SXZ458755:SYY458755 THV458755:TIU458755 TRR458755:TSQ458755 UBN458755:UCM458755 ULJ458755:UMI458755 UVF458755:UWE458755 VFB458755:VGA458755 VOX458755:VPW458755 VYT458755:VZS458755 WIP458755:WJO458755 WSL458755:WTK458755 XCH458755:XDG458755 FZ524291:GY524291 PV524291:QU524291 ZR524291:AAQ524291 AJN524291:AKM524291 ATJ524291:AUI524291 BDF524291:BEE524291 BNB524291:BOA524291 BWX524291:BXW524291 CGT524291:CHS524291 CQP524291:CRO524291 DAL524291:DBK524291 DKH524291:DLG524291 DUD524291:DVC524291 EDZ524291:EEY524291 ENV524291:EOU524291 EXR524291:EYQ524291 FHN524291:FIM524291 FRJ524291:FSI524291 GBF524291:GCE524291 GLB524291:GMA524291 GUX524291:GVW524291 HET524291:HFS524291 HOP524291:HPO524291 HYL524291:HZK524291 IIH524291:IJG524291 ISD524291:ITC524291 JBZ524291:JCY524291 JLV524291:JMU524291 JVR524291:JWQ524291 KFN524291:KGM524291 KPJ524291:KQI524291 KZF524291:LAE524291 LJB524291:LKA524291 LSX524291:LTW524291 MCT524291:MDS524291 MMP524291:MNO524291 MWL524291:MXK524291 NGH524291:NHG524291 NQD524291:NRC524291 NZZ524291:OAY524291 OJV524291:OKU524291 OTR524291:OUQ524291 PDN524291:PEM524291 PNJ524291:POI524291 PXF524291:PYE524291 QHB524291:QIA524291 QQX524291:QRW524291 RAT524291:RBS524291 RKP524291:RLO524291 RUL524291:RVK524291 SEH524291:SFG524291 SOD524291:SPC524291 SXZ524291:SYY524291 THV524291:TIU524291 TRR524291:TSQ524291 UBN524291:UCM524291 ULJ524291:UMI524291 UVF524291:UWE524291 VFB524291:VGA524291 VOX524291:VPW524291 VYT524291:VZS524291 WIP524291:WJO524291 WSL524291:WTK524291 XCH524291:XDG524291 FZ589827:GY589827 PV589827:QU589827 ZR589827:AAQ589827 AJN589827:AKM589827 ATJ589827:AUI589827 BDF589827:BEE589827 BNB589827:BOA589827 BWX589827:BXW589827 CGT589827:CHS589827 CQP589827:CRO589827 DAL589827:DBK589827 DKH589827:DLG589827 DUD589827:DVC589827 EDZ589827:EEY589827 ENV589827:EOU589827 EXR589827:EYQ589827 FHN589827:FIM589827 FRJ589827:FSI589827 GBF589827:GCE589827 GLB589827:GMA589827 GUX589827:GVW589827 HET589827:HFS589827 HOP589827:HPO589827 HYL589827:HZK589827 IIH589827:IJG589827 ISD589827:ITC589827 JBZ589827:JCY589827 JLV589827:JMU589827 JVR589827:JWQ589827 KFN589827:KGM589827 KPJ589827:KQI589827 KZF589827:LAE589827 LJB589827:LKA589827 LSX589827:LTW589827 MCT589827:MDS589827 MMP589827:MNO589827 MWL589827:MXK589827 NGH589827:NHG589827 NQD589827:NRC589827 NZZ589827:OAY589827 OJV589827:OKU589827 OTR589827:OUQ589827 PDN589827:PEM589827 PNJ589827:POI589827 PXF589827:PYE589827 QHB589827:QIA589827 QQX589827:QRW589827 RAT589827:RBS589827 RKP589827:RLO589827 RUL589827:RVK589827 SEH589827:SFG589827 SOD589827:SPC589827 SXZ589827:SYY589827 THV589827:TIU589827 TRR589827:TSQ589827 UBN589827:UCM589827 ULJ589827:UMI589827 UVF589827:UWE589827 VFB589827:VGA589827 VOX589827:VPW589827 VYT589827:VZS589827 WIP589827:WJO589827 WSL589827:WTK589827 XCH589827:XDG589827 FZ655363:GY655363 PV655363:QU655363 ZR655363:AAQ655363 AJN655363:AKM655363 ATJ655363:AUI655363 BDF655363:BEE655363 BNB655363:BOA655363 BWX655363:BXW655363 CGT655363:CHS655363 CQP655363:CRO655363 DAL655363:DBK655363 DKH655363:DLG655363 DUD655363:DVC655363 EDZ655363:EEY655363 ENV655363:EOU655363 EXR655363:EYQ655363 FHN655363:FIM655363 FRJ655363:FSI655363 GBF655363:GCE655363 GLB655363:GMA655363 GUX655363:GVW655363 HET655363:HFS655363 HOP655363:HPO655363 HYL655363:HZK655363 IIH655363:IJG655363 ISD655363:ITC655363 JBZ655363:JCY655363 JLV655363:JMU655363 JVR655363:JWQ655363 KFN655363:KGM655363 KPJ655363:KQI655363 KZF655363:LAE655363 LJB655363:LKA655363 LSX655363:LTW655363 MCT655363:MDS655363 MMP655363:MNO655363 MWL655363:MXK655363 NGH655363:NHG655363 NQD655363:NRC655363 NZZ655363:OAY655363 OJV655363:OKU655363 OTR655363:OUQ655363 PDN655363:PEM655363 PNJ655363:POI655363 PXF655363:PYE655363 QHB655363:QIA655363 QQX655363:QRW655363 RAT655363:RBS655363 RKP655363:RLO655363 RUL655363:RVK655363 SEH655363:SFG655363 SOD655363:SPC655363 SXZ655363:SYY655363 THV655363:TIU655363 TRR655363:TSQ655363 UBN655363:UCM655363 ULJ655363:UMI655363 UVF655363:UWE655363 VFB655363:VGA655363 VOX655363:VPW655363 VYT655363:VZS655363 WIP655363:WJO655363 WSL655363:WTK655363 XCH655363:XDG655363 FZ720899:GY720899 PV720899:QU720899 ZR720899:AAQ720899 AJN720899:AKM720899 ATJ720899:AUI720899 BDF720899:BEE720899 BNB720899:BOA720899 BWX720899:BXW720899 CGT720899:CHS720899 CQP720899:CRO720899 DAL720899:DBK720899 DKH720899:DLG720899 DUD720899:DVC720899 EDZ720899:EEY720899 ENV720899:EOU720899 EXR720899:EYQ720899 FHN720899:FIM720899 FRJ720899:FSI720899 GBF720899:GCE720899 GLB720899:GMA720899 GUX720899:GVW720899 HET720899:HFS720899 HOP720899:HPO720899 HYL720899:HZK720899 IIH720899:IJG720899 ISD720899:ITC720899 JBZ720899:JCY720899 JLV720899:JMU720899 JVR720899:JWQ720899 KFN720899:KGM720899 KPJ720899:KQI720899 KZF720899:LAE720899 LJB720899:LKA720899 LSX720899:LTW720899 MCT720899:MDS720899 MMP720899:MNO720899 MWL720899:MXK720899 NGH720899:NHG720899 NQD720899:NRC720899 NZZ720899:OAY720899 OJV720899:OKU720899 OTR720899:OUQ720899 PDN720899:PEM720899 PNJ720899:POI720899 PXF720899:PYE720899 QHB720899:QIA720899 QQX720899:QRW720899 RAT720899:RBS720899 RKP720899:RLO720899 RUL720899:RVK720899 SEH720899:SFG720899 SOD720899:SPC720899 SXZ720899:SYY720899 THV720899:TIU720899 TRR720899:TSQ720899 UBN720899:UCM720899 ULJ720899:UMI720899 UVF720899:UWE720899 VFB720899:VGA720899 VOX720899:VPW720899 VYT720899:VZS720899 WIP720899:WJO720899 WSL720899:WTK720899 XCH720899:XDG720899 FZ786435:GY786435 PV786435:QU786435 ZR786435:AAQ786435 AJN786435:AKM786435 ATJ786435:AUI786435 BDF786435:BEE786435 BNB786435:BOA786435 BWX786435:BXW786435 CGT786435:CHS786435 CQP786435:CRO786435 DAL786435:DBK786435 DKH786435:DLG786435 DUD786435:DVC786435 EDZ786435:EEY786435 ENV786435:EOU786435 EXR786435:EYQ786435 FHN786435:FIM786435 FRJ786435:FSI786435 GBF786435:GCE786435 GLB786435:GMA786435 GUX786435:GVW786435 HET786435:HFS786435 HOP786435:HPO786435 HYL786435:HZK786435 IIH786435:IJG786435 ISD786435:ITC786435 JBZ786435:JCY786435 JLV786435:JMU786435 JVR786435:JWQ786435 KFN786435:KGM786435 KPJ786435:KQI786435 KZF786435:LAE786435 LJB786435:LKA786435 LSX786435:LTW786435 MCT786435:MDS786435 MMP786435:MNO786435 MWL786435:MXK786435 NGH786435:NHG786435 NQD786435:NRC786435 NZZ786435:OAY786435 OJV786435:OKU786435 OTR786435:OUQ786435 PDN786435:PEM786435 PNJ786435:POI786435 PXF786435:PYE786435 QHB786435:QIA786435 QQX786435:QRW786435 RAT786435:RBS786435 RKP786435:RLO786435 RUL786435:RVK786435 SEH786435:SFG786435 SOD786435:SPC786435 SXZ786435:SYY786435 THV786435:TIU786435 TRR786435:TSQ786435 UBN786435:UCM786435 ULJ786435:UMI786435 UVF786435:UWE786435 VFB786435:VGA786435 VOX786435:VPW786435 VYT786435:VZS786435 WIP786435:WJO786435 WSL786435:WTK786435 XCH786435:XDG786435 FZ851971:GY851971 PV851971:QU851971 ZR851971:AAQ851971 AJN851971:AKM851971 ATJ851971:AUI851971 BDF851971:BEE851971 BNB851971:BOA851971 BWX851971:BXW851971 CGT851971:CHS851971 CQP851971:CRO851971 DAL851971:DBK851971 DKH851971:DLG851971 DUD851971:DVC851971 EDZ851971:EEY851971 ENV851971:EOU851971 EXR851971:EYQ851971 FHN851971:FIM851971 FRJ851971:FSI851971 GBF851971:GCE851971 GLB851971:GMA851971 GUX851971:GVW851971 HET851971:HFS851971 HOP851971:HPO851971 HYL851971:HZK851971 IIH851971:IJG851971 ISD851971:ITC851971 JBZ851971:JCY851971 JLV851971:JMU851971 JVR851971:JWQ851971 KFN851971:KGM851971 KPJ851971:KQI851971 KZF851971:LAE851971 LJB851971:LKA851971 LSX851971:LTW851971 MCT851971:MDS851971 MMP851971:MNO851971 MWL851971:MXK851971 NGH851971:NHG851971 NQD851971:NRC851971 NZZ851971:OAY851971 OJV851971:OKU851971 OTR851971:OUQ851971 PDN851971:PEM851971 PNJ851971:POI851971 PXF851971:PYE851971 QHB851971:QIA851971 QQX851971:QRW851971 RAT851971:RBS851971 RKP851971:RLO851971 RUL851971:RVK851971 SEH851971:SFG851971 SOD851971:SPC851971 SXZ851971:SYY851971 THV851971:TIU851971 TRR851971:TSQ851971 UBN851971:UCM851971 ULJ851971:UMI851971 UVF851971:UWE851971 VFB851971:VGA851971 VOX851971:VPW851971 VYT851971:VZS851971 WIP851971:WJO851971 WSL851971:WTK851971 XCH851971:XDG851971 FZ917507:GY917507 PV917507:QU917507 ZR917507:AAQ917507 AJN917507:AKM917507 ATJ917507:AUI917507 BDF917507:BEE917507 BNB917507:BOA917507 BWX917507:BXW917507 CGT917507:CHS917507 CQP917507:CRO917507 DAL917507:DBK917507 DKH917507:DLG917507 DUD917507:DVC917507 EDZ917507:EEY917507 ENV917507:EOU917507 EXR917507:EYQ917507 FHN917507:FIM917507 FRJ917507:FSI917507 GBF917507:GCE917507 GLB917507:GMA917507 GUX917507:GVW917507 HET917507:HFS917507 HOP917507:HPO917507 HYL917507:HZK917507 IIH917507:IJG917507 ISD917507:ITC917507 JBZ917507:JCY917507 JLV917507:JMU917507 JVR917507:JWQ917507 KFN917507:KGM917507 KPJ917507:KQI917507 KZF917507:LAE917507 LJB917507:LKA917507 LSX917507:LTW917507 MCT917507:MDS917507 MMP917507:MNO917507 MWL917507:MXK917507 NGH917507:NHG917507 NQD917507:NRC917507 NZZ917507:OAY917507 OJV917507:OKU917507 OTR917507:OUQ917507 PDN917507:PEM917507 PNJ917507:POI917507 PXF917507:PYE917507 QHB917507:QIA917507 QQX917507:QRW917507 RAT917507:RBS917507 RKP917507:RLO917507 RUL917507:RVK917507 SEH917507:SFG917507 SOD917507:SPC917507 SXZ917507:SYY917507 THV917507:TIU917507 TRR917507:TSQ917507 UBN917507:UCM917507 ULJ917507:UMI917507 UVF917507:UWE917507 VFB917507:VGA917507 VOX917507:VPW917507 VYT917507:VZS917507 WIP917507:WJO917507 WSL917507:WTK917507 XCH917507:XDG917507 FZ983043:GY983043 PV983043:QU983043 ZR983043:AAQ983043 AJN983043:AKM983043 ATJ983043:AUI983043 BDF983043:BEE983043 BNB983043:BOA983043 BWX983043:BXW983043 CGT983043:CHS983043 CQP983043:CRO983043 DAL983043:DBK983043 DKH983043:DLG983043 DUD983043:DVC983043 EDZ983043:EEY983043 ENV983043:EOU983043 EXR983043:EYQ983043 FHN983043:FIM983043 FRJ983043:FSI983043 GBF983043:GCE983043 GLB983043:GMA983043 GUX983043:GVW983043 HET983043:HFS983043 HOP983043:HPO983043 HYL983043:HZK983043 IIH983043:IJG983043 ISD983043:ITC983043 JBZ983043:JCY983043 JLV983043:JMU983043 JVR983043:JWQ983043 KFN983043:KGM983043 KPJ983043:KQI983043 KZF983043:LAE983043 LJB983043:LKA983043 LSX983043:LTW983043 MCT983043:MDS983043 MMP983043:MNO983043 MWL983043:MXK983043 NGH983043:NHG983043 NQD983043:NRC983043 NZZ983043:OAY983043 OJV983043:OKU983043 OTR983043:OUQ983043 PDN983043:PEM983043 PNJ983043:POI983043 PXF983043:PYE983043 QHB983043:QIA983043 QQX983043:QRW983043 RAT983043:RBS983043 RKP983043:RLO983043 RUL983043:RVK983043 SEH983043:SFG983043 SOD983043:SPC983043 SXZ983043:SYY983043 THV983043:TIU983043 TRR983043:TSQ983043 UBN983043:UCM983043 ULJ983043:UMI983043 UVF983043:UWE983043 VFB983043:VGA983043 VOX983043:VPW983043 VYT983043:VZS983043 WIP983043:WJO983043 WSL983043:WTK983043 XCH983043:XDG983043">
      <formula1>LstSourseType</formula1>
    </dataValidation>
    <dataValidation type="list" allowBlank="1" showInputMessage="1" showErrorMessage="1" prompt="Select from list." sqref="BZ16 LV16 VR16 AFN16 APJ16 AZF16 BJB16 BSX16 CCT16 CMP16 CWL16 DGH16 DQD16 DZZ16 EJV16 ETR16 FDN16 FNJ16 FXF16 GHB16 GQX16 HAT16 HKP16 HUL16 IEH16 IOD16 IXZ16 JHV16 JRR16 KBN16 KLJ16 KVF16 LFB16 LOX16 LYT16 MIP16 MSL16 NCH16 NMD16 NVZ16 OFV16 OPR16 OZN16 PJJ16 PTF16 QDB16 QMX16 QWT16 RGP16 RQL16 SAH16 SKD16 STZ16 TDV16 TNR16 TXN16 UHJ16 URF16 VBB16 VKX16 VUT16 WEP16 WOL16 WYH16 BZ65552 LV65552 VR65552 AFN65552 APJ65552 AZF65552 BJB65552 BSX65552 CCT65552 CMP65552 CWL65552 DGH65552 DQD65552 DZZ65552 EJV65552 ETR65552 FDN65552 FNJ65552 FXF65552 GHB65552 GQX65552 HAT65552 HKP65552 HUL65552 IEH65552 IOD65552 IXZ65552 JHV65552 JRR65552 KBN65552 KLJ65552 KVF65552 LFB65552 LOX65552 LYT65552 MIP65552 MSL65552 NCH65552 NMD65552 NVZ65552 OFV65552 OPR65552 OZN65552 PJJ65552 PTF65552 QDB65552 QMX65552 QWT65552 RGP65552 RQL65552 SAH65552 SKD65552 STZ65552 TDV65552 TNR65552 TXN65552 UHJ65552 URF65552 VBB65552 VKX65552 VUT65552 WEP65552 WOL65552 WYH65552 BZ131088 LV131088 VR131088 AFN131088 APJ131088 AZF131088 BJB131088 BSX131088 CCT131088 CMP131088 CWL131088 DGH131088 DQD131088 DZZ131088 EJV131088 ETR131088 FDN131088 FNJ131088 FXF131088 GHB131088 GQX131088 HAT131088 HKP131088 HUL131088 IEH131088 IOD131088 IXZ131088 JHV131088 JRR131088 KBN131088 KLJ131088 KVF131088 LFB131088 LOX131088 LYT131088 MIP131088 MSL131088 NCH131088 NMD131088 NVZ131088 OFV131088 OPR131088 OZN131088 PJJ131088 PTF131088 QDB131088 QMX131088 QWT131088 RGP131088 RQL131088 SAH131088 SKD131088 STZ131088 TDV131088 TNR131088 TXN131088 UHJ131088 URF131088 VBB131088 VKX131088 VUT131088 WEP131088 WOL131088 WYH131088 BZ196624 LV196624 VR196624 AFN196624 APJ196624 AZF196624 BJB196624 BSX196624 CCT196624 CMP196624 CWL196624 DGH196624 DQD196624 DZZ196624 EJV196624 ETR196624 FDN196624 FNJ196624 FXF196624 GHB196624 GQX196624 HAT196624 HKP196624 HUL196624 IEH196624 IOD196624 IXZ196624 JHV196624 JRR196624 KBN196624 KLJ196624 KVF196624 LFB196624 LOX196624 LYT196624 MIP196624 MSL196624 NCH196624 NMD196624 NVZ196624 OFV196624 OPR196624 OZN196624 PJJ196624 PTF196624 QDB196624 QMX196624 QWT196624 RGP196624 RQL196624 SAH196624 SKD196624 STZ196624 TDV196624 TNR196624 TXN196624 UHJ196624 URF196624 VBB196624 VKX196624 VUT196624 WEP196624 WOL196624 WYH196624 BZ262160 LV262160 VR262160 AFN262160 APJ262160 AZF262160 BJB262160 BSX262160 CCT262160 CMP262160 CWL262160 DGH262160 DQD262160 DZZ262160 EJV262160 ETR262160 FDN262160 FNJ262160 FXF262160 GHB262160 GQX262160 HAT262160 HKP262160 HUL262160 IEH262160 IOD262160 IXZ262160 JHV262160 JRR262160 KBN262160 KLJ262160 KVF262160 LFB262160 LOX262160 LYT262160 MIP262160 MSL262160 NCH262160 NMD262160 NVZ262160 OFV262160 OPR262160 OZN262160 PJJ262160 PTF262160 QDB262160 QMX262160 QWT262160 RGP262160 RQL262160 SAH262160 SKD262160 STZ262160 TDV262160 TNR262160 TXN262160 UHJ262160 URF262160 VBB262160 VKX262160 VUT262160 WEP262160 WOL262160 WYH262160 BZ327696 LV327696 VR327696 AFN327696 APJ327696 AZF327696 BJB327696 BSX327696 CCT327696 CMP327696 CWL327696 DGH327696 DQD327696 DZZ327696 EJV327696 ETR327696 FDN327696 FNJ327696 FXF327696 GHB327696 GQX327696 HAT327696 HKP327696 HUL327696 IEH327696 IOD327696 IXZ327696 JHV327696 JRR327696 KBN327696 KLJ327696 KVF327696 LFB327696 LOX327696 LYT327696 MIP327696 MSL327696 NCH327696 NMD327696 NVZ327696 OFV327696 OPR327696 OZN327696 PJJ327696 PTF327696 QDB327696 QMX327696 QWT327696 RGP327696 RQL327696 SAH327696 SKD327696 STZ327696 TDV327696 TNR327696 TXN327696 UHJ327696 URF327696 VBB327696 VKX327696 VUT327696 WEP327696 WOL327696 WYH327696 BZ393232 LV393232 VR393232 AFN393232 APJ393232 AZF393232 BJB393232 BSX393232 CCT393232 CMP393232 CWL393232 DGH393232 DQD393232 DZZ393232 EJV393232 ETR393232 FDN393232 FNJ393232 FXF393232 GHB393232 GQX393232 HAT393232 HKP393232 HUL393232 IEH393232 IOD393232 IXZ393232 JHV393232 JRR393232 KBN393232 KLJ393232 KVF393232 LFB393232 LOX393232 LYT393232 MIP393232 MSL393232 NCH393232 NMD393232 NVZ393232 OFV393232 OPR393232 OZN393232 PJJ393232 PTF393232 QDB393232 QMX393232 QWT393232 RGP393232 RQL393232 SAH393232 SKD393232 STZ393232 TDV393232 TNR393232 TXN393232 UHJ393232 URF393232 VBB393232 VKX393232 VUT393232 WEP393232 WOL393232 WYH393232 BZ458768 LV458768 VR458768 AFN458768 APJ458768 AZF458768 BJB458768 BSX458768 CCT458768 CMP458768 CWL458768 DGH458768 DQD458768 DZZ458768 EJV458768 ETR458768 FDN458768 FNJ458768 FXF458768 GHB458768 GQX458768 HAT458768 HKP458768 HUL458768 IEH458768 IOD458768 IXZ458768 JHV458768 JRR458768 KBN458768 KLJ458768 KVF458768 LFB458768 LOX458768 LYT458768 MIP458768 MSL458768 NCH458768 NMD458768 NVZ458768 OFV458768 OPR458768 OZN458768 PJJ458768 PTF458768 QDB458768 QMX458768 QWT458768 RGP458768 RQL458768 SAH458768 SKD458768 STZ458768 TDV458768 TNR458768 TXN458768 UHJ458768 URF458768 VBB458768 VKX458768 VUT458768 WEP458768 WOL458768 WYH458768 BZ524304 LV524304 VR524304 AFN524304 APJ524304 AZF524304 BJB524304 BSX524304 CCT524304 CMP524304 CWL524304 DGH524304 DQD524304 DZZ524304 EJV524304 ETR524304 FDN524304 FNJ524304 FXF524304 GHB524304 GQX524304 HAT524304 HKP524304 HUL524304 IEH524304 IOD524304 IXZ524304 JHV524304 JRR524304 KBN524304 KLJ524304 KVF524304 LFB524304 LOX524304 LYT524304 MIP524304 MSL524304 NCH524304 NMD524304 NVZ524304 OFV524304 OPR524304 OZN524304 PJJ524304 PTF524304 QDB524304 QMX524304 QWT524304 RGP524304 RQL524304 SAH524304 SKD524304 STZ524304 TDV524304 TNR524304 TXN524304 UHJ524304 URF524304 VBB524304 VKX524304 VUT524304 WEP524304 WOL524304 WYH524304 BZ589840 LV589840 VR589840 AFN589840 APJ589840 AZF589840 BJB589840 BSX589840 CCT589840 CMP589840 CWL589840 DGH589840 DQD589840 DZZ589840 EJV589840 ETR589840 FDN589840 FNJ589840 FXF589840 GHB589840 GQX589840 HAT589840 HKP589840 HUL589840 IEH589840 IOD589840 IXZ589840 JHV589840 JRR589840 KBN589840 KLJ589840 KVF589840 LFB589840 LOX589840 LYT589840 MIP589840 MSL589840 NCH589840 NMD589840 NVZ589840 OFV589840 OPR589840 OZN589840 PJJ589840 PTF589840 QDB589840 QMX589840 QWT589840 RGP589840 RQL589840 SAH589840 SKD589840 STZ589840 TDV589840 TNR589840 TXN589840 UHJ589840 URF589840 VBB589840 VKX589840 VUT589840 WEP589840 WOL589840 WYH589840 BZ655376 LV655376 VR655376 AFN655376 APJ655376 AZF655376 BJB655376 BSX655376 CCT655376 CMP655376 CWL655376 DGH655376 DQD655376 DZZ655376 EJV655376 ETR655376 FDN655376 FNJ655376 FXF655376 GHB655376 GQX655376 HAT655376 HKP655376 HUL655376 IEH655376 IOD655376 IXZ655376 JHV655376 JRR655376 KBN655376 KLJ655376 KVF655376 LFB655376 LOX655376 LYT655376 MIP655376 MSL655376 NCH655376 NMD655376 NVZ655376 OFV655376 OPR655376 OZN655376 PJJ655376 PTF655376 QDB655376 QMX655376 QWT655376 RGP655376 RQL655376 SAH655376 SKD655376 STZ655376 TDV655376 TNR655376 TXN655376 UHJ655376 URF655376 VBB655376 VKX655376 VUT655376 WEP655376 WOL655376 WYH655376 BZ720912 LV720912 VR720912 AFN720912 APJ720912 AZF720912 BJB720912 BSX720912 CCT720912 CMP720912 CWL720912 DGH720912 DQD720912 DZZ720912 EJV720912 ETR720912 FDN720912 FNJ720912 FXF720912 GHB720912 GQX720912 HAT720912 HKP720912 HUL720912 IEH720912 IOD720912 IXZ720912 JHV720912 JRR720912 KBN720912 KLJ720912 KVF720912 LFB720912 LOX720912 LYT720912 MIP720912 MSL720912 NCH720912 NMD720912 NVZ720912 OFV720912 OPR720912 OZN720912 PJJ720912 PTF720912 QDB720912 QMX720912 QWT720912 RGP720912 RQL720912 SAH720912 SKD720912 STZ720912 TDV720912 TNR720912 TXN720912 UHJ720912 URF720912 VBB720912 VKX720912 VUT720912 WEP720912 WOL720912 WYH720912 BZ786448 LV786448 VR786448 AFN786448 APJ786448 AZF786448 BJB786448 BSX786448 CCT786448 CMP786448 CWL786448 DGH786448 DQD786448 DZZ786448 EJV786448 ETR786448 FDN786448 FNJ786448 FXF786448 GHB786448 GQX786448 HAT786448 HKP786448 HUL786448 IEH786448 IOD786448 IXZ786448 JHV786448 JRR786448 KBN786448 KLJ786448 KVF786448 LFB786448 LOX786448 LYT786448 MIP786448 MSL786448 NCH786448 NMD786448 NVZ786448 OFV786448 OPR786448 OZN786448 PJJ786448 PTF786448 QDB786448 QMX786448 QWT786448 RGP786448 RQL786448 SAH786448 SKD786448 STZ786448 TDV786448 TNR786448 TXN786448 UHJ786448 URF786448 VBB786448 VKX786448 VUT786448 WEP786448 WOL786448 WYH786448 BZ851984 LV851984 VR851984 AFN851984 APJ851984 AZF851984 BJB851984 BSX851984 CCT851984 CMP851984 CWL851984 DGH851984 DQD851984 DZZ851984 EJV851984 ETR851984 FDN851984 FNJ851984 FXF851984 GHB851984 GQX851984 HAT851984 HKP851984 HUL851984 IEH851984 IOD851984 IXZ851984 JHV851984 JRR851984 KBN851984 KLJ851984 KVF851984 LFB851984 LOX851984 LYT851984 MIP851984 MSL851984 NCH851984 NMD851984 NVZ851984 OFV851984 OPR851984 OZN851984 PJJ851984 PTF851984 QDB851984 QMX851984 QWT851984 RGP851984 RQL851984 SAH851984 SKD851984 STZ851984 TDV851984 TNR851984 TXN851984 UHJ851984 URF851984 VBB851984 VKX851984 VUT851984 WEP851984 WOL851984 WYH851984 BZ917520 LV917520 VR917520 AFN917520 APJ917520 AZF917520 BJB917520 BSX917520 CCT917520 CMP917520 CWL917520 DGH917520 DQD917520 DZZ917520 EJV917520 ETR917520 FDN917520 FNJ917520 FXF917520 GHB917520 GQX917520 HAT917520 HKP917520 HUL917520 IEH917520 IOD917520 IXZ917520 JHV917520 JRR917520 KBN917520 KLJ917520 KVF917520 LFB917520 LOX917520 LYT917520 MIP917520 MSL917520 NCH917520 NMD917520 NVZ917520 OFV917520 OPR917520 OZN917520 PJJ917520 PTF917520 QDB917520 QMX917520 QWT917520 RGP917520 RQL917520 SAH917520 SKD917520 STZ917520 TDV917520 TNR917520 TXN917520 UHJ917520 URF917520 VBB917520 VKX917520 VUT917520 WEP917520 WOL917520 WYH917520 BZ983056 LV983056 VR983056 AFN983056 APJ983056 AZF983056 BJB983056 BSX983056 CCT983056 CMP983056 CWL983056 DGH983056 DQD983056 DZZ983056 EJV983056 ETR983056 FDN983056 FNJ983056 FXF983056 GHB983056 GQX983056 HAT983056 HKP983056 HUL983056 IEH983056 IOD983056 IXZ983056 JHV983056 JRR983056 KBN983056 KLJ983056 KVF983056 LFB983056 LOX983056 LYT983056 MIP983056 MSL983056 NCH983056 NMD983056 NVZ983056 OFV983056 OPR983056 OZN983056 PJJ983056 PTF983056 QDB983056 QMX983056 QWT983056 RGP983056 RQL983056 SAH983056 SKD983056 STZ983056 TDV983056 TNR983056 TXN983056 UHJ983056 URF983056 VBB983056 VKX983056 VUT983056 WEP983056 WOL983056 WYH983056 WVK98305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D19">
      <formula1>"Yes, No"</formula1>
    </dataValidation>
    <dataValidation type="list" allowBlank="1" showInputMessage="1" showErrorMessage="1" prompt="Select from List." sqref="GZ3:IS3 QV3:SO3 AAR3:ACK3 AKN3:AMG3 AUJ3:AWC3 BEF3:BFY3 BOB3:BPU3 BXX3:BZQ3 CHT3:CJM3 CRP3:CTI3 DBL3:DDE3 DLH3:DNA3 DVD3:DWW3 EEZ3:EGS3 EOV3:EQO3 EYR3:FAK3 FIN3:FKG3 FSJ3:FUC3 GCF3:GDY3 GMB3:GNU3 GVX3:GXQ3 HFT3:HHM3 HPP3:HRI3 HZL3:IBE3 IJH3:ILA3 ITD3:IUW3 JCZ3:JES3 JMV3:JOO3 JWR3:JYK3 KGN3:KIG3 KQJ3:KSC3 LAF3:LBY3 LKB3:LLU3 LTX3:LVQ3 MDT3:MFM3 MNP3:MPI3 MXL3:MZE3 NHH3:NJA3 NRD3:NSW3 OAZ3:OCS3 OKV3:OMO3 OUR3:OWK3 PEN3:PGG3 POJ3:PQC3 PYF3:PZY3 QIB3:QJU3 QRX3:QTQ3 RBT3:RDM3 RLP3:RNI3 RVL3:RXE3 SFH3:SHA3 SPD3:SQW3 SYZ3:TAS3 TIV3:TKO3 TSR3:TUK3 UCN3:UEG3 UMJ3:UOC3 UWF3:UXY3 VGB3:VHU3 VPX3:VRQ3 VZT3:WBM3 WJP3:WLI3 WTL3:WVE3 XDH3:XFD3 GZ65539:IS65539 QV65539:SO65539 AAR65539:ACK65539 AKN65539:AMG65539 AUJ65539:AWC65539 BEF65539:BFY65539 BOB65539:BPU65539 BXX65539:BZQ65539 CHT65539:CJM65539 CRP65539:CTI65539 DBL65539:DDE65539 DLH65539:DNA65539 DVD65539:DWW65539 EEZ65539:EGS65539 EOV65539:EQO65539 EYR65539:FAK65539 FIN65539:FKG65539 FSJ65539:FUC65539 GCF65539:GDY65539 GMB65539:GNU65539 GVX65539:GXQ65539 HFT65539:HHM65539 HPP65539:HRI65539 HZL65539:IBE65539 IJH65539:ILA65539 ITD65539:IUW65539 JCZ65539:JES65539 JMV65539:JOO65539 JWR65539:JYK65539 KGN65539:KIG65539 KQJ65539:KSC65539 LAF65539:LBY65539 LKB65539:LLU65539 LTX65539:LVQ65539 MDT65539:MFM65539 MNP65539:MPI65539 MXL65539:MZE65539 NHH65539:NJA65539 NRD65539:NSW65539 OAZ65539:OCS65539 OKV65539:OMO65539 OUR65539:OWK65539 PEN65539:PGG65539 POJ65539:PQC65539 PYF65539:PZY65539 QIB65539:QJU65539 QRX65539:QTQ65539 RBT65539:RDM65539 RLP65539:RNI65539 RVL65539:RXE65539 SFH65539:SHA65539 SPD65539:SQW65539 SYZ65539:TAS65539 TIV65539:TKO65539 TSR65539:TUK65539 UCN65539:UEG65539 UMJ65539:UOC65539 UWF65539:UXY65539 VGB65539:VHU65539 VPX65539:VRQ65539 VZT65539:WBM65539 WJP65539:WLI65539 WTL65539:WVE65539 XDH65539:XFD65539 GZ131075:IS131075 QV131075:SO131075 AAR131075:ACK131075 AKN131075:AMG131075 AUJ131075:AWC131075 BEF131075:BFY131075 BOB131075:BPU131075 BXX131075:BZQ131075 CHT131075:CJM131075 CRP131075:CTI131075 DBL131075:DDE131075 DLH131075:DNA131075 DVD131075:DWW131075 EEZ131075:EGS131075 EOV131075:EQO131075 EYR131075:FAK131075 FIN131075:FKG131075 FSJ131075:FUC131075 GCF131075:GDY131075 GMB131075:GNU131075 GVX131075:GXQ131075 HFT131075:HHM131075 HPP131075:HRI131075 HZL131075:IBE131075 IJH131075:ILA131075 ITD131075:IUW131075 JCZ131075:JES131075 JMV131075:JOO131075 JWR131075:JYK131075 KGN131075:KIG131075 KQJ131075:KSC131075 LAF131075:LBY131075 LKB131075:LLU131075 LTX131075:LVQ131075 MDT131075:MFM131075 MNP131075:MPI131075 MXL131075:MZE131075 NHH131075:NJA131075 NRD131075:NSW131075 OAZ131075:OCS131075 OKV131075:OMO131075 OUR131075:OWK131075 PEN131075:PGG131075 POJ131075:PQC131075 PYF131075:PZY131075 QIB131075:QJU131075 QRX131075:QTQ131075 RBT131075:RDM131075 RLP131075:RNI131075 RVL131075:RXE131075 SFH131075:SHA131075 SPD131075:SQW131075 SYZ131075:TAS131075 TIV131075:TKO131075 TSR131075:TUK131075 UCN131075:UEG131075 UMJ131075:UOC131075 UWF131075:UXY131075 VGB131075:VHU131075 VPX131075:VRQ131075 VZT131075:WBM131075 WJP131075:WLI131075 WTL131075:WVE131075 XDH131075:XFD131075 GZ196611:IS196611 QV196611:SO196611 AAR196611:ACK196611 AKN196611:AMG196611 AUJ196611:AWC196611 BEF196611:BFY196611 BOB196611:BPU196611 BXX196611:BZQ196611 CHT196611:CJM196611 CRP196611:CTI196611 DBL196611:DDE196611 DLH196611:DNA196611 DVD196611:DWW196611 EEZ196611:EGS196611 EOV196611:EQO196611 EYR196611:FAK196611 FIN196611:FKG196611 FSJ196611:FUC196611 GCF196611:GDY196611 GMB196611:GNU196611 GVX196611:GXQ196611 HFT196611:HHM196611 HPP196611:HRI196611 HZL196611:IBE196611 IJH196611:ILA196611 ITD196611:IUW196611 JCZ196611:JES196611 JMV196611:JOO196611 JWR196611:JYK196611 KGN196611:KIG196611 KQJ196611:KSC196611 LAF196611:LBY196611 LKB196611:LLU196611 LTX196611:LVQ196611 MDT196611:MFM196611 MNP196611:MPI196611 MXL196611:MZE196611 NHH196611:NJA196611 NRD196611:NSW196611 OAZ196611:OCS196611 OKV196611:OMO196611 OUR196611:OWK196611 PEN196611:PGG196611 POJ196611:PQC196611 PYF196611:PZY196611 QIB196611:QJU196611 QRX196611:QTQ196611 RBT196611:RDM196611 RLP196611:RNI196611 RVL196611:RXE196611 SFH196611:SHA196611 SPD196611:SQW196611 SYZ196611:TAS196611 TIV196611:TKO196611 TSR196611:TUK196611 UCN196611:UEG196611 UMJ196611:UOC196611 UWF196611:UXY196611 VGB196611:VHU196611 VPX196611:VRQ196611 VZT196611:WBM196611 WJP196611:WLI196611 WTL196611:WVE196611 XDH196611:XFD196611 GZ262147:IS262147 QV262147:SO262147 AAR262147:ACK262147 AKN262147:AMG262147 AUJ262147:AWC262147 BEF262147:BFY262147 BOB262147:BPU262147 BXX262147:BZQ262147 CHT262147:CJM262147 CRP262147:CTI262147 DBL262147:DDE262147 DLH262147:DNA262147 DVD262147:DWW262147 EEZ262147:EGS262147 EOV262147:EQO262147 EYR262147:FAK262147 FIN262147:FKG262147 FSJ262147:FUC262147 GCF262147:GDY262147 GMB262147:GNU262147 GVX262147:GXQ262147 HFT262147:HHM262147 HPP262147:HRI262147 HZL262147:IBE262147 IJH262147:ILA262147 ITD262147:IUW262147 JCZ262147:JES262147 JMV262147:JOO262147 JWR262147:JYK262147 KGN262147:KIG262147 KQJ262147:KSC262147 LAF262147:LBY262147 LKB262147:LLU262147 LTX262147:LVQ262147 MDT262147:MFM262147 MNP262147:MPI262147 MXL262147:MZE262147 NHH262147:NJA262147 NRD262147:NSW262147 OAZ262147:OCS262147 OKV262147:OMO262147 OUR262147:OWK262147 PEN262147:PGG262147 POJ262147:PQC262147 PYF262147:PZY262147 QIB262147:QJU262147 QRX262147:QTQ262147 RBT262147:RDM262147 RLP262147:RNI262147 RVL262147:RXE262147 SFH262147:SHA262147 SPD262147:SQW262147 SYZ262147:TAS262147 TIV262147:TKO262147 TSR262147:TUK262147 UCN262147:UEG262147 UMJ262147:UOC262147 UWF262147:UXY262147 VGB262147:VHU262147 VPX262147:VRQ262147 VZT262147:WBM262147 WJP262147:WLI262147 WTL262147:WVE262147 XDH262147:XFD262147 GZ327683:IS327683 QV327683:SO327683 AAR327683:ACK327683 AKN327683:AMG327683 AUJ327683:AWC327683 BEF327683:BFY327683 BOB327683:BPU327683 BXX327683:BZQ327683 CHT327683:CJM327683 CRP327683:CTI327683 DBL327683:DDE327683 DLH327683:DNA327683 DVD327683:DWW327683 EEZ327683:EGS327683 EOV327683:EQO327683 EYR327683:FAK327683 FIN327683:FKG327683 FSJ327683:FUC327683 GCF327683:GDY327683 GMB327683:GNU327683 GVX327683:GXQ327683 HFT327683:HHM327683 HPP327683:HRI327683 HZL327683:IBE327683 IJH327683:ILA327683 ITD327683:IUW327683 JCZ327683:JES327683 JMV327683:JOO327683 JWR327683:JYK327683 KGN327683:KIG327683 KQJ327683:KSC327683 LAF327683:LBY327683 LKB327683:LLU327683 LTX327683:LVQ327683 MDT327683:MFM327683 MNP327683:MPI327683 MXL327683:MZE327683 NHH327683:NJA327683 NRD327683:NSW327683 OAZ327683:OCS327683 OKV327683:OMO327683 OUR327683:OWK327683 PEN327683:PGG327683 POJ327683:PQC327683 PYF327683:PZY327683 QIB327683:QJU327683 QRX327683:QTQ327683 RBT327683:RDM327683 RLP327683:RNI327683 RVL327683:RXE327683 SFH327683:SHA327683 SPD327683:SQW327683 SYZ327683:TAS327683 TIV327683:TKO327683 TSR327683:TUK327683 UCN327683:UEG327683 UMJ327683:UOC327683 UWF327683:UXY327683 VGB327683:VHU327683 VPX327683:VRQ327683 VZT327683:WBM327683 WJP327683:WLI327683 WTL327683:WVE327683 XDH327683:XFD327683 GZ393219:IS393219 QV393219:SO393219 AAR393219:ACK393219 AKN393219:AMG393219 AUJ393219:AWC393219 BEF393219:BFY393219 BOB393219:BPU393219 BXX393219:BZQ393219 CHT393219:CJM393219 CRP393219:CTI393219 DBL393219:DDE393219 DLH393219:DNA393219 DVD393219:DWW393219 EEZ393219:EGS393219 EOV393219:EQO393219 EYR393219:FAK393219 FIN393219:FKG393219 FSJ393219:FUC393219 GCF393219:GDY393219 GMB393219:GNU393219 GVX393219:GXQ393219 HFT393219:HHM393219 HPP393219:HRI393219 HZL393219:IBE393219 IJH393219:ILA393219 ITD393219:IUW393219 JCZ393219:JES393219 JMV393219:JOO393219 JWR393219:JYK393219 KGN393219:KIG393219 KQJ393219:KSC393219 LAF393219:LBY393219 LKB393219:LLU393219 LTX393219:LVQ393219 MDT393219:MFM393219 MNP393219:MPI393219 MXL393219:MZE393219 NHH393219:NJA393219 NRD393219:NSW393219 OAZ393219:OCS393219 OKV393219:OMO393219 OUR393219:OWK393219 PEN393219:PGG393219 POJ393219:PQC393219 PYF393219:PZY393219 QIB393219:QJU393219 QRX393219:QTQ393219 RBT393219:RDM393219 RLP393219:RNI393219 RVL393219:RXE393219 SFH393219:SHA393219 SPD393219:SQW393219 SYZ393219:TAS393219 TIV393219:TKO393219 TSR393219:TUK393219 UCN393219:UEG393219 UMJ393219:UOC393219 UWF393219:UXY393219 VGB393219:VHU393219 VPX393219:VRQ393219 VZT393219:WBM393219 WJP393219:WLI393219 WTL393219:WVE393219 XDH393219:XFD393219 GZ458755:IS458755 QV458755:SO458755 AAR458755:ACK458755 AKN458755:AMG458755 AUJ458755:AWC458755 BEF458755:BFY458755 BOB458755:BPU458755 BXX458755:BZQ458755 CHT458755:CJM458755 CRP458755:CTI458755 DBL458755:DDE458755 DLH458755:DNA458755 DVD458755:DWW458755 EEZ458755:EGS458755 EOV458755:EQO458755 EYR458755:FAK458755 FIN458755:FKG458755 FSJ458755:FUC458755 GCF458755:GDY458755 GMB458755:GNU458755 GVX458755:GXQ458755 HFT458755:HHM458755 HPP458755:HRI458755 HZL458755:IBE458755 IJH458755:ILA458755 ITD458755:IUW458755 JCZ458755:JES458755 JMV458755:JOO458755 JWR458755:JYK458755 KGN458755:KIG458755 KQJ458755:KSC458755 LAF458755:LBY458755 LKB458755:LLU458755 LTX458755:LVQ458755 MDT458755:MFM458755 MNP458755:MPI458755 MXL458755:MZE458755 NHH458755:NJA458755 NRD458755:NSW458755 OAZ458755:OCS458755 OKV458755:OMO458755 OUR458755:OWK458755 PEN458755:PGG458755 POJ458755:PQC458755 PYF458755:PZY458755 QIB458755:QJU458755 QRX458755:QTQ458755 RBT458755:RDM458755 RLP458755:RNI458755 RVL458755:RXE458755 SFH458755:SHA458755 SPD458755:SQW458755 SYZ458755:TAS458755 TIV458755:TKO458755 TSR458755:TUK458755 UCN458755:UEG458755 UMJ458755:UOC458755 UWF458755:UXY458755 VGB458755:VHU458755 VPX458755:VRQ458755 VZT458755:WBM458755 WJP458755:WLI458755 WTL458755:WVE458755 XDH458755:XFD458755 GZ524291:IS524291 QV524291:SO524291 AAR524291:ACK524291 AKN524291:AMG524291 AUJ524291:AWC524291 BEF524291:BFY524291 BOB524291:BPU524291 BXX524291:BZQ524291 CHT524291:CJM524291 CRP524291:CTI524291 DBL524291:DDE524291 DLH524291:DNA524291 DVD524291:DWW524291 EEZ524291:EGS524291 EOV524291:EQO524291 EYR524291:FAK524291 FIN524291:FKG524291 FSJ524291:FUC524291 GCF524291:GDY524291 GMB524291:GNU524291 GVX524291:GXQ524291 HFT524291:HHM524291 HPP524291:HRI524291 HZL524291:IBE524291 IJH524291:ILA524291 ITD524291:IUW524291 JCZ524291:JES524291 JMV524291:JOO524291 JWR524291:JYK524291 KGN524291:KIG524291 KQJ524291:KSC524291 LAF524291:LBY524291 LKB524291:LLU524291 LTX524291:LVQ524291 MDT524291:MFM524291 MNP524291:MPI524291 MXL524291:MZE524291 NHH524291:NJA524291 NRD524291:NSW524291 OAZ524291:OCS524291 OKV524291:OMO524291 OUR524291:OWK524291 PEN524291:PGG524291 POJ524291:PQC524291 PYF524291:PZY524291 QIB524291:QJU524291 QRX524291:QTQ524291 RBT524291:RDM524291 RLP524291:RNI524291 RVL524291:RXE524291 SFH524291:SHA524291 SPD524291:SQW524291 SYZ524291:TAS524291 TIV524291:TKO524291 TSR524291:TUK524291 UCN524291:UEG524291 UMJ524291:UOC524291 UWF524291:UXY524291 VGB524291:VHU524291 VPX524291:VRQ524291 VZT524291:WBM524291 WJP524291:WLI524291 WTL524291:WVE524291 XDH524291:XFD524291 GZ589827:IS589827 QV589827:SO589827 AAR589827:ACK589827 AKN589827:AMG589827 AUJ589827:AWC589827 BEF589827:BFY589827 BOB589827:BPU589827 BXX589827:BZQ589827 CHT589827:CJM589827 CRP589827:CTI589827 DBL589827:DDE589827 DLH589827:DNA589827 DVD589827:DWW589827 EEZ589827:EGS589827 EOV589827:EQO589827 EYR589827:FAK589827 FIN589827:FKG589827 FSJ589827:FUC589827 GCF589827:GDY589827 GMB589827:GNU589827 GVX589827:GXQ589827 HFT589827:HHM589827 HPP589827:HRI589827 HZL589827:IBE589827 IJH589827:ILA589827 ITD589827:IUW589827 JCZ589827:JES589827 JMV589827:JOO589827 JWR589827:JYK589827 KGN589827:KIG589827 KQJ589827:KSC589827 LAF589827:LBY589827 LKB589827:LLU589827 LTX589827:LVQ589827 MDT589827:MFM589827 MNP589827:MPI589827 MXL589827:MZE589827 NHH589827:NJA589827 NRD589827:NSW589827 OAZ589827:OCS589827 OKV589827:OMO589827 OUR589827:OWK589827 PEN589827:PGG589827 POJ589827:PQC589827 PYF589827:PZY589827 QIB589827:QJU589827 QRX589827:QTQ589827 RBT589827:RDM589827 RLP589827:RNI589827 RVL589827:RXE589827 SFH589827:SHA589827 SPD589827:SQW589827 SYZ589827:TAS589827 TIV589827:TKO589827 TSR589827:TUK589827 UCN589827:UEG589827 UMJ589827:UOC589827 UWF589827:UXY589827 VGB589827:VHU589827 VPX589827:VRQ589827 VZT589827:WBM589827 WJP589827:WLI589827 WTL589827:WVE589827 XDH589827:XFD589827 GZ655363:IS655363 QV655363:SO655363 AAR655363:ACK655363 AKN655363:AMG655363 AUJ655363:AWC655363 BEF655363:BFY655363 BOB655363:BPU655363 BXX655363:BZQ655363 CHT655363:CJM655363 CRP655363:CTI655363 DBL655363:DDE655363 DLH655363:DNA655363 DVD655363:DWW655363 EEZ655363:EGS655363 EOV655363:EQO655363 EYR655363:FAK655363 FIN655363:FKG655363 FSJ655363:FUC655363 GCF655363:GDY655363 GMB655363:GNU655363 GVX655363:GXQ655363 HFT655363:HHM655363 HPP655363:HRI655363 HZL655363:IBE655363 IJH655363:ILA655363 ITD655363:IUW655363 JCZ655363:JES655363 JMV655363:JOO655363 JWR655363:JYK655363 KGN655363:KIG655363 KQJ655363:KSC655363 LAF655363:LBY655363 LKB655363:LLU655363 LTX655363:LVQ655363 MDT655363:MFM655363 MNP655363:MPI655363 MXL655363:MZE655363 NHH655363:NJA655363 NRD655363:NSW655363 OAZ655363:OCS655363 OKV655363:OMO655363 OUR655363:OWK655363 PEN655363:PGG655363 POJ655363:PQC655363 PYF655363:PZY655363 QIB655363:QJU655363 QRX655363:QTQ655363 RBT655363:RDM655363 RLP655363:RNI655363 RVL655363:RXE655363 SFH655363:SHA655363 SPD655363:SQW655363 SYZ655363:TAS655363 TIV655363:TKO655363 TSR655363:TUK655363 UCN655363:UEG655363 UMJ655363:UOC655363 UWF655363:UXY655363 VGB655363:VHU655363 VPX655363:VRQ655363 VZT655363:WBM655363 WJP655363:WLI655363 WTL655363:WVE655363 XDH655363:XFD655363 GZ720899:IS720899 QV720899:SO720899 AAR720899:ACK720899 AKN720899:AMG720899 AUJ720899:AWC720899 BEF720899:BFY720899 BOB720899:BPU720899 BXX720899:BZQ720899 CHT720899:CJM720899 CRP720899:CTI720899 DBL720899:DDE720899 DLH720899:DNA720899 DVD720899:DWW720899 EEZ720899:EGS720899 EOV720899:EQO720899 EYR720899:FAK720899 FIN720899:FKG720899 FSJ720899:FUC720899 GCF720899:GDY720899 GMB720899:GNU720899 GVX720899:GXQ720899 HFT720899:HHM720899 HPP720899:HRI720899 HZL720899:IBE720899 IJH720899:ILA720899 ITD720899:IUW720899 JCZ720899:JES720899 JMV720899:JOO720899 JWR720899:JYK720899 KGN720899:KIG720899 KQJ720899:KSC720899 LAF720899:LBY720899 LKB720899:LLU720899 LTX720899:LVQ720899 MDT720899:MFM720899 MNP720899:MPI720899 MXL720899:MZE720899 NHH720899:NJA720899 NRD720899:NSW720899 OAZ720899:OCS720899 OKV720899:OMO720899 OUR720899:OWK720899 PEN720899:PGG720899 POJ720899:PQC720899 PYF720899:PZY720899 QIB720899:QJU720899 QRX720899:QTQ720899 RBT720899:RDM720899 RLP720899:RNI720899 RVL720899:RXE720899 SFH720899:SHA720899 SPD720899:SQW720899 SYZ720899:TAS720899 TIV720899:TKO720899 TSR720899:TUK720899 UCN720899:UEG720899 UMJ720899:UOC720899 UWF720899:UXY720899 VGB720899:VHU720899 VPX720899:VRQ720899 VZT720899:WBM720899 WJP720899:WLI720899 WTL720899:WVE720899 XDH720899:XFD720899 GZ786435:IS786435 QV786435:SO786435 AAR786435:ACK786435 AKN786435:AMG786435 AUJ786435:AWC786435 BEF786435:BFY786435 BOB786435:BPU786435 BXX786435:BZQ786435 CHT786435:CJM786435 CRP786435:CTI786435 DBL786435:DDE786435 DLH786435:DNA786435 DVD786435:DWW786435 EEZ786435:EGS786435 EOV786435:EQO786435 EYR786435:FAK786435 FIN786435:FKG786435 FSJ786435:FUC786435 GCF786435:GDY786435 GMB786435:GNU786435 GVX786435:GXQ786435 HFT786435:HHM786435 HPP786435:HRI786435 HZL786435:IBE786435 IJH786435:ILA786435 ITD786435:IUW786435 JCZ786435:JES786435 JMV786435:JOO786435 JWR786435:JYK786435 KGN786435:KIG786435 KQJ786435:KSC786435 LAF786435:LBY786435 LKB786435:LLU786435 LTX786435:LVQ786435 MDT786435:MFM786435 MNP786435:MPI786435 MXL786435:MZE786435 NHH786435:NJA786435 NRD786435:NSW786435 OAZ786435:OCS786435 OKV786435:OMO786435 OUR786435:OWK786435 PEN786435:PGG786435 POJ786435:PQC786435 PYF786435:PZY786435 QIB786435:QJU786435 QRX786435:QTQ786435 RBT786435:RDM786435 RLP786435:RNI786435 RVL786435:RXE786435 SFH786435:SHA786435 SPD786435:SQW786435 SYZ786435:TAS786435 TIV786435:TKO786435 TSR786435:TUK786435 UCN786435:UEG786435 UMJ786435:UOC786435 UWF786435:UXY786435 VGB786435:VHU786435 VPX786435:VRQ786435 VZT786435:WBM786435 WJP786435:WLI786435 WTL786435:WVE786435 XDH786435:XFD786435 GZ851971:IS851971 QV851971:SO851971 AAR851971:ACK851971 AKN851971:AMG851971 AUJ851971:AWC851971 BEF851971:BFY851971 BOB851971:BPU851971 BXX851971:BZQ851971 CHT851971:CJM851971 CRP851971:CTI851971 DBL851971:DDE851971 DLH851971:DNA851971 DVD851971:DWW851971 EEZ851971:EGS851971 EOV851971:EQO851971 EYR851971:FAK851971 FIN851971:FKG851971 FSJ851971:FUC851971 GCF851971:GDY851971 GMB851971:GNU851971 GVX851971:GXQ851971 HFT851971:HHM851971 HPP851971:HRI851971 HZL851971:IBE851971 IJH851971:ILA851971 ITD851971:IUW851971 JCZ851971:JES851971 JMV851971:JOO851971 JWR851971:JYK851971 KGN851971:KIG851971 KQJ851971:KSC851971 LAF851971:LBY851971 LKB851971:LLU851971 LTX851971:LVQ851971 MDT851971:MFM851971 MNP851971:MPI851971 MXL851971:MZE851971 NHH851971:NJA851971 NRD851971:NSW851971 OAZ851971:OCS851971 OKV851971:OMO851971 OUR851971:OWK851971 PEN851971:PGG851971 POJ851971:PQC851971 PYF851971:PZY851971 QIB851971:QJU851971 QRX851971:QTQ851971 RBT851971:RDM851971 RLP851971:RNI851971 RVL851971:RXE851971 SFH851971:SHA851971 SPD851971:SQW851971 SYZ851971:TAS851971 TIV851971:TKO851971 TSR851971:TUK851971 UCN851971:UEG851971 UMJ851971:UOC851971 UWF851971:UXY851971 VGB851971:VHU851971 VPX851971:VRQ851971 VZT851971:WBM851971 WJP851971:WLI851971 WTL851971:WVE851971 XDH851971:XFD851971 GZ917507:IS917507 QV917507:SO917507 AAR917507:ACK917507 AKN917507:AMG917507 AUJ917507:AWC917507 BEF917507:BFY917507 BOB917507:BPU917507 BXX917507:BZQ917507 CHT917507:CJM917507 CRP917507:CTI917507 DBL917507:DDE917507 DLH917507:DNA917507 DVD917507:DWW917507 EEZ917507:EGS917507 EOV917507:EQO917507 EYR917507:FAK917507 FIN917507:FKG917507 FSJ917507:FUC917507 GCF917507:GDY917507 GMB917507:GNU917507 GVX917507:GXQ917507 HFT917507:HHM917507 HPP917507:HRI917507 HZL917507:IBE917507 IJH917507:ILA917507 ITD917507:IUW917507 JCZ917507:JES917507 JMV917507:JOO917507 JWR917507:JYK917507 KGN917507:KIG917507 KQJ917507:KSC917507 LAF917507:LBY917507 LKB917507:LLU917507 LTX917507:LVQ917507 MDT917507:MFM917507 MNP917507:MPI917507 MXL917507:MZE917507 NHH917507:NJA917507 NRD917507:NSW917507 OAZ917507:OCS917507 OKV917507:OMO917507 OUR917507:OWK917507 PEN917507:PGG917507 POJ917507:PQC917507 PYF917507:PZY917507 QIB917507:QJU917507 QRX917507:QTQ917507 RBT917507:RDM917507 RLP917507:RNI917507 RVL917507:RXE917507 SFH917507:SHA917507 SPD917507:SQW917507 SYZ917507:TAS917507 TIV917507:TKO917507 TSR917507:TUK917507 UCN917507:UEG917507 UMJ917507:UOC917507 UWF917507:UXY917507 VGB917507:VHU917507 VPX917507:VRQ917507 VZT917507:WBM917507 WJP917507:WLI917507 WTL917507:WVE917507 XDH917507:XFD917507 GZ983043:IS983043 QV983043:SO983043 AAR983043:ACK983043 AKN983043:AMG983043 AUJ983043:AWC983043 BEF983043:BFY983043 BOB983043:BPU983043 BXX983043:BZQ983043 CHT983043:CJM983043 CRP983043:CTI983043 DBL983043:DDE983043 DLH983043:DNA983043 DVD983043:DWW983043 EEZ983043:EGS983043 EOV983043:EQO983043 EYR983043:FAK983043 FIN983043:FKG983043 FSJ983043:FUC983043 GCF983043:GDY983043 GMB983043:GNU983043 GVX983043:GXQ983043 HFT983043:HHM983043 HPP983043:HRI983043 HZL983043:IBE983043 IJH983043:ILA983043 ITD983043:IUW983043 JCZ983043:JES983043 JMV983043:JOO983043 JWR983043:JYK983043 KGN983043:KIG983043 KQJ983043:KSC983043 LAF983043:LBY983043 LKB983043:LLU983043 LTX983043:LVQ983043 MDT983043:MFM983043 MNP983043:MPI983043 MXL983043:MZE983043 NHH983043:NJA983043 NRD983043:NSW983043 OAZ983043:OCS983043 OKV983043:OMO983043 OUR983043:OWK983043 PEN983043:PGG983043 POJ983043:PQC983043 PYF983043:PZY983043 QIB983043:QJU983043 QRX983043:QTQ983043 RBT983043:RDM983043 RLP983043:RNI983043 RVL983043:RXE983043 SFH983043:SHA983043 SPD983043:SQW983043 SYZ983043:TAS983043 TIV983043:TKO983043 TSR983043:TUK983043 UCN983043:UEG983043 UMJ983043:UOC983043 UWF983043:UXY983043 VGB983043:VHU983043 VPX983043:VRQ983043 VZT983043:WBM983043 WJP983043:WLI983043 WTL983043:WVE983043 XDH983043:XFD983043 WVK98304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8"/>
  <sheetViews>
    <sheetView showWhiteSpace="0" zoomScaleNormal="100" zoomScalePageLayoutView="85" workbookViewId="0">
      <selection activeCell="J14" sqref="J14"/>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297" t="s">
        <v>18</v>
      </c>
      <c r="B1" s="297"/>
      <c r="C1" s="297"/>
      <c r="D1" s="297"/>
      <c r="E1" s="297"/>
      <c r="F1" s="297"/>
      <c r="G1" s="297"/>
      <c r="H1" s="297"/>
      <c r="I1" s="297"/>
      <c r="J1" s="297"/>
      <c r="K1" s="297"/>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36" t="s">
        <v>152</v>
      </c>
      <c r="C2" s="137"/>
      <c r="D2" s="137"/>
      <c r="E2" s="137"/>
      <c r="F2" s="137"/>
      <c r="G2" s="137"/>
      <c r="H2" s="137"/>
    </row>
    <row r="3" spans="1:39" s="135" customFormat="1" ht="40.5" customHeight="1" x14ac:dyDescent="0.2">
      <c r="B3" s="138" t="s">
        <v>153</v>
      </c>
      <c r="C3" s="139" t="s">
        <v>154</v>
      </c>
      <c r="D3" s="139" t="s">
        <v>155</v>
      </c>
      <c r="E3" s="139" t="s">
        <v>86</v>
      </c>
      <c r="F3" s="139" t="s">
        <v>156</v>
      </c>
      <c r="G3" s="139" t="s">
        <v>157</v>
      </c>
      <c r="H3" s="139" t="s">
        <v>158</v>
      </c>
      <c r="I3" s="140" t="s">
        <v>17</v>
      </c>
      <c r="J3" s="139" t="s">
        <v>159</v>
      </c>
      <c r="K3" s="139" t="s">
        <v>160</v>
      </c>
    </row>
    <row r="4" spans="1:39" s="135" customFormat="1" x14ac:dyDescent="0.2">
      <c r="B4" s="48" t="str">
        <f>'Data Summary'!C23</f>
        <v>4_TS_CH4_leak</v>
      </c>
      <c r="C4" s="36">
        <f>'Data Summary'!I23</f>
        <v>1</v>
      </c>
      <c r="D4" s="141">
        <v>1</v>
      </c>
      <c r="E4" s="141">
        <v>2</v>
      </c>
      <c r="F4" s="141">
        <v>2</v>
      </c>
      <c r="G4" s="141">
        <v>2</v>
      </c>
      <c r="H4" s="142">
        <v>1</v>
      </c>
      <c r="I4" s="143" t="str">
        <f t="shared" ref="I4:I5" si="0">IF(D4&lt;&gt;"",D4&amp;","&amp;E4&amp;","&amp;F4&amp;","&amp;G4&amp;","&amp;H4,"0,0,0,0,0")</f>
        <v>1,2,2,2,1</v>
      </c>
      <c r="J4" s="144" t="str">
        <f t="shared" ref="J4:J7" si="1">IF(MAX(D4:H4)&gt;=5, "Requirements not met", "Requirements met")</f>
        <v>Requirements met</v>
      </c>
      <c r="K4" s="145" t="str">
        <f t="shared" ref="K4:K7" si="2">IF(MAX(D4:H4)&gt;=5, "Not OK", "OK")</f>
        <v>OK</v>
      </c>
    </row>
    <row r="5" spans="1:39" s="135" customFormat="1" x14ac:dyDescent="0.2">
      <c r="B5" s="48" t="str">
        <f>'Data Summary'!C24</f>
        <v>4_LEAKS_CH4</v>
      </c>
      <c r="C5" s="36">
        <f>'Data Summary'!I24</f>
        <v>1</v>
      </c>
      <c r="D5" s="141">
        <v>1</v>
      </c>
      <c r="E5" s="141">
        <v>2</v>
      </c>
      <c r="F5" s="141">
        <v>2</v>
      </c>
      <c r="G5" s="141">
        <v>2</v>
      </c>
      <c r="H5" s="142">
        <v>1</v>
      </c>
      <c r="I5" s="143" t="str">
        <f t="shared" si="0"/>
        <v>1,2,2,2,1</v>
      </c>
      <c r="J5" s="144" t="str">
        <f t="shared" si="1"/>
        <v>Requirements met</v>
      </c>
      <c r="K5" s="145" t="str">
        <f t="shared" si="2"/>
        <v>OK</v>
      </c>
    </row>
    <row r="6" spans="1:39" s="135" customFormat="1" x14ac:dyDescent="0.2">
      <c r="B6" s="48" t="str">
        <f>'Data Summary'!C25</f>
        <v>4_NG_trans</v>
      </c>
      <c r="C6" s="36">
        <f>'Data Summary'!I25</f>
        <v>1</v>
      </c>
      <c r="D6" s="141">
        <v>1</v>
      </c>
      <c r="E6" s="141">
        <v>2</v>
      </c>
      <c r="F6" s="141">
        <v>2</v>
      </c>
      <c r="G6" s="141">
        <v>2</v>
      </c>
      <c r="H6" s="142">
        <v>1</v>
      </c>
      <c r="I6" s="143" t="str">
        <f t="shared" ref="I6" si="3">IF(D6&lt;&gt;"",D6&amp;","&amp;E6&amp;","&amp;F6&amp;","&amp;G6&amp;","&amp;H6,"0,0,0,0,0")</f>
        <v>1,2,2,2,1</v>
      </c>
      <c r="J6" s="144" t="str">
        <f t="shared" ref="J6" si="4">IF(MAX(D6:H6)&gt;=5, "Requirements not met", "Requirements met")</f>
        <v>Requirements met</v>
      </c>
      <c r="K6" s="145" t="str">
        <f t="shared" ref="K6" si="5">IF(MAX(D6:H6)&gt;=5, "Not OK", "OK")</f>
        <v>OK</v>
      </c>
    </row>
    <row r="7" spans="1:39" s="135" customFormat="1" x14ac:dyDescent="0.2">
      <c r="B7" s="48" t="str">
        <f>'Data Summary'!C27</f>
        <v>nat_mCH4</v>
      </c>
      <c r="C7" s="36">
        <f>'Data Summary'!I27</f>
        <v>2</v>
      </c>
      <c r="D7" s="141">
        <v>1</v>
      </c>
      <c r="E7" s="141">
        <v>2</v>
      </c>
      <c r="F7" s="141">
        <v>2</v>
      </c>
      <c r="G7" s="141">
        <v>3</v>
      </c>
      <c r="H7" s="142">
        <v>1</v>
      </c>
      <c r="I7" s="143" t="str">
        <f t="shared" ref="I7" si="6">IF(D7&lt;&gt;"",D7&amp;","&amp;E7&amp;","&amp;F7&amp;","&amp;G7&amp;","&amp;H7,"0,0,0,0,0")</f>
        <v>1,2,2,3,1</v>
      </c>
      <c r="J7" s="144" t="str">
        <f t="shared" si="1"/>
        <v>Requirements met</v>
      </c>
      <c r="K7" s="145" t="str">
        <f t="shared" si="2"/>
        <v>OK</v>
      </c>
    </row>
    <row r="8" spans="1:39" s="135" customFormat="1" x14ac:dyDescent="0.2">
      <c r="B8" s="48"/>
      <c r="C8" s="36"/>
      <c r="D8" s="141"/>
      <c r="E8" s="141"/>
      <c r="F8" s="141"/>
      <c r="G8" s="141"/>
      <c r="H8" s="142"/>
      <c r="I8" s="143"/>
      <c r="J8" s="144"/>
      <c r="K8" s="145"/>
    </row>
    <row r="9" spans="1:39" s="135" customFormat="1" ht="12.75" customHeight="1" x14ac:dyDescent="0.2">
      <c r="B9" s="146" t="s">
        <v>72</v>
      </c>
      <c r="C9" s="147"/>
      <c r="D9" s="147"/>
      <c r="E9" s="147"/>
      <c r="F9" s="147"/>
      <c r="G9" s="147"/>
      <c r="H9" s="147"/>
      <c r="I9" s="148" t="str">
        <f>MAX(D4:D7)&amp;","&amp;MAX(E4:E7)&amp;","&amp;MAX(F4:F7)&amp;","&amp;MAX(G4:G7)&amp;","&amp;MAX(H4:H7)</f>
        <v>1,2,2,3,1</v>
      </c>
      <c r="J9" s="317"/>
      <c r="K9" s="317"/>
    </row>
    <row r="10" spans="1:39" ht="20.25" x14ac:dyDescent="0.3">
      <c r="B10" s="8"/>
      <c r="C10" s="8"/>
      <c r="D10" s="8"/>
      <c r="E10" s="8"/>
      <c r="F10" s="8"/>
      <c r="G10" s="8"/>
      <c r="H10" s="8"/>
      <c r="I10" s="64"/>
      <c r="O10" s="8"/>
      <c r="P10" s="8"/>
      <c r="Q10" s="8"/>
      <c r="R10" s="8"/>
      <c r="S10" s="8"/>
      <c r="T10" s="8"/>
      <c r="U10" s="8"/>
      <c r="V10" s="8"/>
      <c r="W10" s="8"/>
      <c r="X10" s="8"/>
      <c r="Y10" s="8"/>
      <c r="Z10" s="8"/>
      <c r="AA10" s="8"/>
      <c r="AB10" s="8"/>
      <c r="AC10" s="8"/>
      <c r="AD10" s="8"/>
      <c r="AE10" s="8"/>
      <c r="AF10" s="8"/>
      <c r="AG10" s="8"/>
      <c r="AH10" s="8"/>
      <c r="AI10" s="8"/>
      <c r="AJ10" s="8"/>
      <c r="AK10" s="8"/>
      <c r="AL10" s="8"/>
      <c r="AM10" s="8"/>
    </row>
    <row r="11" spans="1:39" ht="20.25" x14ac:dyDescent="0.3">
      <c r="A11" s="136" t="s">
        <v>161</v>
      </c>
      <c r="C11" s="8"/>
      <c r="D11" s="8"/>
      <c r="E11" s="8"/>
      <c r="F11" s="8"/>
      <c r="G11" s="8"/>
      <c r="H11" s="64"/>
      <c r="N11" s="8"/>
      <c r="O11" s="8"/>
      <c r="P11" s="8"/>
      <c r="Q11" s="8"/>
      <c r="R11" s="8"/>
      <c r="S11" s="8"/>
      <c r="T11" s="8"/>
      <c r="U11" s="8"/>
      <c r="V11" s="8"/>
      <c r="W11" s="8"/>
      <c r="X11" s="8"/>
      <c r="Y11" s="8"/>
      <c r="Z11" s="8"/>
      <c r="AA11" s="8"/>
      <c r="AB11" s="8"/>
      <c r="AC11" s="8"/>
      <c r="AD11" s="8"/>
      <c r="AE11" s="8"/>
      <c r="AF11" s="8"/>
      <c r="AG11" s="8"/>
      <c r="AH11" s="8"/>
      <c r="AI11" s="8"/>
      <c r="AJ11" s="8"/>
      <c r="AK11" s="8"/>
      <c r="AL11" s="8"/>
    </row>
    <row r="12" spans="1:39" s="150" customFormat="1" ht="13.5" thickBot="1" x14ac:dyDescent="0.25">
      <c r="A12" s="149" t="s">
        <v>162</v>
      </c>
    </row>
    <row r="13" spans="1:39" ht="17.25" customHeight="1" thickBot="1" x14ac:dyDescent="0.25">
      <c r="B13" s="318" t="s">
        <v>163</v>
      </c>
      <c r="C13" s="320" t="s">
        <v>164</v>
      </c>
      <c r="D13" s="321"/>
      <c r="E13" s="321"/>
      <c r="F13" s="321"/>
      <c r="G13" s="322"/>
    </row>
    <row r="14" spans="1:39" ht="13.5" thickBot="1" x14ac:dyDescent="0.25">
      <c r="B14" s="319"/>
      <c r="C14" s="151">
        <v>1</v>
      </c>
      <c r="D14" s="151">
        <v>2</v>
      </c>
      <c r="E14" s="151">
        <v>3</v>
      </c>
      <c r="F14" s="151">
        <v>4</v>
      </c>
      <c r="G14" s="151">
        <v>5</v>
      </c>
    </row>
    <row r="15" spans="1:39" ht="72.75" thickBot="1" x14ac:dyDescent="0.25">
      <c r="B15" s="323" t="s">
        <v>165</v>
      </c>
      <c r="C15" s="152" t="s">
        <v>166</v>
      </c>
      <c r="D15" s="152" t="s">
        <v>167</v>
      </c>
      <c r="E15" s="152" t="s">
        <v>168</v>
      </c>
      <c r="F15" s="152" t="s">
        <v>169</v>
      </c>
      <c r="G15" s="152" t="s">
        <v>170</v>
      </c>
    </row>
    <row r="16" spans="1:39" ht="24" customHeight="1" thickBot="1" x14ac:dyDescent="0.25">
      <c r="B16" s="324"/>
      <c r="C16" s="326" t="s">
        <v>171</v>
      </c>
      <c r="D16" s="327"/>
      <c r="E16" s="326" t="s">
        <v>172</v>
      </c>
      <c r="F16" s="328"/>
      <c r="G16" s="327"/>
    </row>
    <row r="17" spans="1:18" ht="36.75" thickBot="1" x14ac:dyDescent="0.25">
      <c r="B17" s="325"/>
      <c r="C17" s="153" t="s">
        <v>173</v>
      </c>
      <c r="D17" s="329" t="s">
        <v>174</v>
      </c>
      <c r="E17" s="330"/>
      <c r="F17" s="331" t="s">
        <v>175</v>
      </c>
      <c r="G17" s="332"/>
    </row>
    <row r="18" spans="1:18" ht="60.75" thickBot="1" x14ac:dyDescent="0.25">
      <c r="B18" s="154" t="s">
        <v>86</v>
      </c>
      <c r="C18" s="152" t="s">
        <v>176</v>
      </c>
      <c r="D18" s="152" t="s">
        <v>177</v>
      </c>
      <c r="E18" s="152" t="s">
        <v>178</v>
      </c>
      <c r="F18" s="152" t="s">
        <v>179</v>
      </c>
      <c r="G18" s="152" t="s">
        <v>180</v>
      </c>
    </row>
    <row r="19" spans="1:18" ht="44.25" customHeight="1" thickBot="1" x14ac:dyDescent="0.25">
      <c r="B19" s="154" t="s">
        <v>156</v>
      </c>
      <c r="C19" s="152" t="s">
        <v>181</v>
      </c>
      <c r="D19" s="152" t="s">
        <v>182</v>
      </c>
      <c r="E19" s="152" t="s">
        <v>183</v>
      </c>
      <c r="F19" s="152" t="s">
        <v>184</v>
      </c>
      <c r="G19" s="152" t="s">
        <v>185</v>
      </c>
    </row>
    <row r="20" spans="1:18" ht="44.25" customHeight="1" thickBot="1" x14ac:dyDescent="0.25">
      <c r="B20" s="154" t="s">
        <v>157</v>
      </c>
      <c r="C20" s="152" t="s">
        <v>186</v>
      </c>
      <c r="D20" s="152" t="s">
        <v>187</v>
      </c>
      <c r="E20" s="152" t="s">
        <v>188</v>
      </c>
      <c r="F20" s="152" t="s">
        <v>189</v>
      </c>
      <c r="G20" s="152" t="s">
        <v>190</v>
      </c>
    </row>
    <row r="21" spans="1:18" ht="44.25" customHeight="1" thickBot="1" x14ac:dyDescent="0.25">
      <c r="B21" s="154" t="s">
        <v>191</v>
      </c>
      <c r="C21" s="152" t="s">
        <v>192</v>
      </c>
      <c r="D21" s="326" t="s">
        <v>193</v>
      </c>
      <c r="E21" s="327"/>
      <c r="F21" s="152" t="s">
        <v>194</v>
      </c>
      <c r="G21" s="152" t="s">
        <v>195</v>
      </c>
    </row>
    <row r="22" spans="1:18" x14ac:dyDescent="0.2">
      <c r="B22" s="155"/>
      <c r="C22" s="156"/>
      <c r="D22" s="156"/>
      <c r="E22" s="156"/>
      <c r="F22" s="156"/>
      <c r="G22" s="156"/>
    </row>
    <row r="23" spans="1:18" customFormat="1" ht="15" x14ac:dyDescent="0.25">
      <c r="A23" s="157" t="s">
        <v>196</v>
      </c>
      <c r="C23" s="158"/>
      <c r="D23" s="158"/>
      <c r="E23" s="158"/>
      <c r="F23" s="158"/>
      <c r="G23" s="158"/>
      <c r="H23" s="158"/>
      <c r="I23" s="158"/>
      <c r="J23" s="158"/>
      <c r="K23" s="158"/>
      <c r="L23" s="158"/>
      <c r="M23" s="158"/>
      <c r="N23" s="158"/>
      <c r="O23" s="158"/>
      <c r="P23" s="158"/>
      <c r="Q23" s="158"/>
      <c r="R23" s="158"/>
    </row>
    <row r="24" spans="1:18" customFormat="1" ht="15" x14ac:dyDescent="0.25">
      <c r="B24" s="159" t="s">
        <v>197</v>
      </c>
      <c r="C24" s="160"/>
      <c r="D24" s="160"/>
      <c r="E24" s="160"/>
      <c r="F24" s="160"/>
      <c r="G24" s="160"/>
      <c r="H24" s="161"/>
      <c r="I24" s="158"/>
      <c r="J24" s="158"/>
      <c r="K24" s="158"/>
      <c r="L24" s="158"/>
      <c r="M24" s="158"/>
      <c r="N24" s="158"/>
      <c r="O24" s="158"/>
      <c r="P24" s="158"/>
      <c r="Q24" s="158"/>
      <c r="R24" s="158"/>
    </row>
    <row r="25" spans="1:18" customFormat="1" ht="65.25" customHeight="1" x14ac:dyDescent="0.25">
      <c r="B25" s="162"/>
      <c r="C25" s="314" t="s">
        <v>198</v>
      </c>
      <c r="D25" s="315"/>
      <c r="E25" s="315"/>
      <c r="F25" s="315"/>
      <c r="G25" s="315"/>
      <c r="H25" s="316"/>
      <c r="N25" s="163"/>
      <c r="O25" s="163"/>
      <c r="P25" s="163"/>
      <c r="Q25" s="163"/>
      <c r="R25" s="163"/>
    </row>
    <row r="26" spans="1:18" customFormat="1" ht="15" x14ac:dyDescent="0.25">
      <c r="B26" s="162"/>
      <c r="C26" s="164" t="s">
        <v>199</v>
      </c>
      <c r="D26" s="165"/>
      <c r="E26" s="165"/>
      <c r="F26" s="165"/>
      <c r="G26" s="165"/>
      <c r="H26" s="166"/>
      <c r="I26" s="158"/>
      <c r="J26" s="158"/>
      <c r="K26" s="158"/>
      <c r="L26" s="158"/>
      <c r="M26" s="158"/>
      <c r="N26" s="158"/>
      <c r="O26" s="158"/>
      <c r="P26" s="158"/>
      <c r="Q26" s="158"/>
      <c r="R26" s="158"/>
    </row>
    <row r="27" spans="1:18" customFormat="1" ht="15" x14ac:dyDescent="0.25">
      <c r="B27" s="162"/>
      <c r="C27" s="167" t="s">
        <v>200</v>
      </c>
      <c r="D27" s="168"/>
      <c r="E27" s="168"/>
      <c r="F27" s="168"/>
      <c r="G27" s="168"/>
      <c r="H27" s="169"/>
      <c r="I27" s="158"/>
      <c r="J27" s="158"/>
      <c r="K27" s="158"/>
      <c r="L27" s="158"/>
      <c r="M27" s="158"/>
      <c r="N27" s="158"/>
      <c r="O27" s="158"/>
      <c r="P27" s="158"/>
      <c r="Q27" s="158"/>
      <c r="R27" s="158"/>
    </row>
    <row r="28" spans="1:18" customFormat="1" ht="15" x14ac:dyDescent="0.25">
      <c r="B28" s="162"/>
      <c r="C28" s="167" t="s">
        <v>201</v>
      </c>
      <c r="D28" s="168"/>
      <c r="E28" s="168"/>
      <c r="F28" s="168"/>
      <c r="G28" s="168"/>
      <c r="H28" s="169"/>
      <c r="I28" s="158"/>
      <c r="J28" s="158"/>
      <c r="K28" s="158"/>
      <c r="L28" s="158"/>
      <c r="M28" s="158"/>
      <c r="N28" s="158"/>
      <c r="O28" s="158"/>
      <c r="P28" s="158"/>
      <c r="Q28" s="158"/>
      <c r="R28" s="158"/>
    </row>
    <row r="29" spans="1:18" customFormat="1" ht="15" x14ac:dyDescent="0.25">
      <c r="B29" s="162"/>
      <c r="C29" s="167" t="s">
        <v>202</v>
      </c>
      <c r="D29" s="168"/>
      <c r="E29" s="168"/>
      <c r="F29" s="168"/>
      <c r="G29" s="168"/>
      <c r="H29" s="169"/>
      <c r="I29" s="158"/>
      <c r="J29" s="158"/>
      <c r="K29" s="158"/>
      <c r="L29" s="158"/>
      <c r="M29" s="158"/>
      <c r="N29" s="158"/>
      <c r="O29" s="158"/>
      <c r="P29" s="158"/>
      <c r="Q29" s="158"/>
      <c r="R29" s="158"/>
    </row>
    <row r="30" spans="1:18" customFormat="1" ht="15" x14ac:dyDescent="0.25">
      <c r="B30" s="162"/>
      <c r="C30" s="167" t="s">
        <v>203</v>
      </c>
      <c r="D30" s="168"/>
      <c r="E30" s="168"/>
      <c r="F30" s="168"/>
      <c r="G30" s="168"/>
      <c r="H30" s="169"/>
      <c r="I30" s="158"/>
      <c r="J30" s="158"/>
      <c r="K30" s="158"/>
      <c r="L30" s="158"/>
      <c r="M30" s="158"/>
      <c r="N30" s="158"/>
      <c r="O30" s="158"/>
      <c r="P30" s="158"/>
      <c r="Q30" s="158"/>
      <c r="R30" s="158"/>
    </row>
    <row r="31" spans="1:18" customFormat="1" ht="41.25" customHeight="1" x14ac:dyDescent="0.25">
      <c r="B31" s="162"/>
      <c r="C31" s="333" t="s">
        <v>204</v>
      </c>
      <c r="D31" s="334"/>
      <c r="E31" s="334"/>
      <c r="F31" s="334"/>
      <c r="G31" s="334"/>
      <c r="H31" s="335"/>
      <c r="N31" s="170"/>
      <c r="O31" s="170"/>
      <c r="P31" s="170"/>
      <c r="Q31" s="158"/>
      <c r="R31" s="158"/>
    </row>
    <row r="32" spans="1:18" customFormat="1" ht="38.25" customHeight="1" x14ac:dyDescent="0.25">
      <c r="B32" s="171"/>
      <c r="C32" s="314" t="s">
        <v>205</v>
      </c>
      <c r="D32" s="315"/>
      <c r="E32" s="315"/>
      <c r="F32" s="315"/>
      <c r="G32" s="315"/>
      <c r="H32" s="316"/>
      <c r="N32" s="163"/>
      <c r="O32" s="163"/>
      <c r="P32" s="163"/>
      <c r="Q32" s="163"/>
      <c r="R32" s="158"/>
    </row>
    <row r="33" spans="1:18" customFormat="1" ht="43.5" customHeight="1" x14ac:dyDescent="0.25">
      <c r="B33" s="314" t="s">
        <v>206</v>
      </c>
      <c r="C33" s="315"/>
      <c r="D33" s="315"/>
      <c r="E33" s="315"/>
      <c r="F33" s="315"/>
      <c r="G33" s="315"/>
      <c r="H33" s="316"/>
      <c r="I33" s="158"/>
      <c r="J33" s="158"/>
      <c r="K33" s="158"/>
      <c r="L33" s="158"/>
      <c r="M33" s="158"/>
      <c r="N33" s="158"/>
      <c r="O33" s="158"/>
      <c r="P33" s="158"/>
      <c r="Q33" s="158"/>
      <c r="R33" s="158"/>
    </row>
    <row r="34" spans="1:18" customFormat="1" ht="49.5" customHeight="1" x14ac:dyDescent="0.25">
      <c r="B34" s="314" t="s">
        <v>207</v>
      </c>
      <c r="C34" s="315"/>
      <c r="D34" s="315"/>
      <c r="E34" s="315"/>
      <c r="F34" s="315"/>
      <c r="G34" s="315"/>
      <c r="H34" s="316"/>
      <c r="I34" s="172"/>
    </row>
    <row r="35" spans="1:18" customFormat="1" ht="46.5" customHeight="1" x14ac:dyDescent="0.25">
      <c r="B35" s="314" t="s">
        <v>208</v>
      </c>
      <c r="C35" s="315"/>
      <c r="D35" s="315"/>
      <c r="E35" s="315"/>
      <c r="F35" s="315"/>
      <c r="G35" s="315"/>
      <c r="H35" s="316"/>
      <c r="I35" s="172"/>
    </row>
    <row r="36" spans="1:18" customFormat="1" ht="30" customHeight="1" x14ac:dyDescent="0.25">
      <c r="B36" s="314" t="s">
        <v>209</v>
      </c>
      <c r="C36" s="315"/>
      <c r="D36" s="315"/>
      <c r="E36" s="315"/>
      <c r="F36" s="315"/>
      <c r="G36" s="315"/>
      <c r="H36" s="316"/>
      <c r="I36" s="172"/>
    </row>
    <row r="37" spans="1:18" customFormat="1" ht="15" customHeight="1" x14ac:dyDescent="0.25">
      <c r="A37" s="173" t="s">
        <v>210</v>
      </c>
      <c r="B37" s="173"/>
      <c r="I37" s="174"/>
    </row>
    <row r="38" spans="1:18" customFormat="1" ht="30" customHeight="1" x14ac:dyDescent="0.25">
      <c r="B38" s="337" t="s">
        <v>211</v>
      </c>
      <c r="C38" s="338"/>
      <c r="D38" s="338"/>
      <c r="E38" s="338"/>
      <c r="F38" s="338"/>
      <c r="G38" s="338"/>
      <c r="H38" s="339"/>
    </row>
    <row r="39" spans="1:18" customFormat="1" ht="12.75" customHeight="1" x14ac:dyDescent="0.25">
      <c r="B39" s="340" t="s">
        <v>212</v>
      </c>
      <c r="C39" s="341"/>
      <c r="D39" s="341"/>
      <c r="E39" s="341"/>
      <c r="F39" s="341"/>
      <c r="G39" s="175"/>
      <c r="H39" s="176"/>
    </row>
    <row r="40" spans="1:18" customFormat="1" ht="29.25" customHeight="1" x14ac:dyDescent="0.25">
      <c r="B40" s="342" t="s">
        <v>213</v>
      </c>
      <c r="C40" s="343"/>
      <c r="D40" s="343"/>
      <c r="E40" s="343"/>
      <c r="F40" s="343"/>
      <c r="G40" s="343"/>
      <c r="H40" s="344"/>
    </row>
    <row r="41" spans="1:18" customFormat="1" ht="15" customHeight="1" x14ac:dyDescent="0.25">
      <c r="B41" s="177" t="s">
        <v>214</v>
      </c>
      <c r="C41" s="175"/>
      <c r="D41" s="175"/>
      <c r="E41" s="175"/>
      <c r="F41" s="175"/>
      <c r="G41" s="175"/>
      <c r="H41" s="176"/>
    </row>
    <row r="42" spans="1:18" customFormat="1" ht="30.75" customHeight="1" x14ac:dyDescent="0.25">
      <c r="B42" s="342" t="s">
        <v>215</v>
      </c>
      <c r="C42" s="343"/>
      <c r="D42" s="343"/>
      <c r="E42" s="343"/>
      <c r="F42" s="343"/>
      <c r="G42" s="343"/>
      <c r="H42" s="344"/>
    </row>
    <row r="43" spans="1:18" customFormat="1" ht="12.75" customHeight="1" x14ac:dyDescent="0.25">
      <c r="B43" s="345" t="s">
        <v>216</v>
      </c>
      <c r="C43" s="346"/>
      <c r="D43" s="346"/>
      <c r="E43" s="346"/>
      <c r="F43" s="346"/>
      <c r="G43" s="346"/>
      <c r="H43" s="176"/>
    </row>
    <row r="44" spans="1:18" customFormat="1" ht="35.25" customHeight="1" x14ac:dyDescent="0.25">
      <c r="B44" s="342" t="s">
        <v>217</v>
      </c>
      <c r="C44" s="343"/>
      <c r="D44" s="343"/>
      <c r="E44" s="343"/>
      <c r="F44" s="343"/>
      <c r="G44" s="343"/>
      <c r="H44" s="344"/>
    </row>
    <row r="45" spans="1:18" customFormat="1" ht="24.75" customHeight="1" x14ac:dyDescent="0.25">
      <c r="B45" s="347" t="s">
        <v>218</v>
      </c>
      <c r="C45" s="348"/>
      <c r="D45" s="348"/>
      <c r="E45" s="348"/>
      <c r="F45" s="348"/>
      <c r="G45" s="348"/>
      <c r="H45" s="349"/>
    </row>
    <row r="46" spans="1:18" customFormat="1" ht="27.75" customHeight="1" x14ac:dyDescent="0.25">
      <c r="B46" s="333" t="s">
        <v>219</v>
      </c>
      <c r="C46" s="334"/>
      <c r="D46" s="334"/>
      <c r="E46" s="334"/>
      <c r="F46" s="334"/>
      <c r="G46" s="334"/>
      <c r="H46" s="335"/>
    </row>
    <row r="47" spans="1:18" customFormat="1" ht="21" customHeight="1" x14ac:dyDescent="0.25">
      <c r="B47" s="314" t="s">
        <v>220</v>
      </c>
      <c r="C47" s="315"/>
      <c r="D47" s="315"/>
      <c r="E47" s="315"/>
      <c r="F47" s="315"/>
      <c r="G47" s="315"/>
      <c r="H47" s="316"/>
    </row>
    <row r="48" spans="1:18" customFormat="1" ht="26.25" customHeight="1" x14ac:dyDescent="0.25">
      <c r="B48" s="336" t="s">
        <v>221</v>
      </c>
      <c r="C48" s="336"/>
      <c r="D48" s="336"/>
      <c r="E48" s="336"/>
      <c r="F48" s="336"/>
      <c r="G48" s="336"/>
      <c r="H48" s="336"/>
    </row>
  </sheetData>
  <mergeCells count="27">
    <mergeCell ref="B48:H48"/>
    <mergeCell ref="B35:H35"/>
    <mergeCell ref="B36:H36"/>
    <mergeCell ref="B38:H38"/>
    <mergeCell ref="B39:F39"/>
    <mergeCell ref="B40:H40"/>
    <mergeCell ref="B42:H42"/>
    <mergeCell ref="B43:G43"/>
    <mergeCell ref="B44:H44"/>
    <mergeCell ref="B45:H45"/>
    <mergeCell ref="B46:H46"/>
    <mergeCell ref="B47:H47"/>
    <mergeCell ref="B34:H34"/>
    <mergeCell ref="A1:K1"/>
    <mergeCell ref="J9:K9"/>
    <mergeCell ref="B13:B14"/>
    <mergeCell ref="C13:G13"/>
    <mergeCell ref="B15:B17"/>
    <mergeCell ref="C16:D16"/>
    <mergeCell ref="E16:G16"/>
    <mergeCell ref="D17:E17"/>
    <mergeCell ref="F17:G17"/>
    <mergeCell ref="D21:E21"/>
    <mergeCell ref="C25:H25"/>
    <mergeCell ref="C31:H31"/>
    <mergeCell ref="C32:H32"/>
    <mergeCell ref="B33:H33"/>
  </mergeCells>
  <conditionalFormatting sqref="I9">
    <cfRule type="expression" dxfId="5" priority="38">
      <formula>MAX(#REF!)&gt;=5</formula>
    </cfRule>
  </conditionalFormatting>
  <conditionalFormatting sqref="J7:K7">
    <cfRule type="expression" dxfId="4" priority="16">
      <formula>MAX(D7:H7)&gt;=5</formula>
    </cfRule>
  </conditionalFormatting>
  <conditionalFormatting sqref="J8:K8">
    <cfRule type="expression" dxfId="3" priority="15">
      <formula>MAX(D8:H8)&gt;=5</formula>
    </cfRule>
  </conditionalFormatting>
  <conditionalFormatting sqref="J5:K5">
    <cfRule type="expression" dxfId="2" priority="6">
      <formula>MAX(D5:H5)&gt;=5</formula>
    </cfRule>
  </conditionalFormatting>
  <conditionalFormatting sqref="J4:K4">
    <cfRule type="expression" dxfId="1" priority="2">
      <formula>MAX(D4:H4)&gt;=5</formula>
    </cfRule>
  </conditionalFormatting>
  <conditionalFormatting sqref="J6:K6">
    <cfRule type="expression" dxfId="0" priority="1">
      <formula>MAX(D6:H6)&gt;=5</formula>
    </cfRule>
  </conditionalFormatting>
  <pageMargins left="0.7" right="0.7" top="0.75" bottom="0.75" header="0.3" footer="0.3"/>
  <pageSetup paperSize="3" orientation="landscape" r:id="rId1"/>
  <headerFooter>
    <oddFooter>Page &amp;P&amp;R&amp;F</oddFooter>
  </headerFooter>
  <rowBreaks count="1" manualBreakCount="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6"/>
  <sheetViews>
    <sheetView zoomScaleNormal="100" workbookViewId="0">
      <selection activeCell="A2" sqref="A2"/>
    </sheetView>
  </sheetViews>
  <sheetFormatPr defaultRowHeight="15" x14ac:dyDescent="0.25"/>
  <cols>
    <col min="1" max="1" width="25.85546875" style="194" customWidth="1"/>
    <col min="2" max="3" width="11" style="194" customWidth="1"/>
    <col min="4" max="4" width="22.85546875" style="194" customWidth="1"/>
    <col min="5" max="6" width="11" style="194" customWidth="1"/>
    <col min="7" max="8" width="9.140625" style="194" customWidth="1"/>
    <col min="9" max="9" width="19" style="192"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4" t="s">
        <v>19</v>
      </c>
      <c r="I1" s="178"/>
    </row>
    <row r="2" spans="1:9" s="184" customFormat="1" ht="18" customHeight="1" x14ac:dyDescent="0.25">
      <c r="A2" s="179" t="s">
        <v>19</v>
      </c>
      <c r="B2" s="180" t="s">
        <v>222</v>
      </c>
      <c r="C2" s="181"/>
      <c r="D2" s="182"/>
      <c r="E2" s="182"/>
      <c r="F2" s="182"/>
      <c r="G2" s="182"/>
      <c r="H2" s="182"/>
      <c r="I2" s="183" t="s">
        <v>63</v>
      </c>
    </row>
    <row r="3" spans="1:9" s="184" customFormat="1" x14ac:dyDescent="0.2">
      <c r="A3" s="185" t="s">
        <v>223</v>
      </c>
      <c r="C3" s="186"/>
      <c r="I3" s="187"/>
    </row>
    <row r="4" spans="1:9" s="184" customFormat="1" ht="12.75" x14ac:dyDescent="0.2">
      <c r="A4" s="188" t="s">
        <v>224</v>
      </c>
      <c r="B4" s="188" t="s">
        <v>59</v>
      </c>
      <c r="C4" s="188" t="s">
        <v>71</v>
      </c>
      <c r="D4" s="188" t="s">
        <v>225</v>
      </c>
      <c r="E4" s="189" t="s">
        <v>22</v>
      </c>
      <c r="F4" s="190"/>
      <c r="G4" s="190"/>
      <c r="H4" s="190"/>
      <c r="I4" s="191"/>
    </row>
    <row r="5" spans="1:9" x14ac:dyDescent="0.25">
      <c r="A5"/>
      <c r="B5"/>
      <c r="C5"/>
      <c r="D5"/>
      <c r="E5"/>
      <c r="F5"/>
      <c r="G5"/>
      <c r="H5"/>
    </row>
    <row r="6" spans="1:9" x14ac:dyDescent="0.25">
      <c r="A6" s="19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B7" sqref="B7"/>
    </sheetView>
  </sheetViews>
  <sheetFormatPr defaultColWidth="9.140625" defaultRowHeight="12.75" x14ac:dyDescent="0.2"/>
  <cols>
    <col min="1" max="3" width="9.140625" style="194"/>
    <col min="4" max="4" width="13.42578125" style="194" bestFit="1" customWidth="1"/>
    <col min="5" max="5" width="16.42578125" style="194" bestFit="1" customWidth="1"/>
    <col min="6" max="6" width="23.42578125" style="194" customWidth="1"/>
    <col min="7" max="7" width="11" style="194" bestFit="1" customWidth="1"/>
    <col min="8" max="259" width="9.140625" style="194"/>
    <col min="260" max="260" width="13.42578125" style="194" bestFit="1" customWidth="1"/>
    <col min="261" max="261" width="16.42578125" style="194" bestFit="1" customWidth="1"/>
    <col min="262" max="262" width="23.42578125" style="194" customWidth="1"/>
    <col min="263" max="263" width="11" style="194" bestFit="1" customWidth="1"/>
    <col min="264" max="515" width="9.140625" style="194"/>
    <col min="516" max="516" width="13.42578125" style="194" bestFit="1" customWidth="1"/>
    <col min="517" max="517" width="16.42578125" style="194" bestFit="1" customWidth="1"/>
    <col min="518" max="518" width="23.42578125" style="194" customWidth="1"/>
    <col min="519" max="519" width="11" style="194" bestFit="1" customWidth="1"/>
    <col min="520" max="771" width="9.140625" style="194"/>
    <col min="772" max="772" width="13.42578125" style="194" bestFit="1" customWidth="1"/>
    <col min="773" max="773" width="16.42578125" style="194" bestFit="1" customWidth="1"/>
    <col min="774" max="774" width="23.42578125" style="194" customWidth="1"/>
    <col min="775" max="775" width="11" style="194" bestFit="1" customWidth="1"/>
    <col min="776" max="1027" width="9.140625" style="194"/>
    <col min="1028" max="1028" width="13.42578125" style="194" bestFit="1" customWidth="1"/>
    <col min="1029" max="1029" width="16.42578125" style="194" bestFit="1" customWidth="1"/>
    <col min="1030" max="1030" width="23.42578125" style="194" customWidth="1"/>
    <col min="1031" max="1031" width="11" style="194" bestFit="1" customWidth="1"/>
    <col min="1032" max="1283" width="9.140625" style="194"/>
    <col min="1284" max="1284" width="13.42578125" style="194" bestFit="1" customWidth="1"/>
    <col min="1285" max="1285" width="16.42578125" style="194" bestFit="1" customWidth="1"/>
    <col min="1286" max="1286" width="23.42578125" style="194" customWidth="1"/>
    <col min="1287" max="1287" width="11" style="194" bestFit="1" customWidth="1"/>
    <col min="1288" max="1539" width="9.140625" style="194"/>
    <col min="1540" max="1540" width="13.42578125" style="194" bestFit="1" customWidth="1"/>
    <col min="1541" max="1541" width="16.42578125" style="194" bestFit="1" customWidth="1"/>
    <col min="1542" max="1542" width="23.42578125" style="194" customWidth="1"/>
    <col min="1543" max="1543" width="11" style="194" bestFit="1" customWidth="1"/>
    <col min="1544" max="1795" width="9.140625" style="194"/>
    <col min="1796" max="1796" width="13.42578125" style="194" bestFit="1" customWidth="1"/>
    <col min="1797" max="1797" width="16.42578125" style="194" bestFit="1" customWidth="1"/>
    <col min="1798" max="1798" width="23.42578125" style="194" customWidth="1"/>
    <col min="1799" max="1799" width="11" style="194" bestFit="1" customWidth="1"/>
    <col min="1800" max="2051" width="9.140625" style="194"/>
    <col min="2052" max="2052" width="13.42578125" style="194" bestFit="1" customWidth="1"/>
    <col min="2053" max="2053" width="16.42578125" style="194" bestFit="1" customWidth="1"/>
    <col min="2054" max="2054" width="23.42578125" style="194" customWidth="1"/>
    <col min="2055" max="2055" width="11" style="194" bestFit="1" customWidth="1"/>
    <col min="2056" max="2307" width="9.140625" style="194"/>
    <col min="2308" max="2308" width="13.42578125" style="194" bestFit="1" customWidth="1"/>
    <col min="2309" max="2309" width="16.42578125" style="194" bestFit="1" customWidth="1"/>
    <col min="2310" max="2310" width="23.42578125" style="194" customWidth="1"/>
    <col min="2311" max="2311" width="11" style="194" bestFit="1" customWidth="1"/>
    <col min="2312" max="2563" width="9.140625" style="194"/>
    <col min="2564" max="2564" width="13.42578125" style="194" bestFit="1" customWidth="1"/>
    <col min="2565" max="2565" width="16.42578125" style="194" bestFit="1" customWidth="1"/>
    <col min="2566" max="2566" width="23.42578125" style="194" customWidth="1"/>
    <col min="2567" max="2567" width="11" style="194" bestFit="1" customWidth="1"/>
    <col min="2568" max="2819" width="9.140625" style="194"/>
    <col min="2820" max="2820" width="13.42578125" style="194" bestFit="1" customWidth="1"/>
    <col min="2821" max="2821" width="16.42578125" style="194" bestFit="1" customWidth="1"/>
    <col min="2822" max="2822" width="23.42578125" style="194" customWidth="1"/>
    <col min="2823" max="2823" width="11" style="194" bestFit="1" customWidth="1"/>
    <col min="2824" max="3075" width="9.140625" style="194"/>
    <col min="3076" max="3076" width="13.42578125" style="194" bestFit="1" customWidth="1"/>
    <col min="3077" max="3077" width="16.42578125" style="194" bestFit="1" customWidth="1"/>
    <col min="3078" max="3078" width="23.42578125" style="194" customWidth="1"/>
    <col min="3079" max="3079" width="11" style="194" bestFit="1" customWidth="1"/>
    <col min="3080" max="3331" width="9.140625" style="194"/>
    <col min="3332" max="3332" width="13.42578125" style="194" bestFit="1" customWidth="1"/>
    <col min="3333" max="3333" width="16.42578125" style="194" bestFit="1" customWidth="1"/>
    <col min="3334" max="3334" width="23.42578125" style="194" customWidth="1"/>
    <col min="3335" max="3335" width="11" style="194" bestFit="1" customWidth="1"/>
    <col min="3336" max="3587" width="9.140625" style="194"/>
    <col min="3588" max="3588" width="13.42578125" style="194" bestFit="1" customWidth="1"/>
    <col min="3589" max="3589" width="16.42578125" style="194" bestFit="1" customWidth="1"/>
    <col min="3590" max="3590" width="23.42578125" style="194" customWidth="1"/>
    <col min="3591" max="3591" width="11" style="194" bestFit="1" customWidth="1"/>
    <col min="3592" max="3843" width="9.140625" style="194"/>
    <col min="3844" max="3844" width="13.42578125" style="194" bestFit="1" customWidth="1"/>
    <col min="3845" max="3845" width="16.42578125" style="194" bestFit="1" customWidth="1"/>
    <col min="3846" max="3846" width="23.42578125" style="194" customWidth="1"/>
    <col min="3847" max="3847" width="11" style="194" bestFit="1" customWidth="1"/>
    <col min="3848" max="4099" width="9.140625" style="194"/>
    <col min="4100" max="4100" width="13.42578125" style="194" bestFit="1" customWidth="1"/>
    <col min="4101" max="4101" width="16.42578125" style="194" bestFit="1" customWidth="1"/>
    <col min="4102" max="4102" width="23.42578125" style="194" customWidth="1"/>
    <col min="4103" max="4103" width="11" style="194" bestFit="1" customWidth="1"/>
    <col min="4104" max="4355" width="9.140625" style="194"/>
    <col min="4356" max="4356" width="13.42578125" style="194" bestFit="1" customWidth="1"/>
    <col min="4357" max="4357" width="16.42578125" style="194" bestFit="1" customWidth="1"/>
    <col min="4358" max="4358" width="23.42578125" style="194" customWidth="1"/>
    <col min="4359" max="4359" width="11" style="194" bestFit="1" customWidth="1"/>
    <col min="4360" max="4611" width="9.140625" style="194"/>
    <col min="4612" max="4612" width="13.42578125" style="194" bestFit="1" customWidth="1"/>
    <col min="4613" max="4613" width="16.42578125" style="194" bestFit="1" customWidth="1"/>
    <col min="4614" max="4614" width="23.42578125" style="194" customWidth="1"/>
    <col min="4615" max="4615" width="11" style="194" bestFit="1" customWidth="1"/>
    <col min="4616" max="4867" width="9.140625" style="194"/>
    <col min="4868" max="4868" width="13.42578125" style="194" bestFit="1" customWidth="1"/>
    <col min="4869" max="4869" width="16.42578125" style="194" bestFit="1" customWidth="1"/>
    <col min="4870" max="4870" width="23.42578125" style="194" customWidth="1"/>
    <col min="4871" max="4871" width="11" style="194" bestFit="1" customWidth="1"/>
    <col min="4872" max="5123" width="9.140625" style="194"/>
    <col min="5124" max="5124" width="13.42578125" style="194" bestFit="1" customWidth="1"/>
    <col min="5125" max="5125" width="16.42578125" style="194" bestFit="1" customWidth="1"/>
    <col min="5126" max="5126" width="23.42578125" style="194" customWidth="1"/>
    <col min="5127" max="5127" width="11" style="194" bestFit="1" customWidth="1"/>
    <col min="5128" max="5379" width="9.140625" style="194"/>
    <col min="5380" max="5380" width="13.42578125" style="194" bestFit="1" customWidth="1"/>
    <col min="5381" max="5381" width="16.42578125" style="194" bestFit="1" customWidth="1"/>
    <col min="5382" max="5382" width="23.42578125" style="194" customWidth="1"/>
    <col min="5383" max="5383" width="11" style="194" bestFit="1" customWidth="1"/>
    <col min="5384" max="5635" width="9.140625" style="194"/>
    <col min="5636" max="5636" width="13.42578125" style="194" bestFit="1" customWidth="1"/>
    <col min="5637" max="5637" width="16.42578125" style="194" bestFit="1" customWidth="1"/>
    <col min="5638" max="5638" width="23.42578125" style="194" customWidth="1"/>
    <col min="5639" max="5639" width="11" style="194" bestFit="1" customWidth="1"/>
    <col min="5640" max="5891" width="9.140625" style="194"/>
    <col min="5892" max="5892" width="13.42578125" style="194" bestFit="1" customWidth="1"/>
    <col min="5893" max="5893" width="16.42578125" style="194" bestFit="1" customWidth="1"/>
    <col min="5894" max="5894" width="23.42578125" style="194" customWidth="1"/>
    <col min="5895" max="5895" width="11" style="194" bestFit="1" customWidth="1"/>
    <col min="5896" max="6147" width="9.140625" style="194"/>
    <col min="6148" max="6148" width="13.42578125" style="194" bestFit="1" customWidth="1"/>
    <col min="6149" max="6149" width="16.42578125" style="194" bestFit="1" customWidth="1"/>
    <col min="6150" max="6150" width="23.42578125" style="194" customWidth="1"/>
    <col min="6151" max="6151" width="11" style="194" bestFit="1" customWidth="1"/>
    <col min="6152" max="6403" width="9.140625" style="194"/>
    <col min="6404" max="6404" width="13.42578125" style="194" bestFit="1" customWidth="1"/>
    <col min="6405" max="6405" width="16.42578125" style="194" bestFit="1" customWidth="1"/>
    <col min="6406" max="6406" width="23.42578125" style="194" customWidth="1"/>
    <col min="6407" max="6407" width="11" style="194" bestFit="1" customWidth="1"/>
    <col min="6408" max="6659" width="9.140625" style="194"/>
    <col min="6660" max="6660" width="13.42578125" style="194" bestFit="1" customWidth="1"/>
    <col min="6661" max="6661" width="16.42578125" style="194" bestFit="1" customWidth="1"/>
    <col min="6662" max="6662" width="23.42578125" style="194" customWidth="1"/>
    <col min="6663" max="6663" width="11" style="194" bestFit="1" customWidth="1"/>
    <col min="6664" max="6915" width="9.140625" style="194"/>
    <col min="6916" max="6916" width="13.42578125" style="194" bestFit="1" customWidth="1"/>
    <col min="6917" max="6917" width="16.42578125" style="194" bestFit="1" customWidth="1"/>
    <col min="6918" max="6918" width="23.42578125" style="194" customWidth="1"/>
    <col min="6919" max="6919" width="11" style="194" bestFit="1" customWidth="1"/>
    <col min="6920" max="7171" width="9.140625" style="194"/>
    <col min="7172" max="7172" width="13.42578125" style="194" bestFit="1" customWidth="1"/>
    <col min="7173" max="7173" width="16.42578125" style="194" bestFit="1" customWidth="1"/>
    <col min="7174" max="7174" width="23.42578125" style="194" customWidth="1"/>
    <col min="7175" max="7175" width="11" style="194" bestFit="1" customWidth="1"/>
    <col min="7176" max="7427" width="9.140625" style="194"/>
    <col min="7428" max="7428" width="13.42578125" style="194" bestFit="1" customWidth="1"/>
    <col min="7429" max="7429" width="16.42578125" style="194" bestFit="1" customWidth="1"/>
    <col min="7430" max="7430" width="23.42578125" style="194" customWidth="1"/>
    <col min="7431" max="7431" width="11" style="194" bestFit="1" customWidth="1"/>
    <col min="7432" max="7683" width="9.140625" style="194"/>
    <col min="7684" max="7684" width="13.42578125" style="194" bestFit="1" customWidth="1"/>
    <col min="7685" max="7685" width="16.42578125" style="194" bestFit="1" customWidth="1"/>
    <col min="7686" max="7686" width="23.42578125" style="194" customWidth="1"/>
    <col min="7687" max="7687" width="11" style="194" bestFit="1" customWidth="1"/>
    <col min="7688" max="7939" width="9.140625" style="194"/>
    <col min="7940" max="7940" width="13.42578125" style="194" bestFit="1" customWidth="1"/>
    <col min="7941" max="7941" width="16.42578125" style="194" bestFit="1" customWidth="1"/>
    <col min="7942" max="7942" width="23.42578125" style="194" customWidth="1"/>
    <col min="7943" max="7943" width="11" style="194" bestFit="1" customWidth="1"/>
    <col min="7944" max="8195" width="9.140625" style="194"/>
    <col min="8196" max="8196" width="13.42578125" style="194" bestFit="1" customWidth="1"/>
    <col min="8197" max="8197" width="16.42578125" style="194" bestFit="1" customWidth="1"/>
    <col min="8198" max="8198" width="23.42578125" style="194" customWidth="1"/>
    <col min="8199" max="8199" width="11" style="194" bestFit="1" customWidth="1"/>
    <col min="8200" max="8451" width="9.140625" style="194"/>
    <col min="8452" max="8452" width="13.42578125" style="194" bestFit="1" customWidth="1"/>
    <col min="8453" max="8453" width="16.42578125" style="194" bestFit="1" customWidth="1"/>
    <col min="8454" max="8454" width="23.42578125" style="194" customWidth="1"/>
    <col min="8455" max="8455" width="11" style="194" bestFit="1" customWidth="1"/>
    <col min="8456" max="8707" width="9.140625" style="194"/>
    <col min="8708" max="8708" width="13.42578125" style="194" bestFit="1" customWidth="1"/>
    <col min="8709" max="8709" width="16.42578125" style="194" bestFit="1" customWidth="1"/>
    <col min="8710" max="8710" width="23.42578125" style="194" customWidth="1"/>
    <col min="8711" max="8711" width="11" style="194" bestFit="1" customWidth="1"/>
    <col min="8712" max="8963" width="9.140625" style="194"/>
    <col min="8964" max="8964" width="13.42578125" style="194" bestFit="1" customWidth="1"/>
    <col min="8965" max="8965" width="16.42578125" style="194" bestFit="1" customWidth="1"/>
    <col min="8966" max="8966" width="23.42578125" style="194" customWidth="1"/>
    <col min="8967" max="8967" width="11" style="194" bestFit="1" customWidth="1"/>
    <col min="8968" max="9219" width="9.140625" style="194"/>
    <col min="9220" max="9220" width="13.42578125" style="194" bestFit="1" customWidth="1"/>
    <col min="9221" max="9221" width="16.42578125" style="194" bestFit="1" customWidth="1"/>
    <col min="9222" max="9222" width="23.42578125" style="194" customWidth="1"/>
    <col min="9223" max="9223" width="11" style="194" bestFit="1" customWidth="1"/>
    <col min="9224" max="9475" width="9.140625" style="194"/>
    <col min="9476" max="9476" width="13.42578125" style="194" bestFit="1" customWidth="1"/>
    <col min="9477" max="9477" width="16.42578125" style="194" bestFit="1" customWidth="1"/>
    <col min="9478" max="9478" width="23.42578125" style="194" customWidth="1"/>
    <col min="9479" max="9479" width="11" style="194" bestFit="1" customWidth="1"/>
    <col min="9480" max="9731" width="9.140625" style="194"/>
    <col min="9732" max="9732" width="13.42578125" style="194" bestFit="1" customWidth="1"/>
    <col min="9733" max="9733" width="16.42578125" style="194" bestFit="1" customWidth="1"/>
    <col min="9734" max="9734" width="23.42578125" style="194" customWidth="1"/>
    <col min="9735" max="9735" width="11" style="194" bestFit="1" customWidth="1"/>
    <col min="9736" max="9987" width="9.140625" style="194"/>
    <col min="9988" max="9988" width="13.42578125" style="194" bestFit="1" customWidth="1"/>
    <col min="9989" max="9989" width="16.42578125" style="194" bestFit="1" customWidth="1"/>
    <col min="9990" max="9990" width="23.42578125" style="194" customWidth="1"/>
    <col min="9991" max="9991" width="11" style="194" bestFit="1" customWidth="1"/>
    <col min="9992" max="10243" width="9.140625" style="194"/>
    <col min="10244" max="10244" width="13.42578125" style="194" bestFit="1" customWidth="1"/>
    <col min="10245" max="10245" width="16.42578125" style="194" bestFit="1" customWidth="1"/>
    <col min="10246" max="10246" width="23.42578125" style="194" customWidth="1"/>
    <col min="10247" max="10247" width="11" style="194" bestFit="1" customWidth="1"/>
    <col min="10248" max="10499" width="9.140625" style="194"/>
    <col min="10500" max="10500" width="13.42578125" style="194" bestFit="1" customWidth="1"/>
    <col min="10501" max="10501" width="16.42578125" style="194" bestFit="1" customWidth="1"/>
    <col min="10502" max="10502" width="23.42578125" style="194" customWidth="1"/>
    <col min="10503" max="10503" width="11" style="194" bestFit="1" customWidth="1"/>
    <col min="10504" max="10755" width="9.140625" style="194"/>
    <col min="10756" max="10756" width="13.42578125" style="194" bestFit="1" customWidth="1"/>
    <col min="10757" max="10757" width="16.42578125" style="194" bestFit="1" customWidth="1"/>
    <col min="10758" max="10758" width="23.42578125" style="194" customWidth="1"/>
    <col min="10759" max="10759" width="11" style="194" bestFit="1" customWidth="1"/>
    <col min="10760" max="11011" width="9.140625" style="194"/>
    <col min="11012" max="11012" width="13.42578125" style="194" bestFit="1" customWidth="1"/>
    <col min="11013" max="11013" width="16.42578125" style="194" bestFit="1" customWidth="1"/>
    <col min="11014" max="11014" width="23.42578125" style="194" customWidth="1"/>
    <col min="11015" max="11015" width="11" style="194" bestFit="1" customWidth="1"/>
    <col min="11016" max="11267" width="9.140625" style="194"/>
    <col min="11268" max="11268" width="13.42578125" style="194" bestFit="1" customWidth="1"/>
    <col min="11269" max="11269" width="16.42578125" style="194" bestFit="1" customWidth="1"/>
    <col min="11270" max="11270" width="23.42578125" style="194" customWidth="1"/>
    <col min="11271" max="11271" width="11" style="194" bestFit="1" customWidth="1"/>
    <col min="11272" max="11523" width="9.140625" style="194"/>
    <col min="11524" max="11524" width="13.42578125" style="194" bestFit="1" customWidth="1"/>
    <col min="11525" max="11525" width="16.42578125" style="194" bestFit="1" customWidth="1"/>
    <col min="11526" max="11526" width="23.42578125" style="194" customWidth="1"/>
    <col min="11527" max="11527" width="11" style="194" bestFit="1" customWidth="1"/>
    <col min="11528" max="11779" width="9.140625" style="194"/>
    <col min="11780" max="11780" width="13.42578125" style="194" bestFit="1" customWidth="1"/>
    <col min="11781" max="11781" width="16.42578125" style="194" bestFit="1" customWidth="1"/>
    <col min="11782" max="11782" width="23.42578125" style="194" customWidth="1"/>
    <col min="11783" max="11783" width="11" style="194" bestFit="1" customWidth="1"/>
    <col min="11784" max="12035" width="9.140625" style="194"/>
    <col min="12036" max="12036" width="13.42578125" style="194" bestFit="1" customWidth="1"/>
    <col min="12037" max="12037" width="16.42578125" style="194" bestFit="1" customWidth="1"/>
    <col min="12038" max="12038" width="23.42578125" style="194" customWidth="1"/>
    <col min="12039" max="12039" width="11" style="194" bestFit="1" customWidth="1"/>
    <col min="12040" max="12291" width="9.140625" style="194"/>
    <col min="12292" max="12292" width="13.42578125" style="194" bestFit="1" customWidth="1"/>
    <col min="12293" max="12293" width="16.42578125" style="194" bestFit="1" customWidth="1"/>
    <col min="12294" max="12294" width="23.42578125" style="194" customWidth="1"/>
    <col min="12295" max="12295" width="11" style="194" bestFit="1" customWidth="1"/>
    <col min="12296" max="12547" width="9.140625" style="194"/>
    <col min="12548" max="12548" width="13.42578125" style="194" bestFit="1" customWidth="1"/>
    <col min="12549" max="12549" width="16.42578125" style="194" bestFit="1" customWidth="1"/>
    <col min="12550" max="12550" width="23.42578125" style="194" customWidth="1"/>
    <col min="12551" max="12551" width="11" style="194" bestFit="1" customWidth="1"/>
    <col min="12552" max="12803" width="9.140625" style="194"/>
    <col min="12804" max="12804" width="13.42578125" style="194" bestFit="1" customWidth="1"/>
    <col min="12805" max="12805" width="16.42578125" style="194" bestFit="1" customWidth="1"/>
    <col min="12806" max="12806" width="23.42578125" style="194" customWidth="1"/>
    <col min="12807" max="12807" width="11" style="194" bestFit="1" customWidth="1"/>
    <col min="12808" max="13059" width="9.140625" style="194"/>
    <col min="13060" max="13060" width="13.42578125" style="194" bestFit="1" customWidth="1"/>
    <col min="13061" max="13061" width="16.42578125" style="194" bestFit="1" customWidth="1"/>
    <col min="13062" max="13062" width="23.42578125" style="194" customWidth="1"/>
    <col min="13063" max="13063" width="11" style="194" bestFit="1" customWidth="1"/>
    <col min="13064" max="13315" width="9.140625" style="194"/>
    <col min="13316" max="13316" width="13.42578125" style="194" bestFit="1" customWidth="1"/>
    <col min="13317" max="13317" width="16.42578125" style="194" bestFit="1" customWidth="1"/>
    <col min="13318" max="13318" width="23.42578125" style="194" customWidth="1"/>
    <col min="13319" max="13319" width="11" style="194" bestFit="1" customWidth="1"/>
    <col min="13320" max="13571" width="9.140625" style="194"/>
    <col min="13572" max="13572" width="13.42578125" style="194" bestFit="1" customWidth="1"/>
    <col min="13573" max="13573" width="16.42578125" style="194" bestFit="1" customWidth="1"/>
    <col min="13574" max="13574" width="23.42578125" style="194" customWidth="1"/>
    <col min="13575" max="13575" width="11" style="194" bestFit="1" customWidth="1"/>
    <col min="13576" max="13827" width="9.140625" style="194"/>
    <col min="13828" max="13828" width="13.42578125" style="194" bestFit="1" customWidth="1"/>
    <col min="13829" max="13829" width="16.42578125" style="194" bestFit="1" customWidth="1"/>
    <col min="13830" max="13830" width="23.42578125" style="194" customWidth="1"/>
    <col min="13831" max="13831" width="11" style="194" bestFit="1" customWidth="1"/>
    <col min="13832" max="14083" width="9.140625" style="194"/>
    <col min="14084" max="14084" width="13.42578125" style="194" bestFit="1" customWidth="1"/>
    <col min="14085" max="14085" width="16.42578125" style="194" bestFit="1" customWidth="1"/>
    <col min="14086" max="14086" width="23.42578125" style="194" customWidth="1"/>
    <col min="14087" max="14087" width="11" style="194" bestFit="1" customWidth="1"/>
    <col min="14088" max="14339" width="9.140625" style="194"/>
    <col min="14340" max="14340" width="13.42578125" style="194" bestFit="1" customWidth="1"/>
    <col min="14341" max="14341" width="16.42578125" style="194" bestFit="1" customWidth="1"/>
    <col min="14342" max="14342" width="23.42578125" style="194" customWidth="1"/>
    <col min="14343" max="14343" width="11" style="194" bestFit="1" customWidth="1"/>
    <col min="14344" max="14595" width="9.140625" style="194"/>
    <col min="14596" max="14596" width="13.42578125" style="194" bestFit="1" customWidth="1"/>
    <col min="14597" max="14597" width="16.42578125" style="194" bestFit="1" customWidth="1"/>
    <col min="14598" max="14598" width="23.42578125" style="194" customWidth="1"/>
    <col min="14599" max="14599" width="11" style="194" bestFit="1" customWidth="1"/>
    <col min="14600" max="14851" width="9.140625" style="194"/>
    <col min="14852" max="14852" width="13.42578125" style="194" bestFit="1" customWidth="1"/>
    <col min="14853" max="14853" width="16.42578125" style="194" bestFit="1" customWidth="1"/>
    <col min="14854" max="14854" width="23.42578125" style="194" customWidth="1"/>
    <col min="14855" max="14855" width="11" style="194" bestFit="1" customWidth="1"/>
    <col min="14856" max="15107" width="9.140625" style="194"/>
    <col min="15108" max="15108" width="13.42578125" style="194" bestFit="1" customWidth="1"/>
    <col min="15109" max="15109" width="16.42578125" style="194" bestFit="1" customWidth="1"/>
    <col min="15110" max="15110" width="23.42578125" style="194" customWidth="1"/>
    <col min="15111" max="15111" width="11" style="194" bestFit="1" customWidth="1"/>
    <col min="15112" max="15363" width="9.140625" style="194"/>
    <col min="15364" max="15364" width="13.42578125" style="194" bestFit="1" customWidth="1"/>
    <col min="15365" max="15365" width="16.42578125" style="194" bestFit="1" customWidth="1"/>
    <col min="15366" max="15366" width="23.42578125" style="194" customWidth="1"/>
    <col min="15367" max="15367" width="11" style="194" bestFit="1" customWidth="1"/>
    <col min="15368" max="15619" width="9.140625" style="194"/>
    <col min="15620" max="15620" width="13.42578125" style="194" bestFit="1" customWidth="1"/>
    <col min="15621" max="15621" width="16.42578125" style="194" bestFit="1" customWidth="1"/>
    <col min="15622" max="15622" width="23.42578125" style="194" customWidth="1"/>
    <col min="15623" max="15623" width="11" style="194" bestFit="1" customWidth="1"/>
    <col min="15624" max="15875" width="9.140625" style="194"/>
    <col min="15876" max="15876" width="13.42578125" style="194" bestFit="1" customWidth="1"/>
    <col min="15877" max="15877" width="16.42578125" style="194" bestFit="1" customWidth="1"/>
    <col min="15878" max="15878" width="23.42578125" style="194" customWidth="1"/>
    <col min="15879" max="15879" width="11" style="194" bestFit="1" customWidth="1"/>
    <col min="15880" max="16131" width="9.140625" style="194"/>
    <col min="16132" max="16132" width="13.42578125" style="194" bestFit="1" customWidth="1"/>
    <col min="16133" max="16133" width="16.42578125" style="194" bestFit="1" customWidth="1"/>
    <col min="16134" max="16134" width="23.42578125" style="194" customWidth="1"/>
    <col min="16135" max="16135" width="11" style="194" bestFit="1" customWidth="1"/>
    <col min="16136" max="16384" width="9.140625" style="194"/>
  </cols>
  <sheetData>
    <row r="1" spans="1:38" ht="20.25" x14ac:dyDescent="0.3">
      <c r="A1" s="195"/>
      <c r="B1" s="196"/>
      <c r="C1" s="195"/>
      <c r="D1" s="196"/>
      <c r="E1" s="195"/>
      <c r="F1" s="195"/>
      <c r="G1" s="195"/>
      <c r="H1" s="64" t="s">
        <v>20</v>
      </c>
      <c r="I1" s="197"/>
      <c r="J1" s="197"/>
      <c r="K1" s="197"/>
      <c r="L1" s="197"/>
      <c r="M1" s="197"/>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row>
    <row r="2" spans="1:38" x14ac:dyDescent="0.2">
      <c r="A2" s="197"/>
      <c r="B2" s="350"/>
      <c r="C2" s="350"/>
      <c r="D2" s="350"/>
      <c r="E2" s="350"/>
      <c r="F2" s="198"/>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row>
    <row r="3" spans="1:38" x14ac:dyDescent="0.2">
      <c r="A3" s="197"/>
      <c r="B3" s="351" t="s">
        <v>226</v>
      </c>
      <c r="C3" s="351"/>
      <c r="D3" s="351"/>
      <c r="E3" s="351"/>
      <c r="F3" s="199" t="s">
        <v>63</v>
      </c>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row>
    <row r="4" spans="1:38" x14ac:dyDescent="0.2">
      <c r="A4" s="197"/>
      <c r="B4" s="197" t="s">
        <v>321</v>
      </c>
      <c r="C4" s="197" t="s">
        <v>322</v>
      </c>
      <c r="D4" s="197" t="s">
        <v>323</v>
      </c>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row>
    <row r="5" spans="1:38" x14ac:dyDescent="0.2">
      <c r="A5" s="197"/>
      <c r="B5" s="200" t="s">
        <v>324</v>
      </c>
      <c r="C5" s="194" t="s">
        <v>322</v>
      </c>
      <c r="D5" s="194" t="s">
        <v>325</v>
      </c>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row>
    <row r="6" spans="1:38" x14ac:dyDescent="0.2">
      <c r="A6" s="197"/>
      <c r="B6" s="201" t="s">
        <v>326</v>
      </c>
      <c r="C6" s="194" t="s">
        <v>322</v>
      </c>
      <c r="D6" s="194" t="s">
        <v>327</v>
      </c>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row>
    <row r="7" spans="1:38" x14ac:dyDescent="0.2">
      <c r="A7" s="197"/>
      <c r="B7" s="200"/>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row>
    <row r="8" spans="1:38" x14ac:dyDescent="0.2">
      <c r="A8" s="197"/>
      <c r="B8" s="201"/>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c r="AK8" s="197"/>
      <c r="AL8" s="197"/>
    </row>
    <row r="9" spans="1:38" x14ac:dyDescent="0.2">
      <c r="A9" s="197"/>
      <c r="B9" s="200"/>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L9" s="197"/>
    </row>
    <row r="10" spans="1:38" x14ac:dyDescent="0.2">
      <c r="A10" s="197"/>
      <c r="B10" s="202"/>
      <c r="C10" s="197"/>
      <c r="D10" s="197"/>
      <c r="E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row>
    <row r="11" spans="1:38" x14ac:dyDescent="0.2">
      <c r="A11" s="197"/>
      <c r="B11" s="203"/>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row>
    <row r="12" spans="1:38" x14ac:dyDescent="0.2">
      <c r="A12" s="197"/>
      <c r="B12" s="204"/>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197"/>
    </row>
    <row r="13" spans="1:38" x14ac:dyDescent="0.2">
      <c r="A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7"/>
    </row>
    <row r="14" spans="1:38" x14ac:dyDescent="0.2">
      <c r="A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row>
    <row r="15" spans="1:38" x14ac:dyDescent="0.2">
      <c r="A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row>
    <row r="16" spans="1:38" x14ac:dyDescent="0.2">
      <c r="A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row>
    <row r="17" spans="1:38" x14ac:dyDescent="0.2">
      <c r="A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row>
    <row r="18" spans="1:38" x14ac:dyDescent="0.2">
      <c r="A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row>
    <row r="19" spans="1:38" x14ac:dyDescent="0.2">
      <c r="A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row>
    <row r="20" spans="1:38" x14ac:dyDescent="0.2">
      <c r="A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7"/>
    </row>
    <row r="21" spans="1:38" x14ac:dyDescent="0.2">
      <c r="A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row>
    <row r="22" spans="1:38" x14ac:dyDescent="0.2">
      <c r="A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row>
    <row r="23" spans="1:38" x14ac:dyDescent="0.2">
      <c r="A23" s="197"/>
      <c r="B23" s="197"/>
      <c r="C23" s="197"/>
      <c r="D23" s="197"/>
      <c r="E23" s="197"/>
      <c r="F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row>
    <row r="24" spans="1:38" x14ac:dyDescent="0.2">
      <c r="A24" s="197"/>
      <c r="B24" s="197"/>
      <c r="C24" s="197"/>
      <c r="D24" s="197"/>
      <c r="E24" s="197"/>
      <c r="F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row>
    <row r="25" spans="1:38" x14ac:dyDescent="0.2">
      <c r="A25" s="197"/>
      <c r="B25" s="158"/>
      <c r="C25" s="205"/>
      <c r="D25" s="158"/>
      <c r="E25" s="158"/>
      <c r="F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row>
    <row r="26" spans="1:38" x14ac:dyDescent="0.2">
      <c r="A26" s="197"/>
      <c r="B26" s="206"/>
      <c r="C26" s="207"/>
      <c r="D26" s="158"/>
      <c r="E26" s="158"/>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row>
    <row r="27" spans="1:38" x14ac:dyDescent="0.2">
      <c r="A27" s="197"/>
      <c r="B27" s="206"/>
      <c r="C27" s="207"/>
      <c r="D27" s="158"/>
      <c r="E27" s="158"/>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row>
    <row r="28" spans="1:38" x14ac:dyDescent="0.2">
      <c r="A28" s="197"/>
      <c r="B28" s="206"/>
      <c r="C28" s="207"/>
      <c r="D28" s="158"/>
      <c r="E28" s="158"/>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row>
    <row r="29" spans="1:38" x14ac:dyDescent="0.2">
      <c r="B29" s="206"/>
      <c r="C29" s="197"/>
      <c r="D29" s="197"/>
      <c r="E29" s="197"/>
    </row>
    <row r="30" spans="1:38" x14ac:dyDescent="0.2">
      <c r="B30" s="206"/>
      <c r="C30" s="197"/>
      <c r="D30" s="197"/>
      <c r="E30" s="197"/>
    </row>
    <row r="31" spans="1:38" x14ac:dyDescent="0.2">
      <c r="B31" s="203"/>
      <c r="C31" s="197"/>
      <c r="D31" s="197"/>
      <c r="E31" s="197"/>
    </row>
    <row r="37" spans="10:10" x14ac:dyDescent="0.2">
      <c r="J37" s="208"/>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C23" sqref="C23"/>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4"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198" t="s">
        <v>227</v>
      </c>
      <c r="D3" s="198" t="s">
        <v>9</v>
      </c>
    </row>
    <row r="4" spans="1:38" ht="15" x14ac:dyDescent="0.2">
      <c r="C4" s="209"/>
      <c r="D4" s="352"/>
      <c r="E4" s="353"/>
      <c r="F4" s="353"/>
      <c r="G4" s="353"/>
      <c r="H4" s="353"/>
      <c r="I4" s="353"/>
      <c r="J4" s="353"/>
      <c r="K4" s="353"/>
      <c r="L4" s="353"/>
    </row>
    <row r="5" spans="1:38" ht="15" x14ac:dyDescent="0.2">
      <c r="C5" s="209"/>
      <c r="D5" s="352"/>
      <c r="E5" s="353"/>
      <c r="F5" s="353"/>
      <c r="G5" s="353"/>
      <c r="H5" s="353"/>
      <c r="I5" s="353"/>
      <c r="J5" s="353"/>
      <c r="K5" s="353"/>
      <c r="L5" s="353"/>
    </row>
    <row r="6" spans="1:38" ht="15" x14ac:dyDescent="0.2">
      <c r="C6" s="209"/>
      <c r="D6" s="352"/>
      <c r="E6" s="353"/>
      <c r="F6" s="353"/>
      <c r="G6" s="353"/>
      <c r="H6" s="353"/>
      <c r="I6" s="353"/>
      <c r="J6" s="353"/>
      <c r="K6" s="353"/>
      <c r="L6" s="353"/>
    </row>
    <row r="7" spans="1:38" ht="15" x14ac:dyDescent="0.2">
      <c r="C7" s="209"/>
      <c r="D7" s="352"/>
      <c r="E7" s="353"/>
      <c r="F7" s="353"/>
      <c r="G7" s="353"/>
      <c r="H7" s="353"/>
      <c r="I7" s="353"/>
      <c r="J7" s="353"/>
      <c r="K7" s="353"/>
      <c r="L7" s="353"/>
    </row>
    <row r="8" spans="1:38" ht="15" x14ac:dyDescent="0.2">
      <c r="C8" s="209"/>
      <c r="D8" s="352"/>
      <c r="E8" s="353"/>
      <c r="F8" s="353"/>
      <c r="G8" s="353"/>
      <c r="H8" s="353"/>
      <c r="I8" s="353"/>
      <c r="J8" s="353"/>
      <c r="K8" s="353"/>
      <c r="L8" s="353"/>
    </row>
    <row r="9" spans="1:38" ht="15" x14ac:dyDescent="0.2">
      <c r="C9" s="209"/>
      <c r="D9" s="352"/>
      <c r="E9" s="353"/>
      <c r="F9" s="353"/>
      <c r="G9" s="353"/>
      <c r="H9" s="353"/>
      <c r="I9" s="353"/>
      <c r="J9" s="353"/>
      <c r="K9" s="353"/>
      <c r="L9" s="353"/>
    </row>
    <row r="10" spans="1:38" ht="15" x14ac:dyDescent="0.2">
      <c r="C10" s="209"/>
      <c r="D10" s="352"/>
      <c r="E10" s="353"/>
      <c r="F10" s="353"/>
      <c r="G10" s="353"/>
      <c r="H10" s="353"/>
      <c r="I10" s="353"/>
      <c r="J10" s="353"/>
      <c r="K10" s="353"/>
      <c r="L10" s="353"/>
    </row>
    <row r="11" spans="1:38" ht="15" x14ac:dyDescent="0.2">
      <c r="C11" s="209"/>
      <c r="D11" s="352"/>
      <c r="E11" s="353"/>
      <c r="F11" s="353"/>
      <c r="G11" s="353"/>
      <c r="H11" s="353"/>
      <c r="I11" s="353"/>
      <c r="J11" s="353"/>
      <c r="K11" s="353"/>
      <c r="L11" s="353"/>
    </row>
    <row r="12" spans="1:38" ht="15" x14ac:dyDescent="0.2">
      <c r="C12" s="209"/>
      <c r="D12" s="352"/>
      <c r="E12" s="353"/>
      <c r="F12" s="353"/>
      <c r="G12" s="353"/>
      <c r="H12" s="353"/>
      <c r="I12" s="353"/>
      <c r="J12" s="353"/>
      <c r="K12" s="353"/>
      <c r="L12" s="353"/>
    </row>
    <row r="13" spans="1:38" ht="15" x14ac:dyDescent="0.2">
      <c r="C13" s="209"/>
      <c r="D13" s="352"/>
      <c r="E13" s="353"/>
      <c r="F13" s="353"/>
      <c r="G13" s="353"/>
      <c r="H13" s="353"/>
      <c r="I13" s="353"/>
      <c r="J13" s="353"/>
      <c r="K13" s="353"/>
      <c r="L13" s="353"/>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20" zoomScaleNormal="120" workbookViewId="0">
      <selection activeCell="P15" sqref="P15"/>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FB0DC4-EEBC-43EB-A6CF-B5E314635ECF}"/>
</file>

<file path=customXml/itemProps2.xml><?xml version="1.0" encoding="utf-8"?>
<ds:datastoreItem xmlns:ds="http://schemas.openxmlformats.org/officeDocument/2006/customXml" ds:itemID="{70C879F1-C9D0-46A1-BA4D-A21840B81818}"/>
</file>

<file path=customXml/itemProps3.xml><?xml version="1.0" encoding="utf-8"?>
<ds:datastoreItem xmlns:ds="http://schemas.openxmlformats.org/officeDocument/2006/customXml" ds:itemID="{FFEAA337-BF12-4D4C-87E5-074530E95D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Srijana Rai</cp:lastModifiedBy>
  <dcterms:created xsi:type="dcterms:W3CDTF">2018-10-09T18:06:12Z</dcterms:created>
  <dcterms:modified xsi:type="dcterms:W3CDTF">2019-03-11T16:03:15Z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