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ais\Desktop\Srijana\NG Unit Processes\Don's Review\"/>
    </mc:Choice>
  </mc:AlternateContent>
  <bookViews>
    <workbookView xWindow="0" yWindow="0" windowWidth="13875" windowHeight="9300" activeTab="3"/>
  </bookViews>
  <sheets>
    <sheet name="Info" sheetId="1" r:id="rId1"/>
    <sheet name="Data Summary" sheetId="2" r:id="rId2"/>
    <sheet name="PS" sheetId="3" r:id="rId3"/>
    <sheet name="Reference Source Info" sheetId="4" r:id="rId4"/>
    <sheet name="DQI" sheetId="5" r:id="rId5"/>
    <sheet name="Example Calculations Sheet" sheetId="6" r:id="rId6"/>
    <sheet name="Conversions" sheetId="7" r:id="rId7"/>
    <sheet name="Assumptions" sheetId="8" r:id="rId8"/>
    <sheet name="Chart" sheetId="9" r:id="rId9"/>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2" i="2" l="1"/>
  <c r="G32" i="2"/>
  <c r="D36" i="2" l="1"/>
  <c r="C45" i="2" l="1"/>
  <c r="H45" i="2" s="1"/>
  <c r="D37" i="2"/>
  <c r="B36" i="2"/>
  <c r="D32" i="2"/>
  <c r="D35" i="2"/>
  <c r="D31" i="2"/>
  <c r="B31" i="2"/>
  <c r="I11" i="5" l="1"/>
  <c r="K10" i="5" l="1"/>
  <c r="J10" i="5"/>
  <c r="I10" i="5"/>
  <c r="C10" i="5"/>
  <c r="B10" i="5"/>
  <c r="K9" i="5"/>
  <c r="J9" i="5"/>
  <c r="I9" i="5"/>
  <c r="C9" i="5"/>
  <c r="B9" i="5"/>
  <c r="K8" i="5"/>
  <c r="J8" i="5"/>
  <c r="I8" i="5"/>
  <c r="C8" i="5"/>
  <c r="B8" i="5"/>
  <c r="K7" i="5"/>
  <c r="J7" i="5"/>
  <c r="I7" i="5"/>
  <c r="C7" i="5"/>
  <c r="B7" i="5"/>
  <c r="K6" i="5"/>
  <c r="J6" i="5"/>
  <c r="I6" i="5"/>
  <c r="C6" i="5"/>
  <c r="B6" i="5"/>
  <c r="CI8" i="3"/>
  <c r="CI9" i="3"/>
  <c r="CI10" i="3"/>
  <c r="CI11" i="3"/>
  <c r="CI12" i="3"/>
  <c r="CI13" i="3"/>
  <c r="CI7" i="3"/>
  <c r="D7" i="7" l="1"/>
  <c r="C44" i="2"/>
  <c r="C43" i="2"/>
  <c r="D34" i="2" l="1"/>
  <c r="D33" i="2"/>
  <c r="D30" i="2"/>
  <c r="B34" i="2"/>
  <c r="B33" i="2"/>
  <c r="B35" i="2"/>
  <c r="G2" i="3" l="1"/>
  <c r="H2" i="3" s="1"/>
  <c r="I2" i="3" s="1"/>
  <c r="J2" i="3" s="1"/>
  <c r="K2" i="3" s="1"/>
  <c r="L2" i="3" s="1"/>
  <c r="M2" i="3" s="1"/>
  <c r="N2" i="3" s="1"/>
  <c r="O2" i="3" s="1"/>
  <c r="P2" i="3" s="1"/>
  <c r="Q2" i="3" s="1"/>
  <c r="R2" i="3" s="1"/>
  <c r="S2" i="3" s="1"/>
  <c r="T2" i="3" s="1"/>
  <c r="U2" i="3" s="1"/>
  <c r="V2" i="3" s="1"/>
  <c r="W2" i="3" s="1"/>
  <c r="X2" i="3" s="1"/>
  <c r="Y2" i="3" s="1"/>
  <c r="Z2" i="3" s="1"/>
  <c r="AA2" i="3" s="1"/>
  <c r="AB2" i="3" s="1"/>
  <c r="AC2" i="3" s="1"/>
  <c r="AD2" i="3" s="1"/>
  <c r="AE2" i="3" s="1"/>
  <c r="AF2" i="3" s="1"/>
  <c r="AG2" i="3" s="1"/>
  <c r="AH2" i="3" s="1"/>
  <c r="AI2" i="3" s="1"/>
  <c r="AJ2" i="3" s="1"/>
  <c r="AK2" i="3" s="1"/>
  <c r="AL2" i="3" s="1"/>
  <c r="AM2" i="3" s="1"/>
  <c r="AN2" i="3" s="1"/>
  <c r="AO2" i="3" s="1"/>
  <c r="AP2" i="3" s="1"/>
  <c r="AQ2" i="3" s="1"/>
  <c r="AR2" i="3" s="1"/>
  <c r="AS2" i="3" s="1"/>
  <c r="AT2" i="3" s="1"/>
  <c r="AU2" i="3" s="1"/>
  <c r="AV2" i="3" s="1"/>
  <c r="AW2" i="3" s="1"/>
  <c r="AX2" i="3" s="1"/>
  <c r="AY2" i="3" s="1"/>
  <c r="AZ2" i="3" s="1"/>
  <c r="BA2" i="3" s="1"/>
  <c r="BB2" i="3" s="1"/>
  <c r="BC2" i="3" s="1"/>
  <c r="BD2" i="3" s="1"/>
  <c r="BE2" i="3" s="1"/>
  <c r="BF2" i="3" s="1"/>
  <c r="BG2" i="3" s="1"/>
  <c r="BH2" i="3" s="1"/>
  <c r="BI2" i="3" s="1"/>
  <c r="BJ2" i="3" s="1"/>
  <c r="BK2" i="3" s="1"/>
  <c r="BL2" i="3" s="1"/>
  <c r="BM2" i="3" s="1"/>
  <c r="BN2" i="3" s="1"/>
  <c r="BO2" i="3" s="1"/>
  <c r="BP2" i="3" s="1"/>
  <c r="BQ2" i="3" s="1"/>
  <c r="BR2" i="3" s="1"/>
  <c r="BS2" i="3" s="1"/>
  <c r="BT2" i="3" s="1"/>
  <c r="BU2" i="3" s="1"/>
  <c r="BV2" i="3" s="1"/>
  <c r="BW2" i="3" s="1"/>
  <c r="BX2" i="3" s="1"/>
  <c r="BY2" i="3" s="1"/>
  <c r="BZ2" i="3" s="1"/>
  <c r="CA2" i="3" s="1"/>
  <c r="CB2" i="3" s="1"/>
  <c r="CC2" i="3" s="1"/>
  <c r="CD2" i="3" s="1"/>
  <c r="CE2" i="3" s="1"/>
  <c r="CF2" i="3" s="1"/>
  <c r="CG2" i="3" s="1"/>
  <c r="CH2" i="3" s="1"/>
  <c r="H44" i="2" l="1"/>
  <c r="C53" i="2"/>
  <c r="B4" i="5" l="1"/>
  <c r="C4" i="5"/>
  <c r="B5" i="5"/>
  <c r="C5" i="5"/>
  <c r="O53" i="2"/>
  <c r="D53" i="2"/>
  <c r="B32" i="2"/>
  <c r="B24" i="2"/>
  <c r="B23" i="2"/>
  <c r="B23" i="3" l="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K5" i="5"/>
  <c r="J5" i="5"/>
  <c r="I5" i="5"/>
  <c r="K4" i="5"/>
  <c r="J4" i="5"/>
  <c r="I4" i="5"/>
  <c r="F53" i="2"/>
  <c r="F52" i="2"/>
  <c r="H53" i="2"/>
  <c r="H43" i="2"/>
  <c r="B37" i="2"/>
  <c r="CF5" i="3"/>
  <c r="CC5" i="3"/>
  <c r="BZ5" i="3"/>
  <c r="BW5" i="3"/>
  <c r="BT5" i="3"/>
  <c r="BQ5" i="3"/>
  <c r="BN5" i="3"/>
  <c r="BK5" i="3"/>
  <c r="BH5" i="3"/>
  <c r="BE5" i="3"/>
  <c r="BB5" i="3"/>
  <c r="AY5" i="3"/>
  <c r="AV5" i="3"/>
  <c r="AS5" i="3"/>
  <c r="AP5" i="3"/>
  <c r="AM5" i="3"/>
  <c r="AJ5" i="3"/>
  <c r="AG5" i="3"/>
  <c r="AD5" i="3"/>
  <c r="AA5" i="3"/>
  <c r="X5" i="3"/>
  <c r="U5" i="3"/>
  <c r="R5" i="3"/>
  <c r="O5" i="3"/>
  <c r="L5" i="3"/>
  <c r="I5" i="3"/>
  <c r="F5" i="3"/>
  <c r="H4" i="3"/>
  <c r="G4" i="3"/>
  <c r="F4" i="3"/>
  <c r="K18" i="3"/>
  <c r="K4" i="3" s="1"/>
  <c r="J18" i="3"/>
  <c r="J4" i="3" s="1"/>
  <c r="I18" i="3"/>
  <c r="I4" i="3" s="1"/>
  <c r="N5" i="2"/>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I54" i="2"/>
  <c r="H54" i="2"/>
  <c r="G54" i="2"/>
  <c r="H52" i="2"/>
  <c r="G52" i="2"/>
  <c r="I52" i="2" s="1"/>
  <c r="I46" i="2"/>
  <c r="H46" i="2"/>
  <c r="G46" i="2"/>
  <c r="G11" i="2"/>
  <c r="D4" i="1"/>
  <c r="D3" i="1"/>
  <c r="C24" i="1" s="1"/>
  <c r="E8" i="3" l="1"/>
  <c r="C13" i="3"/>
  <c r="D8" i="3"/>
  <c r="E24" i="2" s="1"/>
  <c r="C8" i="3"/>
  <c r="F24" i="2" s="1"/>
  <c r="C7" i="3"/>
  <c r="F23" i="2" s="1"/>
  <c r="E7" i="3"/>
  <c r="G23" i="2" s="1"/>
  <c r="G24" i="2"/>
  <c r="D7" i="3"/>
  <c r="E23" i="2" s="1"/>
  <c r="D9" i="3"/>
  <c r="E25" i="2" s="1"/>
  <c r="C9" i="3"/>
  <c r="F25" i="2" s="1"/>
  <c r="E9" i="3"/>
  <c r="G25" i="2" s="1"/>
  <c r="E10" i="3"/>
  <c r="G26" i="2" s="1"/>
  <c r="D10" i="3"/>
  <c r="E26" i="2" s="1"/>
  <c r="C10" i="3"/>
  <c r="F26" i="2" s="1"/>
  <c r="D11" i="3"/>
  <c r="E27" i="2" s="1"/>
  <c r="C11" i="3"/>
  <c r="F27" i="2" s="1"/>
  <c r="E11" i="3"/>
  <c r="G27" i="2" s="1"/>
  <c r="D6" i="3"/>
  <c r="M18" i="3"/>
  <c r="P18" i="3" s="1"/>
  <c r="P4" i="3" s="1"/>
  <c r="N18" i="3"/>
  <c r="E6" i="3"/>
  <c r="C6" i="3"/>
  <c r="C12" i="3"/>
  <c r="L18" i="3"/>
  <c r="C5" i="3"/>
  <c r="F30" i="2" l="1"/>
  <c r="F31" i="2" s="1"/>
  <c r="E30" i="2"/>
  <c r="E31" i="2" s="1"/>
  <c r="G30" i="2"/>
  <c r="G31" i="2" s="1"/>
  <c r="D12" i="3"/>
  <c r="E28" i="2" s="1"/>
  <c r="E33" i="2" s="1"/>
  <c r="F28" i="2"/>
  <c r="F33" i="2" s="1"/>
  <c r="D13" i="3"/>
  <c r="E29" i="2" s="1"/>
  <c r="F29" i="2"/>
  <c r="E12" i="3"/>
  <c r="G28" i="2" s="1"/>
  <c r="G33" i="2" s="1"/>
  <c r="E13" i="3"/>
  <c r="G29" i="2" s="1"/>
  <c r="S18" i="3"/>
  <c r="S4" i="3" s="1"/>
  <c r="M4" i="3"/>
  <c r="N4" i="3"/>
  <c r="Q18" i="3"/>
  <c r="O18" i="3"/>
  <c r="L4" i="3"/>
  <c r="D5" i="3"/>
  <c r="E5" i="3"/>
  <c r="E32" i="2" l="1"/>
  <c r="E34" i="2"/>
  <c r="G34" i="2"/>
  <c r="F34" i="2"/>
  <c r="V18" i="3"/>
  <c r="V4" i="3" s="1"/>
  <c r="T18" i="3"/>
  <c r="Q4" i="3"/>
  <c r="O4" i="3"/>
  <c r="R18" i="3"/>
  <c r="F35" i="2" l="1"/>
  <c r="F36" i="2"/>
  <c r="G35" i="2"/>
  <c r="G36" i="2"/>
  <c r="E35" i="2"/>
  <c r="E36" i="2"/>
  <c r="G45" i="2" s="1"/>
  <c r="I45" i="2" s="1"/>
  <c r="G44" i="2"/>
  <c r="I44" i="2" s="1"/>
  <c r="F37" i="2"/>
  <c r="Y18" i="3"/>
  <c r="AB18" i="3" s="1"/>
  <c r="W18" i="3"/>
  <c r="T4" i="3"/>
  <c r="U18" i="3"/>
  <c r="R4" i="3"/>
  <c r="E37" i="2" l="1"/>
  <c r="G43" i="2" s="1"/>
  <c r="I43" i="2" s="1"/>
  <c r="G37" i="2"/>
  <c r="G53" i="2"/>
  <c r="I53" i="2" s="1"/>
  <c r="Y4" i="3"/>
  <c r="W4" i="3"/>
  <c r="Z18" i="3"/>
  <c r="AE18" i="3"/>
  <c r="AB4" i="3"/>
  <c r="X18" i="3"/>
  <c r="U4" i="3"/>
  <c r="AC18" i="3" l="1"/>
  <c r="Z4" i="3"/>
  <c r="AH18" i="3"/>
  <c r="AE4" i="3"/>
  <c r="X4" i="3"/>
  <c r="AA18" i="3"/>
  <c r="AF18" i="3" l="1"/>
  <c r="AC4" i="3"/>
  <c r="AD18" i="3"/>
  <c r="AA4" i="3"/>
  <c r="AK18" i="3"/>
  <c r="AH4" i="3"/>
  <c r="AI18" i="3" l="1"/>
  <c r="AF4" i="3"/>
  <c r="AN18" i="3"/>
  <c r="AK4" i="3"/>
  <c r="AD4" i="3"/>
  <c r="AG18" i="3"/>
  <c r="AI4" i="3" l="1"/>
  <c r="AL18" i="3"/>
  <c r="AQ18" i="3"/>
  <c r="AN4" i="3"/>
  <c r="AJ18" i="3"/>
  <c r="AG4" i="3"/>
  <c r="AO18" i="3" l="1"/>
  <c r="AL4" i="3"/>
  <c r="AJ4" i="3"/>
  <c r="AM18" i="3"/>
  <c r="AQ4" i="3"/>
  <c r="AT18" i="3"/>
  <c r="AO4" i="3" l="1"/>
  <c r="AR18" i="3"/>
  <c r="AW18" i="3"/>
  <c r="AT4" i="3"/>
  <c r="AP18" i="3"/>
  <c r="AM4" i="3"/>
  <c r="AU18" i="3" l="1"/>
  <c r="AR4" i="3"/>
  <c r="AZ18" i="3"/>
  <c r="AW4" i="3"/>
  <c r="AS18" i="3"/>
  <c r="AP4" i="3"/>
  <c r="AU4" i="3" l="1"/>
  <c r="AX18" i="3"/>
  <c r="AV18" i="3"/>
  <c r="AS4" i="3"/>
  <c r="BC18" i="3"/>
  <c r="AZ4" i="3"/>
  <c r="BA18" i="3" l="1"/>
  <c r="AX4" i="3"/>
  <c r="AY18" i="3"/>
  <c r="AV4" i="3"/>
  <c r="BF18" i="3"/>
  <c r="BC4" i="3"/>
  <c r="BD18" i="3" l="1"/>
  <c r="BA4" i="3"/>
  <c r="AY4" i="3"/>
  <c r="BB18" i="3"/>
  <c r="BI18" i="3"/>
  <c r="BF4" i="3"/>
  <c r="BD4" i="3" l="1"/>
  <c r="BG18" i="3"/>
  <c r="BL18" i="3"/>
  <c r="BI4" i="3"/>
  <c r="BE18" i="3"/>
  <c r="BB4" i="3"/>
  <c r="BG4" i="3" l="1"/>
  <c r="BJ18" i="3"/>
  <c r="BO18" i="3"/>
  <c r="BL4" i="3"/>
  <c r="BH18" i="3"/>
  <c r="BE4" i="3"/>
  <c r="BM18" i="3" l="1"/>
  <c r="BJ4" i="3"/>
  <c r="BK18" i="3"/>
  <c r="BH4" i="3"/>
  <c r="BR18" i="3"/>
  <c r="BO4" i="3"/>
  <c r="BM4" i="3" l="1"/>
  <c r="BP18" i="3"/>
  <c r="BU18" i="3"/>
  <c r="BR4" i="3"/>
  <c r="BK4" i="3"/>
  <c r="BN18" i="3"/>
  <c r="BP4" i="3" l="1"/>
  <c r="BS18" i="3"/>
  <c r="BQ18" i="3"/>
  <c r="BN4" i="3"/>
  <c r="BX18" i="3"/>
  <c r="BU4" i="3"/>
  <c r="BV18" i="3" l="1"/>
  <c r="BS4" i="3"/>
  <c r="BQ4" i="3"/>
  <c r="BT18" i="3"/>
  <c r="CA18" i="3"/>
  <c r="BX4" i="3"/>
  <c r="BY18" i="3" l="1"/>
  <c r="BV4" i="3"/>
  <c r="BW18" i="3"/>
  <c r="BT4" i="3"/>
  <c r="CD18" i="3"/>
  <c r="CA4" i="3"/>
  <c r="CB18" i="3" l="1"/>
  <c r="BY4" i="3"/>
  <c r="BZ18" i="3"/>
  <c r="BW4" i="3"/>
  <c r="CG18" i="3"/>
  <c r="CG4" i="3" s="1"/>
  <c r="CD4" i="3"/>
  <c r="CB4" i="3" l="1"/>
  <c r="CE18" i="3"/>
  <c r="CC18" i="3"/>
  <c r="BZ4" i="3"/>
  <c r="CH18" i="3" l="1"/>
  <c r="CH4" i="3" s="1"/>
  <c r="CE4" i="3"/>
  <c r="CF18" i="3"/>
  <c r="CF4" i="3" s="1"/>
  <c r="CC4" i="3"/>
</calcChain>
</file>

<file path=xl/sharedStrings.xml><?xml version="1.0" encoding="utf-8"?>
<sst xmlns="http://schemas.openxmlformats.org/spreadsheetml/2006/main" count="599" uniqueCount="423">
  <si>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</si>
  <si>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</si>
  <si>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</si>
  <si>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</si>
  <si>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</si>
  <si>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</si>
  <si>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</si>
  <si>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</si>
  <si>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</si>
  <si>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</si>
  <si>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</si>
  <si>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</si>
  <si>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</si>
  <si>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</si>
  <si>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</si>
  <si>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</si>
  <si>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</si>
  <si>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</si>
  <si>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</si>
  <si>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</si>
  <si>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</si>
  <si>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</si>
  <si>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</si>
  <si>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</si>
  <si>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</si>
  <si>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</si>
  <si>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</si>
  <si>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</si>
  <si>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</si>
  <si>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</si>
  <si>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</si>
  <si>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</si>
  <si>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</si>
  <si>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</si>
  <si>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</si>
  <si>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</si>
  <si>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Template Version:</t>
  </si>
  <si>
    <t>4.0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</si>
  <si>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</si>
  <si>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</si>
  <si>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</si>
  <si>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</si>
  <si>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</si>
  <si>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</si>
  <si>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</si>
  <si>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</si>
  <si>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</si>
  <si>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</si>
  <si>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</si>
  <si>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</si>
  <si>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</si>
  <si>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</si>
  <si>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</si>
  <si>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</si>
  <si>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</si>
  <si>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</si>
  <si>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</si>
  <si>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</si>
  <si>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</si>
  <si>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</si>
  <si>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</si>
  <si>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</si>
  <si>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</si>
  <si>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</si>
  <si>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</si>
  <si>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</si>
  <si>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</si>
  <si>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</si>
  <si>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</si>
  <si>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</si>
  <si>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</si>
  <si>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</si>
  <si>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</si>
  <si>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</si>
  <si>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</si>
  <si>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</si>
  <si>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</si>
  <si>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</si>
  <si>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</si>
  <si>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</si>
  <si>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</si>
  <si>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</si>
  <si>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Note: Inventory items not included are assumed to be zero based on best engineering judgment or assumed to be zero because no data was available to categorize them for this unit process at the time of its creation.</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</si>
  <si>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</si>
  <si>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</si>
  <si>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</si>
  <si>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</si>
  <si>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</si>
  <si>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</si>
  <si>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</si>
  <si>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</si>
  <si>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</si>
  <si>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</si>
  <si>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</si>
  <si>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</si>
  <si>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</si>
  <si>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</si>
  <si>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</si>
  <si>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</si>
  <si>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</si>
  <si>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</si>
  <si>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</si>
  <si>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</si>
  <si>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</si>
  <si>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</si>
  <si>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</si>
  <si>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</si>
  <si>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</si>
  <si>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</si>
  <si>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</si>
  <si>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</si>
  <si>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</si>
  <si>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</si>
  <si>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</si>
  <si>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Descriptions:</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</si>
  <si>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</si>
  <si>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</si>
  <si>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</si>
  <si>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</si>
  <si>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</si>
  <si>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</si>
  <si>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</si>
  <si>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</si>
  <si>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</si>
  <si>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</si>
  <si>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</si>
  <si>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</si>
  <si>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</si>
  <si>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</si>
  <si>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</si>
  <si>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</si>
  <si>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</si>
  <si>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</si>
  <si>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</si>
  <si>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</si>
  <si>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</si>
  <si>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</si>
  <si>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</si>
  <si>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</si>
  <si>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</si>
  <si>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</si>
  <si>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</si>
  <si>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</si>
  <si>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</si>
  <si>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</si>
  <si>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</si>
  <si>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</si>
  <si>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</si>
  <si>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</si>
  <si>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</si>
  <si>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</si>
  <si>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</si>
  <si>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</si>
  <si>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</si>
  <si>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</si>
  <si>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</si>
  <si>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</si>
  <si>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</si>
  <si>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</si>
  <si>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</si>
  <si>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</si>
  <si>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</si>
  <si>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</si>
  <si>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</si>
  <si>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</si>
  <si>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</si>
  <si>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</si>
  <si>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</si>
  <si>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</si>
  <si>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</si>
  <si>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</si>
  <si>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</si>
  <si>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</si>
  <si>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</si>
  <si>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</si>
  <si>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</si>
  <si>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</si>
  <si>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</si>
  <si>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</si>
  <si>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</si>
  <si>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</si>
  <si>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</si>
  <si>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</si>
  <si>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</si>
  <si>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</si>
  <si>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</si>
  <si>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</si>
  <si>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</si>
  <si>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</si>
  <si>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</si>
  <si>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</si>
  <si>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</si>
  <si>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</si>
  <si>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</si>
  <si>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</si>
  <si>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</si>
  <si>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</si>
  <si>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</si>
  <si>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</si>
  <si>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</si>
  <si>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</si>
  <si>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</si>
  <si>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</si>
  <si>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</si>
  <si>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</si>
  <si>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</si>
  <si>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</si>
  <si>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</si>
  <si>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</si>
  <si>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</si>
  <si>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</si>
  <si>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</si>
  <si>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</si>
  <si>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</si>
  <si>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</si>
  <si>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</si>
  <si>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</si>
  <si>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</si>
  <si>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</si>
  <si>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</si>
  <si>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</si>
  <si>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</si>
  <si>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</si>
  <si>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Subheader as Needed</t>
  </si>
  <si>
    <t>Flow</t>
  </si>
  <si>
    <t>Notes</t>
  </si>
  <si>
    <t>Conversion Factors</t>
  </si>
  <si>
    <t>Assumption #</t>
  </si>
  <si>
    <t>Appalachian - Shale - Min</t>
  </si>
  <si>
    <t>Appalachian - Shale</t>
  </si>
  <si>
    <t>Appalachian - Shale - Max</t>
  </si>
  <si>
    <t>Gulf - Conventional - Min</t>
  </si>
  <si>
    <t>Gulf - Conventional</t>
  </si>
  <si>
    <t>Gulf - Conventional - Max</t>
  </si>
  <si>
    <t>Gulf - Shale - Min</t>
  </si>
  <si>
    <t>Gulf - Shale</t>
  </si>
  <si>
    <t>Gulf - Shale - Max</t>
  </si>
  <si>
    <t>Gulf - Tight - Min</t>
  </si>
  <si>
    <t>Gulf - Tight</t>
  </si>
  <si>
    <t>Gulf - Tight - Max</t>
  </si>
  <si>
    <t>Arkla - Conventional - Min</t>
  </si>
  <si>
    <t>Arkla - Conventional</t>
  </si>
  <si>
    <t>Arkla - Conventional - Max</t>
  </si>
  <si>
    <t>Arkla - Shale - Min</t>
  </si>
  <si>
    <t>Arkla - Shale</t>
  </si>
  <si>
    <t>Arkla - Shale - Max</t>
  </si>
  <si>
    <t>Arkla - Tight - Min</t>
  </si>
  <si>
    <t>Arkla - Tight</t>
  </si>
  <si>
    <t>Arkla - Tight - Max</t>
  </si>
  <si>
    <t>East Texas - Conventional - Min</t>
  </si>
  <si>
    <t>East Texas - Conventional</t>
  </si>
  <si>
    <t>East Texas - Conventional - Max</t>
  </si>
  <si>
    <t>East Texas - Shale - Min</t>
  </si>
  <si>
    <t>East Texas - Shale</t>
  </si>
  <si>
    <t>East Texas - Shale - Max</t>
  </si>
  <si>
    <t>East Texas - Tight - Min</t>
  </si>
  <si>
    <t>East Texas - Tight</t>
  </si>
  <si>
    <t>East Texas - Tight - Max</t>
  </si>
  <si>
    <t>Arkoma - Conventional - Min</t>
  </si>
  <si>
    <t>Arkoma - Conventional</t>
  </si>
  <si>
    <t>Arkoma - Conventional - Max</t>
  </si>
  <si>
    <t>Arkoma - Shale - Min</t>
  </si>
  <si>
    <t>Arkoma - Shale</t>
  </si>
  <si>
    <t>Arkoma - Shale - Max</t>
  </si>
  <si>
    <t>South Oklahoma - Shale - Min</t>
  </si>
  <si>
    <t>South Oklahoma - Shale</t>
  </si>
  <si>
    <t>South Oklahoma - Shale - Max</t>
  </si>
  <si>
    <t>Anadarko - Conventional - Min</t>
  </si>
  <si>
    <t>Anadarko - Conventional</t>
  </si>
  <si>
    <t>Anadarko - Conventional - Max</t>
  </si>
  <si>
    <t>Anadarko - Shale - Min</t>
  </si>
  <si>
    <t>Anadarko - Shale</t>
  </si>
  <si>
    <t>Anadarko - Shale - Max</t>
  </si>
  <si>
    <t>Anadarko - Tight - Min</t>
  </si>
  <si>
    <t>Anadarko - Tight</t>
  </si>
  <si>
    <t>Anadarko - Tight - Max</t>
  </si>
  <si>
    <t>Strawn - Shale - Min</t>
  </si>
  <si>
    <t>Strawn - Shale</t>
  </si>
  <si>
    <t>Strawn - Shale - Max</t>
  </si>
  <si>
    <t>Fort Worth - Shale - Min</t>
  </si>
  <si>
    <t>Fort Worth - Shale</t>
  </si>
  <si>
    <t>Fort Worth - Shale - Max</t>
  </si>
  <si>
    <t>Permian - Conventional - Min</t>
  </si>
  <si>
    <t>Permian - Conventional</t>
  </si>
  <si>
    <t>Permian - Conventional - Max</t>
  </si>
  <si>
    <t>Permian - Shale - Min</t>
  </si>
  <si>
    <t>Permian - Shale</t>
  </si>
  <si>
    <t>Permian - Shale - Max</t>
  </si>
  <si>
    <t>Green River - Conventional - Min</t>
  </si>
  <si>
    <t>Green River - Conventional</t>
  </si>
  <si>
    <t>Green River - Conventional - Max</t>
  </si>
  <si>
    <t>Green River - Tight - Min</t>
  </si>
  <si>
    <t>Green River - Tight</t>
  </si>
  <si>
    <t>Green River - Tight - Max</t>
  </si>
  <si>
    <t>Uinta - Conventional - Min</t>
  </si>
  <si>
    <t>Uinta - Conventional</t>
  </si>
  <si>
    <t>Uinta - Conventional - Max</t>
  </si>
  <si>
    <t>Uinta - Tight - Min</t>
  </si>
  <si>
    <t>Uinta - Tight</t>
  </si>
  <si>
    <t>Uinta - Tight - Max</t>
  </si>
  <si>
    <t>San Juan - CBM - Min</t>
  </si>
  <si>
    <t>San Juan - CBM</t>
  </si>
  <si>
    <t>San Juan - CBM - Max</t>
  </si>
  <si>
    <t>San Juan - Conventional - Min</t>
  </si>
  <si>
    <t>San Juan - Conventional</t>
  </si>
  <si>
    <t>San Juan - Conventional - Max</t>
  </si>
  <si>
    <t>Piceance - Tight - Min</t>
  </si>
  <si>
    <t>Piceance - Tight</t>
  </si>
  <si>
    <t>Piceance - Tight - Max</t>
  </si>
  <si>
    <t>L</t>
  </si>
  <si>
    <t>E</t>
  </si>
  <si>
    <t>H</t>
  </si>
  <si>
    <t>Natural Gas [intermediate flow]</t>
  </si>
  <si>
    <t>kg NG</t>
  </si>
  <si>
    <t>natural gas</t>
  </si>
  <si>
    <t>United States</t>
  </si>
  <si>
    <t>No</t>
  </si>
  <si>
    <t>1 MCF</t>
  </si>
  <si>
    <t>=</t>
  </si>
  <si>
    <t xml:space="preserve"> 1000 scf</t>
  </si>
  <si>
    <t>1 kg</t>
  </si>
  <si>
    <t>2.205 lb</t>
  </si>
  <si>
    <t>1 scf NG</t>
  </si>
  <si>
    <t>0.042 lb NG</t>
  </si>
  <si>
    <t>EPA. 2016a. Greenhouse Gas Reporting Program. Environmental Protection Agency. https://www.epa.gov/enviro/greenhouse-gas-customized-search. Accessed August 22, 2018</t>
  </si>
  <si>
    <t>EPA</t>
  </si>
  <si>
    <t>2016</t>
  </si>
  <si>
    <t>https://www.epa.gov/enviro/greenhouse-gas-customized-search. Accessed August 22, 2018</t>
  </si>
  <si>
    <t>August 22, 2018</t>
  </si>
  <si>
    <t>2018</t>
  </si>
  <si>
    <t>Government Database</t>
  </si>
  <si>
    <t>Abbreviations used throughout this DS: MCF (thousand cubic feet), scf (standard cubic feet), NG (natural gas)</t>
  </si>
  <si>
    <t>Vent_NG</t>
  </si>
  <si>
    <t>Natural gas, combusted</t>
  </si>
  <si>
    <t>[Process] Unit process for natural gas combustion emissions. Accounts for emissions only, not natural gas quantity, which is already accounted for in this unit process.</t>
  </si>
  <si>
    <t>tonnes</t>
  </si>
  <si>
    <t>Natural gas [intermediate flow]</t>
  </si>
  <si>
    <t>[Intermediate flow] Natural gas product input, including what ends up as marketed product and what is vented at gathering and boosting</t>
  </si>
  <si>
    <t>MCF</t>
  </si>
  <si>
    <t>nat_mCO2</t>
  </si>
  <si>
    <t>dimensionless</t>
  </si>
  <si>
    <t>[dimensionless] Mass fraction of CO2 in natural gas</t>
  </si>
  <si>
    <t>nat_mCH4</t>
  </si>
  <si>
    <t>[dimensionless] Mass fraction of CH4 in natural gas</t>
  </si>
  <si>
    <t>kg/MCF</t>
  </si>
  <si>
    <t>[kg/MCF] Density of natural gas, using reported methane and CO2 compositions and assuming that the balance of the product gas is ethane.</t>
  </si>
  <si>
    <t>hp</t>
  </si>
  <si>
    <t>hours</t>
  </si>
  <si>
    <t>Compressor input_fuel</t>
  </si>
  <si>
    <t>Compressor_input_energy</t>
  </si>
  <si>
    <t>Compressor output_energy</t>
  </si>
  <si>
    <t>HPh</t>
  </si>
  <si>
    <t>Government Document</t>
  </si>
  <si>
    <t xml:space="preserve"> https://www.epa.gov/sites/production/files/2018-01/documents/2018_complete_report.pdf </t>
  </si>
  <si>
    <t>August 20, 2018</t>
  </si>
  <si>
    <t>EPA. 2018. Inventory of U.S. Greenhouse Gas Emissions and Sinks, 1990-2016. Environmental Protection Agency. EPA 430-R-18-003. https://www.epa.gov/sites/production/files/2018-01/documents/2018_complete_report.pdf Accessed August 20, 2018</t>
  </si>
  <si>
    <t>1 HP-hour</t>
  </si>
  <si>
    <t>Btu</t>
  </si>
  <si>
    <t>1 tonne</t>
  </si>
  <si>
    <t>1000 kg</t>
  </si>
  <si>
    <t>1031 Btu (HHV)</t>
  </si>
  <si>
    <t>Turbine_thermalefficiency</t>
  </si>
  <si>
    <t>INGAA</t>
  </si>
  <si>
    <t>2010</t>
  </si>
  <si>
    <t>http://www.ingaa.org/file.aspx?id=10929</t>
  </si>
  <si>
    <t>INGAA. 2010. Interstate Natural Gas Pipeline Efficiency.</t>
  </si>
  <si>
    <t>Transmission centrifugal compression</t>
  </si>
  <si>
    <t>Transmission compression, including fuel used by centrifugal compressor drivers and venting from centrifugal compressors.</t>
  </si>
  <si>
    <t>This unit process is composed of this document and the file, DF_NG_Transmission_Compressor_Centrif_2018.01.docx, which provides additional details regarding calculations, data quality, and references as relevant.</t>
  </si>
  <si>
    <t>4_CENT_power</t>
  </si>
  <si>
    <t>4_CENT_time</t>
  </si>
  <si>
    <t>4_CENT_CH4</t>
  </si>
  <si>
    <t>4_NG_trans</t>
  </si>
  <si>
    <t>4_NG_density</t>
  </si>
  <si>
    <t>4_NG_trans_kg</t>
  </si>
  <si>
    <t>[MCF] Annual natural gas volume through a transmission facility</t>
  </si>
  <si>
    <t>[kg] Annual natural gas mass through a transmission facility</t>
  </si>
  <si>
    <t>[kg] Mass of natural gas into transmission facility per mass of natural gas exiting transmission facility</t>
  </si>
  <si>
    <t>NG_processed</t>
  </si>
  <si>
    <t>[kg] Natural gas vented from centrifugal compressors.</t>
  </si>
  <si>
    <t>[kg] Mass of natural gas fuel used by transmission facility for centrifugal compression per unit of natural gas throughput. Converted from horsepower-hour to Btu (2544 Btu/HP-hr), from Btu to scf (1031 Btu/scf), from scf to lb (.042 lb/scf), and from lb to kg (2.205 lb/kg).</t>
  </si>
  <si>
    <t>[dimensionless] Thermal efficiency of gas-fired turbines</t>
  </si>
  <si>
    <t>[tonnes] Methane emissions from transmission centrifugal compressors.</t>
  </si>
  <si>
    <t>[hp] Operating centrifugal compressor horsepower at a transmission facility</t>
  </si>
  <si>
    <t>[hours] Operating centrifugal compressor hours at a transmission facility</t>
  </si>
  <si>
    <t>Input_electricity</t>
  </si>
  <si>
    <t>MWh</t>
  </si>
  <si>
    <t>Electricity, grid</t>
  </si>
  <si>
    <t>[Process] Cradle-to-gate emission for U.S. grid electricity mix.</t>
  </si>
  <si>
    <r>
      <t>Note: All inputs and outputs are normalized per the reference flow (e.g., per 1 kg</t>
    </r>
    <r>
      <rPr>
        <b/>
        <sz val="10"/>
        <color indexed="8"/>
        <rFont val="Arial"/>
        <family val="2"/>
      </rPr>
      <t xml:space="preserve"> </t>
    </r>
    <r>
      <rPr>
        <sz val="10"/>
        <color indexed="8"/>
        <rFont val="Arial"/>
        <family val="2"/>
      </rPr>
      <t>of natural gas through a transmission facility)</t>
    </r>
  </si>
  <si>
    <t xml:space="preserve"> =</t>
  </si>
  <si>
    <t>0.00075 MWh</t>
  </si>
  <si>
    <t>[HPh] Output energy of turbine, based on compressor rating and runtime.</t>
  </si>
  <si>
    <t>[HPh] Input energy requirement for gas-fired turbine, based on compressor rating, runtime, and engine thermal efficiency.</t>
  </si>
  <si>
    <t>[MWh] Input electricity to power centrifugal turbines for natural gas transmission. (Electricity acounts for approximately 5% of transmission compression energy; 1 HPh = 0.00075 MWh.)</t>
  </si>
  <si>
    <t>This unit process provides a summary of relevant input and output flows associated emissions from transmission centrifugal compression, including fuels used by centrifugal compressor drivers and venting from centrifugal compressors. Natural gas (from the product stream) is consumed as a fuel; electricity is also used by a portion of transmission centrifugal compressor drivers; there are no other purchased fuels (e.g., diesel). Outputs include the reference flow (1 kg of natural gas throughput) and the quantity of gas vented from the compressor; gas vented from the compressor is sent to another NETL unit process for component speciation.</t>
  </si>
  <si>
    <t>Transmission centrifugal compression for natural gas from transmission facilities in Appalachian - Shale</t>
  </si>
  <si>
    <t>Transmission centrifugal compression for natural gas from transmission facilities in Gulf - Conventional</t>
  </si>
  <si>
    <t>Transmission centrifugal compression for natural gas from transmission facilities in Gulf - Shale</t>
  </si>
  <si>
    <t>Transmission centrifugal compression for natural gas from transmission facilities in Gulf - Tight</t>
  </si>
  <si>
    <t>Transmission centrifugal compression for natural gas from transmission facilities in Arkla - Conventional</t>
  </si>
  <si>
    <t>Transmission centrifugal compression for natural gas from transmission facilities in Arkla - Shale</t>
  </si>
  <si>
    <t>Transmission centrifugal compression for natural gas from transmission facilities in Arkla - Tight</t>
  </si>
  <si>
    <t>Transmission centrifugal compression for natural gas from transmission facilities in East Texas - Conventional</t>
  </si>
  <si>
    <t>Transmission centrifugal compression for natural gas from transmission facilities in East Texas - Shale</t>
  </si>
  <si>
    <t>Transmission centrifugal compression for natural gas from transmission facilities in East Texas - Tight</t>
  </si>
  <si>
    <t>Transmission centrifugal compression for natural gas from transmission facilities in Arkoma - Conventional</t>
  </si>
  <si>
    <t>Transmission centrifugal compression for natural gas from transmission facilities in Arkoma - Shale</t>
  </si>
  <si>
    <t>Transmission centrifugal compression for natural gas from transmission facilities in South Oklahoma - Shale</t>
  </si>
  <si>
    <t>Transmission centrifugal compression for natural gas from transmission facilities in Anadarko - Conventional</t>
  </si>
  <si>
    <t>Transmission centrifugal compression for natural gas from transmission facilities in Anadarko - Shale</t>
  </si>
  <si>
    <t>Transmission centrifugal compression for natural gas from transmission facilities in Anadarko - Tight</t>
  </si>
  <si>
    <t>Transmission centrifugal compression for natural gas from transmission facilities in Strawn - Shale</t>
  </si>
  <si>
    <t>Transmission centrifugal compression for natural gas from transmission facilities in Fort Worth - Shale</t>
  </si>
  <si>
    <t>Transmission centrifugal compression for natural gas from transmission facilities in Permian - Conventional</t>
  </si>
  <si>
    <t>Transmission centrifugal compression for natural gas from transmission facilities in Permian - Shale</t>
  </si>
  <si>
    <t>Transmission centrifugal compression for natural gas from transmission facilities in Green River - Conventional</t>
  </si>
  <si>
    <t>Transmission centrifugal compression for natural gas from transmission facilities in Green River - Tight</t>
  </si>
  <si>
    <t>Transmission centrifugal compression for natural gas from transmission facilities in Uinta - Conventional</t>
  </si>
  <si>
    <t>Transmission centrifugal compression for natural gas from transmission facilities in Uinta - Tight</t>
  </si>
  <si>
    <t>Transmission centrifugal compression for natural gas from transmission facilities in San Juan - CBM</t>
  </si>
  <si>
    <t>Transmission centrifugal compression for natural gas from transmission facilities in San Juan - Conventional</t>
  </si>
  <si>
    <t>Transmission centrifugal compression for natural gas from transmission facilities in Piceance - Tight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</si>
</sst>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0.0000"/>
    <numFmt numFmtId="165" formatCode="0.000"/>
    <numFmt numFmtId="166" formatCode="0.000000"/>
    <numFmt numFmtId="167" formatCode="0.0000E+00"/>
    <numFmt numFmtId="168" formatCode="0.0000000"/>
    <numFmt numFmtId="169" formatCode="0.000E+00"/>
  </numFmts>
  <fonts count="34"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8"/>
      <color rgb="FF000000"/>
      <name val="Segoe UI"/>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
      <b/>
      <sz val="16"/>
      <color theme="0"/>
      <name val="Arial"/>
      <family val="2"/>
    </font>
    <font>
      <sz val="10"/>
      <color theme="0"/>
      <name val="Arial"/>
      <family val="2"/>
    </font>
  </fonts>
  <fills count="16">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s>
  <borders count="39">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0" fontId="4" fillId="0" borderId="0"/>
    <xf numFmtId="0" fontId="22" fillId="0" borderId="0" applyNumberFormat="0" applyFill="0" applyBorder="0" applyAlignment="0" applyProtection="0">
      <alignment vertical="top"/>
      <protection locked="0"/>
    </xf>
  </cellStyleXfs>
  <cellXfs count="373">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10" fillId="2" borderId="0" xfId="2" applyFont="1" applyFill="1"/>
    <xf numFmtId="0" fontId="10" fillId="0" borderId="0" xfId="2" applyFont="1"/>
    <xf numFmtId="0" fontId="12"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3"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6" fillId="0" borderId="16" xfId="0" applyFont="1" applyFill="1" applyBorder="1" applyAlignment="1">
      <alignment wrapText="1"/>
    </xf>
    <xf numFmtId="1" fontId="16" fillId="0" borderId="16" xfId="0" applyNumberFormat="1" applyFont="1" applyFill="1" applyBorder="1"/>
    <xf numFmtId="0" fontId="16" fillId="0" borderId="16" xfId="0" applyFont="1" applyBorder="1" applyProtection="1">
      <protection locked="0"/>
    </xf>
    <xf numFmtId="0" fontId="16"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applyAlignment="1"/>
    <xf numFmtId="0" fontId="16" fillId="0" borderId="16" xfId="0" applyFont="1" applyFill="1" applyBorder="1" applyAlignment="1">
      <alignment horizontal="left" vertical="top" wrapText="1"/>
    </xf>
    <xf numFmtId="0" fontId="16" fillId="0" borderId="16" xfId="0" applyFont="1" applyBorder="1" applyAlignment="1">
      <alignment horizontal="left" vertical="top"/>
    </xf>
    <xf numFmtId="0" fontId="4" fillId="0" borderId="16" xfId="2" applyBorder="1" applyAlignment="1" applyProtection="1">
      <alignment vertical="top"/>
      <protection locked="0"/>
    </xf>
    <xf numFmtId="11" fontId="16" fillId="10" borderId="16" xfId="1" applyNumberFormat="1" applyFont="1" applyFill="1" applyBorder="1" applyAlignment="1" applyProtection="1">
      <alignment vertical="top"/>
      <protection hidden="1"/>
    </xf>
    <xf numFmtId="0" fontId="16" fillId="10" borderId="16" xfId="0" applyFont="1" applyFill="1" applyBorder="1" applyAlignment="1" applyProtection="1">
      <alignment vertical="top"/>
      <protection hidden="1"/>
    </xf>
    <xf numFmtId="2" fontId="16" fillId="10" borderId="16" xfId="0" applyNumberFormat="1"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6" fillId="0" borderId="16" xfId="0" applyFont="1" applyFill="1" applyBorder="1"/>
    <xf numFmtId="0" fontId="4" fillId="0" borderId="16" xfId="2" applyFont="1" applyBorder="1" applyAlignment="1" applyProtection="1">
      <alignment vertical="top"/>
      <protection locked="0"/>
    </xf>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applyAlignment="1" applyProtection="1">
      <alignment vertical="top"/>
      <protection locked="0"/>
    </xf>
    <xf numFmtId="0" fontId="4" fillId="0" borderId="16" xfId="2" applyFont="1" applyFill="1" applyBorder="1"/>
    <xf numFmtId="0" fontId="16"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4" fillId="0" borderId="16" xfId="0" applyFont="1" applyBorder="1"/>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1" fillId="2" borderId="0" xfId="2" applyFont="1" applyFill="1"/>
    <xf numFmtId="0" fontId="6" fillId="0" borderId="0" xfId="2" applyFont="1"/>
    <xf numFmtId="0" fontId="17" fillId="2" borderId="0" xfId="2" applyFont="1" applyFill="1"/>
    <xf numFmtId="0" fontId="18" fillId="0" borderId="0" xfId="2" applyFont="1" applyFill="1" applyAlignment="1">
      <alignment horizontal="center"/>
    </xf>
    <xf numFmtId="0" fontId="3" fillId="0" borderId="28" xfId="0" applyFont="1" applyBorder="1" applyAlignment="1">
      <alignment horizontal="center"/>
    </xf>
    <xf numFmtId="0" fontId="3" fillId="0" borderId="16" xfId="0" applyFont="1" applyBorder="1" applyAlignment="1">
      <alignment horizontal="center"/>
    </xf>
    <xf numFmtId="0" fontId="7" fillId="0" borderId="16" xfId="2" applyFont="1" applyFill="1" applyBorder="1" applyAlignment="1">
      <alignment horizontal="center" wrapText="1"/>
    </xf>
    <xf numFmtId="0" fontId="4" fillId="0" borderId="28" xfId="2" applyFont="1" applyFill="1" applyBorder="1" applyProtection="1">
      <protection locked="0"/>
    </xf>
    <xf numFmtId="11" fontId="16" fillId="0" borderId="28" xfId="0" applyNumberFormat="1" applyFont="1" applyFill="1" applyBorder="1"/>
    <xf numFmtId="11" fontId="16" fillId="0" borderId="16" xfId="0" applyNumberFormat="1" applyFont="1" applyFill="1" applyBorder="1"/>
    <xf numFmtId="0" fontId="4" fillId="0" borderId="30" xfId="2" applyFont="1" applyFill="1" applyBorder="1" applyProtection="1">
      <protection locked="0"/>
    </xf>
    <xf numFmtId="0" fontId="20"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1"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6" fillId="0" borderId="0" xfId="0" applyFont="1"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5"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6"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16" fillId="0" borderId="0" xfId="0" applyNumberFormat="1" applyFon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16" fillId="13" borderId="0" xfId="0" applyNumberFormat="1" applyFon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5" fillId="13" borderId="0" xfId="2" applyFont="1" applyFill="1" applyAlignment="1" applyProtection="1">
      <alignment horizontal="left"/>
      <protection locked="0"/>
    </xf>
    <xf numFmtId="0" fontId="4" fillId="0" borderId="0" xfId="2" applyFont="1" applyFill="1" applyAlignment="1">
      <alignment horizontal="left" vertical="top"/>
    </xf>
    <xf numFmtId="0" fontId="16" fillId="0" borderId="0" xfId="0" applyFont="1" applyAlignment="1">
      <alignment horizontal="left" vertical="top"/>
    </xf>
    <xf numFmtId="0" fontId="4" fillId="0" borderId="0" xfId="2" applyFont="1" applyAlignment="1">
      <alignment horizontal="left" vertical="top"/>
    </xf>
    <xf numFmtId="0" fontId="22"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6"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4" fillId="0" borderId="0" xfId="0" applyNumberFormat="1" applyFont="1" applyFill="1" applyAlignment="1" applyProtection="1">
      <alignment horizontal="left" vertical="top" wrapText="1"/>
      <protection locked="0"/>
    </xf>
    <xf numFmtId="49" fontId="22"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0"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1"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7" fillId="0" borderId="0" xfId="2" applyFont="1" applyAlignment="1">
      <alignment horizontal="left"/>
    </xf>
    <xf numFmtId="0" fontId="4" fillId="0" borderId="0" xfId="2" applyAlignment="1">
      <alignment horizontal="left"/>
    </xf>
    <xf numFmtId="0" fontId="23"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4" fillId="7" borderId="0" xfId="2" applyFont="1" applyFill="1"/>
    <xf numFmtId="0" fontId="4" fillId="7" borderId="0" xfId="2" applyFill="1"/>
    <xf numFmtId="0" fontId="6" fillId="10" borderId="33" xfId="2" applyFont="1" applyFill="1" applyBorder="1" applyAlignment="1">
      <alignment horizontal="center"/>
    </xf>
    <xf numFmtId="0" fontId="25" fillId="0" borderId="33" xfId="2" applyFont="1" applyBorder="1" applyAlignment="1">
      <alignment wrapText="1"/>
    </xf>
    <xf numFmtId="0" fontId="26" fillId="0" borderId="33" xfId="2" applyFont="1" applyBorder="1" applyAlignment="1">
      <alignment wrapText="1"/>
    </xf>
    <xf numFmtId="0" fontId="6" fillId="0" borderId="32" xfId="2" applyFont="1" applyBorder="1" applyAlignment="1">
      <alignment wrapText="1"/>
    </xf>
    <xf numFmtId="0" fontId="6" fillId="0" borderId="0" xfId="2" applyFont="1" applyFill="1" applyBorder="1" applyAlignment="1">
      <alignment wrapText="1"/>
    </xf>
    <xf numFmtId="0" fontId="25" fillId="0" borderId="0" xfId="2" applyFont="1" applyBorder="1" applyAlignment="1">
      <alignment wrapText="1"/>
    </xf>
    <xf numFmtId="0" fontId="24"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7" fillId="0" borderId="0" xfId="0" applyFont="1"/>
    <xf numFmtId="0" fontId="24" fillId="0" borderId="0" xfId="0" applyFont="1" applyFill="1" applyBorder="1" applyAlignment="1">
      <alignment horizontal="left"/>
    </xf>
    <xf numFmtId="0" fontId="28" fillId="0" borderId="0" xfId="0" applyFont="1"/>
    <xf numFmtId="0" fontId="0" fillId="0" borderId="9" xfId="0" applyBorder="1"/>
    <xf numFmtId="0" fontId="0" fillId="0" borderId="25" xfId="0" applyBorder="1"/>
    <xf numFmtId="0" fontId="4" fillId="0" borderId="24" xfId="0" applyFont="1" applyBorder="1"/>
    <xf numFmtId="0" fontId="4" fillId="0" borderId="0" xfId="2" applyFill="1" applyBorder="1"/>
    <xf numFmtId="0" fontId="29" fillId="0" borderId="0" xfId="2" applyFont="1" applyFill="1" applyBorder="1"/>
    <xf numFmtId="0" fontId="16" fillId="6" borderId="0" xfId="2" applyFont="1" applyFill="1" applyBorder="1"/>
    <xf numFmtId="0" fontId="30" fillId="0" borderId="0" xfId="2" applyFont="1" applyFill="1" applyBorder="1" applyAlignment="1">
      <alignment horizontal="left"/>
    </xf>
    <xf numFmtId="0" fontId="30" fillId="0" borderId="0" xfId="2" applyFont="1" applyFill="1" applyBorder="1"/>
    <xf numFmtId="0" fontId="29" fillId="0" borderId="22" xfId="2" applyFont="1" applyFill="1" applyBorder="1"/>
    <xf numFmtId="0" fontId="16" fillId="0" borderId="0" xfId="2" applyFont="1" applyFill="1"/>
    <xf numFmtId="0" fontId="31" fillId="0" borderId="0" xfId="2" applyFont="1" applyFill="1"/>
    <xf numFmtId="0" fontId="16" fillId="0" borderId="0" xfId="2" applyFont="1" applyFill="1" applyAlignment="1">
      <alignment horizontal="left"/>
    </xf>
    <xf numFmtId="0" fontId="16" fillId="0" borderId="22" xfId="2" applyFont="1" applyFill="1" applyBorder="1"/>
    <xf numFmtId="0" fontId="30" fillId="0" borderId="9" xfId="2" applyFont="1" applyFill="1" applyBorder="1" applyAlignment="1">
      <alignment horizontal="left"/>
    </xf>
    <xf numFmtId="0" fontId="6" fillId="0" borderId="9" xfId="2" applyFont="1" applyFill="1" applyBorder="1"/>
    <xf numFmtId="0" fontId="16" fillId="0" borderId="9" xfId="2" applyFont="1" applyFill="1" applyBorder="1"/>
    <xf numFmtId="0" fontId="16" fillId="0" borderId="24" xfId="2" applyFont="1" applyFill="1" applyBorder="1"/>
    <xf numFmtId="0" fontId="16" fillId="0" borderId="22" xfId="0" applyFont="1" applyBorder="1"/>
    <xf numFmtId="0" fontId="30" fillId="0" borderId="0" xfId="0" applyFont="1"/>
    <xf numFmtId="0" fontId="16"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2" fillId="0" borderId="0" xfId="2" applyFont="1"/>
    <xf numFmtId="0" fontId="6" fillId="0" borderId="9" xfId="2" applyFont="1" applyBorder="1"/>
    <xf numFmtId="2" fontId="16" fillId="0" borderId="0" xfId="0" applyNumberFormat="1" applyFont="1"/>
    <xf numFmtId="2" fontId="16" fillId="0" borderId="0" xfId="0" applyNumberFormat="1" applyFont="1" applyFill="1" applyBorder="1"/>
    <xf numFmtId="0" fontId="4" fillId="0" borderId="0" xfId="2" applyNumberFormat="1" applyFont="1"/>
    <xf numFmtId="166" fontId="4" fillId="0" borderId="0" xfId="2" applyNumberFormat="1" applyFont="1"/>
    <xf numFmtId="165" fontId="15"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2" fillId="0" borderId="0" xfId="3" applyFont="1" applyAlignment="1" applyProtection="1"/>
    <xf numFmtId="0" fontId="4" fillId="0" borderId="10" xfId="2" applyFont="1" applyFill="1" applyBorder="1" applyAlignment="1">
      <alignment horizontal="center" vertical="center" wrapText="1"/>
    </xf>
    <xf numFmtId="0" fontId="4" fillId="0" borderId="16" xfId="2" applyFont="1" applyFill="1" applyBorder="1" applyProtection="1">
      <protection locked="0"/>
    </xf>
    <xf numFmtId="0" fontId="2" fillId="0" borderId="35" xfId="2" applyFont="1" applyFill="1" applyBorder="1" applyAlignment="1">
      <alignment horizontal="center"/>
    </xf>
    <xf numFmtId="0" fontId="3" fillId="11" borderId="1" xfId="0" applyFont="1" applyFill="1" applyBorder="1" applyAlignment="1">
      <alignment horizontal="center"/>
    </xf>
    <xf numFmtId="164" fontId="16" fillId="6" borderId="1" xfId="0" applyNumberFormat="1" applyFont="1" applyFill="1" applyBorder="1"/>
    <xf numFmtId="11" fontId="16" fillId="6" borderId="1" xfId="0" applyNumberFormat="1" applyFont="1" applyFill="1" applyBorder="1"/>
    <xf numFmtId="0" fontId="3" fillId="0" borderId="1" xfId="0" applyFont="1" applyBorder="1" applyAlignment="1">
      <alignment horizontal="center"/>
    </xf>
    <xf numFmtId="0" fontId="7" fillId="0" borderId="28" xfId="2" applyFont="1" applyFill="1" applyBorder="1" applyAlignment="1">
      <alignment horizontal="center" wrapText="1"/>
    </xf>
    <xf numFmtId="0" fontId="7" fillId="0" borderId="29" xfId="2" applyFont="1" applyFill="1" applyBorder="1" applyAlignment="1">
      <alignment horizontal="center" wrapText="1"/>
    </xf>
    <xf numFmtId="0" fontId="7" fillId="0" borderId="1" xfId="2" applyFont="1" applyFill="1" applyBorder="1" applyAlignment="1">
      <alignment horizontal="center" wrapText="1"/>
    </xf>
    <xf numFmtId="0" fontId="3" fillId="0" borderId="1" xfId="0" applyFont="1" applyFill="1" applyBorder="1" applyAlignment="1">
      <alignment horizontal="center"/>
    </xf>
    <xf numFmtId="11" fontId="16" fillId="0" borderId="16" xfId="0" applyNumberFormat="1" applyFont="1" applyBorder="1" applyProtection="1">
      <protection locked="0"/>
    </xf>
    <xf numFmtId="11" fontId="16" fillId="0" borderId="16" xfId="0" applyNumberFormat="1" applyFont="1" applyFill="1" applyBorder="1" applyProtection="1">
      <protection locked="0"/>
    </xf>
    <xf numFmtId="0" fontId="4" fillId="0" borderId="1" xfId="2" applyFont="1" applyBorder="1" applyProtection="1">
      <protection locked="0"/>
    </xf>
    <xf numFmtId="11" fontId="16" fillId="10" borderId="16" xfId="0" applyNumberFormat="1" applyFont="1" applyFill="1" applyBorder="1" applyAlignment="1" applyProtection="1">
      <alignment vertical="top"/>
      <protection hidden="1"/>
    </xf>
    <xf numFmtId="0" fontId="4" fillId="3" borderId="2" xfId="2" applyFont="1" applyFill="1" applyBorder="1" applyAlignment="1">
      <alignment horizontal="left" vertical="center"/>
    </xf>
    <xf numFmtId="0" fontId="4" fillId="3" borderId="3" xfId="2" applyFont="1" applyFill="1" applyBorder="1" applyAlignment="1">
      <alignment horizontal="left" vertical="center"/>
    </xf>
    <xf numFmtId="0" fontId="4" fillId="3" borderId="4" xfId="2" applyFont="1" applyFill="1" applyBorder="1" applyAlignment="1">
      <alignment horizontal="left" vertical="center"/>
    </xf>
    <xf numFmtId="0" fontId="4" fillId="0" borderId="0" xfId="2" applyFont="1" applyBorder="1" applyAlignment="1" applyProtection="1">
      <protection locked="0"/>
    </xf>
    <xf numFmtId="0" fontId="4" fillId="0" borderId="0" xfId="2" applyBorder="1"/>
    <xf numFmtId="0" fontId="18" fillId="0" borderId="0" xfId="2" applyFont="1" applyFill="1" applyBorder="1" applyAlignment="1">
      <alignment horizontal="center"/>
    </xf>
    <xf numFmtId="0" fontId="0" fillId="0" borderId="0" xfId="0" applyBorder="1"/>
    <xf numFmtId="167" fontId="16" fillId="10" borderId="16" xfId="1" applyNumberFormat="1" applyFont="1" applyFill="1" applyBorder="1" applyAlignment="1" applyProtection="1">
      <alignment vertical="top"/>
      <protection hidden="1"/>
    </xf>
    <xf numFmtId="168" fontId="16" fillId="10" borderId="16" xfId="0" applyNumberFormat="1" applyFont="1" applyFill="1" applyBorder="1" applyAlignment="1" applyProtection="1">
      <alignment vertical="top"/>
      <protection hidden="1"/>
    </xf>
    <xf numFmtId="11" fontId="16" fillId="0" borderId="1" xfId="0" applyNumberFormat="1" applyFont="1" applyFill="1" applyBorder="1"/>
    <xf numFmtId="0" fontId="3" fillId="0" borderId="29" xfId="0" applyFont="1" applyBorder="1" applyAlignment="1">
      <alignment horizontal="center"/>
    </xf>
    <xf numFmtId="0" fontId="4" fillId="0" borderId="17" xfId="2" applyFont="1" applyBorder="1" applyAlignment="1" applyProtection="1">
      <protection locked="0"/>
    </xf>
    <xf numFmtId="0" fontId="4" fillId="0" borderId="18" xfId="2" applyFont="1" applyBorder="1" applyProtection="1">
      <protection locked="0"/>
    </xf>
    <xf numFmtId="0" fontId="4" fillId="2" borderId="0" xfId="2" applyFont="1" applyFill="1" applyAlignment="1">
      <alignment horizontal="center"/>
    </xf>
    <xf numFmtId="0" fontId="4" fillId="2" borderId="0" xfId="2" applyFont="1" applyFill="1" applyAlignment="1">
      <alignment horizontal="right"/>
    </xf>
    <xf numFmtId="0" fontId="4" fillId="0" borderId="2" xfId="2" applyFont="1" applyFill="1" applyBorder="1"/>
    <xf numFmtId="0" fontId="4" fillId="0" borderId="4" xfId="2" applyFont="1" applyFill="1" applyBorder="1"/>
    <xf numFmtId="0" fontId="4" fillId="2" borderId="0" xfId="2" applyFont="1" applyFill="1" applyBorder="1" applyAlignment="1">
      <alignment vertical="top" wrapText="1"/>
    </xf>
    <xf numFmtId="11" fontId="16" fillId="6" borderId="38" xfId="0" applyNumberFormat="1" applyFont="1" applyFill="1" applyBorder="1"/>
    <xf numFmtId="11" fontId="16" fillId="0" borderId="30" xfId="0" applyNumberFormat="1" applyFont="1" applyFill="1" applyBorder="1"/>
    <xf numFmtId="11" fontId="16" fillId="0" borderId="37" xfId="0" applyNumberFormat="1" applyFont="1" applyFill="1" applyBorder="1"/>
    <xf numFmtId="11" fontId="16" fillId="0" borderId="38" xfId="0" applyNumberFormat="1" applyFont="1" applyFill="1" applyBorder="1"/>
    <xf numFmtId="0" fontId="32" fillId="0" borderId="0" xfId="2" applyFont="1" applyFill="1" applyAlignment="1">
      <alignment horizontal="center"/>
    </xf>
    <xf numFmtId="0" fontId="32" fillId="0" borderId="0" xfId="2" applyFont="1" applyFill="1" applyBorder="1" applyAlignment="1">
      <alignment horizontal="center"/>
    </xf>
    <xf numFmtId="0" fontId="33" fillId="0" borderId="0" xfId="2" applyFont="1" applyBorder="1"/>
    <xf numFmtId="0" fontId="33" fillId="0" borderId="0" xfId="2" applyFont="1" applyFill="1" applyBorder="1"/>
    <xf numFmtId="0" fontId="33" fillId="0" borderId="0" xfId="2" applyFont="1" applyFill="1"/>
    <xf numFmtId="0" fontId="33" fillId="0" borderId="0" xfId="2" applyFont="1"/>
    <xf numFmtId="0" fontId="4" fillId="0" borderId="0" xfId="2" applyAlignment="1">
      <alignment horizontal="center"/>
    </xf>
    <xf numFmtId="169" fontId="16" fillId="0" borderId="16" xfId="0" applyNumberFormat="1" applyFont="1" applyFill="1" applyBorder="1"/>
    <xf numFmtId="0" fontId="7" fillId="0" borderId="0" xfId="2" applyFont="1" applyFill="1" applyAlignment="1" applyProtection="1">
      <alignment horizontal="left" vertical="top" wrapText="1"/>
      <protection locked="0"/>
    </xf>
    <xf numFmtId="1" fontId="16" fillId="0" borderId="0" xfId="0" applyNumberFormat="1" applyFont="1"/>
    <xf numFmtId="11" fontId="16" fillId="0" borderId="16" xfId="0" applyNumberFormat="1" applyFont="1" applyFill="1" applyBorder="1" applyAlignment="1">
      <alignment horizontal="center"/>
    </xf>
    <xf numFmtId="169" fontId="16" fillId="0" borderId="16" xfId="0" applyNumberFormat="1" applyFont="1" applyFill="1" applyBorder="1" applyAlignment="1">
      <alignment horizontal="center"/>
    </xf>
    <xf numFmtId="0" fontId="0" fillId="0" borderId="0" xfId="0" applyFill="1"/>
    <xf numFmtId="11" fontId="4" fillId="0" borderId="16" xfId="2" applyNumberFormat="1" applyFont="1" applyFill="1" applyBorder="1" applyProtection="1">
      <protection locked="0"/>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5" fillId="2" borderId="0" xfId="2" applyFont="1" applyFill="1" applyAlignment="1">
      <alignment horizontal="center"/>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4" fillId="0" borderId="16" xfId="2" applyFont="1" applyBorder="1" applyAlignment="1" applyProtection="1">
      <alignment horizontal="left"/>
      <protection locked="0"/>
    </xf>
    <xf numFmtId="0" fontId="6" fillId="3" borderId="16" xfId="2" applyFont="1" applyFill="1" applyBorder="1" applyAlignment="1">
      <alignment horizontal="left"/>
    </xf>
    <xf numFmtId="0" fontId="6" fillId="3" borderId="1" xfId="2" applyFont="1" applyFill="1" applyBorder="1" applyAlignment="1">
      <alignment horizontal="left"/>
    </xf>
    <xf numFmtId="0" fontId="6" fillId="3" borderId="17" xfId="2" applyFont="1" applyFill="1" applyBorder="1" applyAlignment="1">
      <alignment horizontal="left"/>
    </xf>
    <xf numFmtId="0" fontId="4" fillId="0" borderId="1" xfId="2" applyFont="1" applyBorder="1" applyAlignment="1" applyProtection="1">
      <alignment horizontal="left"/>
      <protection locked="0"/>
    </xf>
    <xf numFmtId="0" fontId="4" fillId="0" borderId="17" xfId="2" applyBorder="1" applyAlignment="1" applyProtection="1">
      <alignment horizontal="left"/>
      <protection locked="0"/>
    </xf>
    <xf numFmtId="0" fontId="4" fillId="0" borderId="1" xfId="2" applyFont="1" applyBorder="1" applyAlignment="1" applyProtection="1">
      <alignment horizontal="left" wrapText="1"/>
      <protection locked="0"/>
    </xf>
    <xf numFmtId="0" fontId="4" fillId="0" borderId="17" xfId="2" applyFont="1" applyBorder="1" applyAlignment="1" applyProtection="1">
      <alignment horizontal="left" wrapText="1"/>
      <protection locked="0"/>
    </xf>
    <xf numFmtId="0" fontId="4"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4" fillId="0" borderId="1" xfId="2" applyFont="1" applyBorder="1" applyAlignment="1" applyProtection="1">
      <alignment horizontal="left" vertical="top" wrapText="1"/>
      <protection locked="0"/>
    </xf>
    <xf numFmtId="0" fontId="4" fillId="0" borderId="10" xfId="2" applyFont="1" applyBorder="1" applyAlignment="1" applyProtection="1">
      <alignment horizontal="left" vertical="top" wrapText="1"/>
      <protection locked="0"/>
    </xf>
    <xf numFmtId="0" fontId="4" fillId="0" borderId="17" xfId="2" applyFont="1" applyBorder="1" applyAlignment="1" applyProtection="1">
      <alignment horizontal="left" vertical="top" wrapText="1"/>
      <protection locked="0"/>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4" fillId="0" borderId="1" xfId="2" applyBorder="1" applyAlignment="1" applyProtection="1">
      <alignment horizontal="left"/>
      <protection locked="0"/>
    </xf>
    <xf numFmtId="0" fontId="4" fillId="0" borderId="16" xfId="2" applyBorder="1" applyAlignment="1" applyProtection="1">
      <alignment horizontal="left"/>
      <protection locked="0"/>
    </xf>
    <xf numFmtId="0" fontId="13" fillId="8" borderId="22" xfId="0" applyFont="1" applyFill="1" applyBorder="1" applyAlignment="1">
      <alignment horizontal="left" vertical="top" wrapText="1" readingOrder="1"/>
    </xf>
    <xf numFmtId="0" fontId="13" fillId="8" borderId="0" xfId="0" applyFont="1" applyFill="1" applyBorder="1" applyAlignment="1">
      <alignment horizontal="left" vertical="top" wrapText="1" readingOrder="1"/>
    </xf>
    <xf numFmtId="0" fontId="13" fillId="8" borderId="23" xfId="0" applyFont="1" applyFill="1" applyBorder="1" applyAlignment="1">
      <alignment horizontal="left" vertical="top" wrapText="1" readingOrder="1"/>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11" fillId="0" borderId="2" xfId="2" applyFont="1" applyBorder="1" applyAlignment="1">
      <alignment horizontal="center"/>
    </xf>
    <xf numFmtId="0" fontId="11" fillId="0" borderId="3" xfId="2" applyFont="1" applyBorder="1" applyAlignment="1">
      <alignment horizontal="center"/>
    </xf>
    <xf numFmtId="0" fontId="11" fillId="0" borderId="4" xfId="2" applyFont="1" applyBorder="1" applyAlignment="1">
      <alignment horizontal="center"/>
    </xf>
    <xf numFmtId="0" fontId="6" fillId="3" borderId="16" xfId="2" applyFont="1" applyFill="1" applyBorder="1" applyAlignment="1">
      <alignment horizontal="center"/>
    </xf>
    <xf numFmtId="0" fontId="6" fillId="3" borderId="10" xfId="2" applyFont="1" applyFill="1" applyBorder="1" applyAlignment="1">
      <alignment horizontal="left" vertical="center"/>
    </xf>
    <xf numFmtId="0" fontId="4" fillId="0" borderId="16" xfId="0" applyFont="1" applyBorder="1" applyAlignment="1" applyProtection="1">
      <alignment horizontal="left" vertical="top" wrapText="1"/>
      <protection locked="0"/>
    </xf>
    <xf numFmtId="0" fontId="4" fillId="0" borderId="16" xfId="2" applyFont="1" applyFill="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4" fillId="9" borderId="16" xfId="2" applyFill="1" applyBorder="1" applyAlignment="1">
      <alignment horizontal="center" vertical="top" wrapText="1"/>
    </xf>
    <xf numFmtId="0" fontId="4" fillId="0" borderId="1" xfId="2" applyFont="1" applyFill="1" applyBorder="1" applyAlignment="1" applyProtection="1">
      <alignment horizontal="left" vertical="top" wrapText="1"/>
      <protection locked="0"/>
    </xf>
    <xf numFmtId="0" fontId="4" fillId="0" borderId="10" xfId="2" applyFont="1" applyFill="1" applyBorder="1" applyAlignment="1" applyProtection="1">
      <alignment horizontal="left" vertical="top" wrapText="1"/>
      <protection locked="0"/>
    </xf>
    <xf numFmtId="0" fontId="4" fillId="0" borderId="17" xfId="2" applyFont="1" applyFill="1" applyBorder="1" applyAlignment="1" applyProtection="1">
      <alignment horizontal="left" vertical="top" wrapText="1"/>
      <protection locked="0"/>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0" fontId="18" fillId="0" borderId="0" xfId="2" applyFont="1" applyFill="1" applyAlignment="1">
      <alignment horizontal="center"/>
    </xf>
    <xf numFmtId="0" fontId="6" fillId="0" borderId="26" xfId="2" applyFont="1" applyFill="1" applyBorder="1" applyAlignment="1">
      <alignment horizontal="center"/>
    </xf>
    <xf numFmtId="0" fontId="6" fillId="0" borderId="28" xfId="2" applyFont="1" applyFill="1" applyBorder="1" applyAlignment="1">
      <alignment horizontal="center"/>
    </xf>
    <xf numFmtId="0" fontId="3" fillId="0" borderId="26" xfId="0" applyFont="1" applyBorder="1" applyAlignment="1">
      <alignment horizontal="center"/>
    </xf>
    <xf numFmtId="0" fontId="3" fillId="0" borderId="36" xfId="0" applyFont="1" applyBorder="1" applyAlignment="1">
      <alignment horizontal="center"/>
    </xf>
    <xf numFmtId="0" fontId="3" fillId="0" borderId="35" xfId="0" applyFont="1" applyBorder="1" applyAlignment="1">
      <alignment horizontal="center"/>
    </xf>
    <xf numFmtId="0" fontId="6" fillId="0" borderId="17" xfId="2" applyFont="1" applyFill="1" applyBorder="1" applyAlignment="1">
      <alignment horizontal="center"/>
    </xf>
    <xf numFmtId="0" fontId="19" fillId="0" borderId="28" xfId="0" applyFont="1" applyFill="1" applyBorder="1" applyAlignment="1">
      <alignment horizontal="center"/>
    </xf>
    <xf numFmtId="0" fontId="19" fillId="0" borderId="16" xfId="0" applyFont="1" applyFill="1" applyBorder="1" applyAlignment="1">
      <alignment horizontal="center"/>
    </xf>
    <xf numFmtId="0" fontId="19" fillId="0" borderId="1" xfId="0" applyFont="1" applyFill="1" applyBorder="1" applyAlignment="1">
      <alignment horizontal="center"/>
    </xf>
    <xf numFmtId="0" fontId="19" fillId="0" borderId="29" xfId="0" applyFont="1" applyFill="1" applyBorder="1" applyAlignment="1">
      <alignment horizontal="center"/>
    </xf>
    <xf numFmtId="0" fontId="3" fillId="0" borderId="27" xfId="0" applyFont="1" applyBorder="1" applyAlignment="1">
      <alignment horizontal="center"/>
    </xf>
    <xf numFmtId="0" fontId="0" fillId="0" borderId="10" xfId="0" applyFont="1" applyBorder="1" applyAlignment="1">
      <alignment horizontal="left" vertical="top" wrapText="1"/>
    </xf>
    <xf numFmtId="0" fontId="3" fillId="0" borderId="10" xfId="0" applyFont="1" applyBorder="1" applyAlignment="1">
      <alignment horizontal="center"/>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6" xfId="2" applyFont="1" applyFill="1" applyBorder="1" applyAlignment="1">
      <alignment horizontal="left" wrapText="1"/>
    </xf>
    <xf numFmtId="0" fontId="6" fillId="10" borderId="31" xfId="2" applyFont="1" applyFill="1" applyBorder="1" applyAlignment="1">
      <alignment horizontal="center" wrapText="1"/>
    </xf>
    <xf numFmtId="0" fontId="6" fillId="10" borderId="32"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31" xfId="2" applyFont="1" applyBorder="1" applyAlignment="1">
      <alignment horizontal="center" wrapText="1"/>
    </xf>
    <xf numFmtId="0" fontId="6" fillId="0" borderId="34" xfId="2" applyFont="1" applyBorder="1" applyAlignment="1">
      <alignment horizontal="center" wrapText="1"/>
    </xf>
    <xf numFmtId="0" fontId="6" fillId="0" borderId="32" xfId="2" applyFont="1" applyBorder="1" applyAlignment="1">
      <alignment horizontal="center" wrapText="1"/>
    </xf>
    <xf numFmtId="0" fontId="25" fillId="0" borderId="2" xfId="2" applyFont="1" applyBorder="1" applyAlignment="1">
      <alignment wrapText="1"/>
    </xf>
    <xf numFmtId="0" fontId="25" fillId="0" borderId="4" xfId="2" applyFont="1" applyBorder="1" applyAlignment="1">
      <alignment wrapText="1"/>
    </xf>
    <xf numFmtId="0" fontId="25" fillId="0" borderId="3" xfId="2" applyFont="1" applyBorder="1" applyAlignment="1">
      <alignment wrapText="1"/>
    </xf>
    <xf numFmtId="0" fontId="26" fillId="0" borderId="2" xfId="2" applyFont="1" applyBorder="1" applyAlignment="1">
      <alignment wrapText="1"/>
    </xf>
    <xf numFmtId="0" fontId="26" fillId="0" borderId="4" xfId="2" applyFont="1" applyBorder="1" applyAlignment="1">
      <alignment wrapText="1"/>
    </xf>
    <xf numFmtId="0" fontId="26" fillId="0" borderId="2" xfId="2" applyFont="1" applyBorder="1"/>
    <xf numFmtId="0" fontId="26" fillId="0" borderId="4" xfId="2" applyFont="1" applyBorder="1"/>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0" fillId="0" borderId="20" xfId="0" applyNumberFormat="1" applyBorder="1" applyAlignment="1" applyProtection="1">
      <alignment wrapText="1"/>
      <protection locked="0"/>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12"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4">
    <cellStyle name="Comma" xfId="1" builtinId="3"/>
    <cellStyle name="Hyperlink" xfId="3" builtinId="8"/>
    <cellStyle name="Normal" xfId="0" builtinId="0"/>
    <cellStyle name="Normal 2" xfId="2"/>
  </cellStyles>
  <dxfs count="16">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9525</xdr:colOff>
      <xdr:row>31</xdr:row>
      <xdr:rowOff>38100</xdr:rowOff>
    </xdr:from>
    <xdr:to>
      <xdr:col>13</xdr:col>
      <xdr:colOff>0</xdr:colOff>
      <xdr:row>45</xdr:row>
      <xdr:rowOff>28575</xdr:rowOff>
    </xdr:to>
    <xdr:sp macro="" textlink="">
      <xdr:nvSpPr>
        <xdr:cNvPr id="2" name="TextBox 1">
          <a:extLst>
            <a:ext uri="{FF2B5EF4-FFF2-40B4-BE49-F238E27FC236}">
              <a16:creationId xmlns:a16="http://schemas.microsoft.com/office/drawing/2014/main" xmlns="" id="{00000000-0008-0000-0000-000002000000}"/>
            </a:ext>
          </a:extLst>
        </xdr:cNvPr>
        <xdr:cNvSpPr txBox="1"/>
      </xdr:nvSpPr>
      <xdr:spPr>
        <a:xfrm>
          <a:off x="752475" y="7820025"/>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16</xdr:row>
          <xdr:rowOff>47625</xdr:rowOff>
        </xdr:from>
        <xdr:to>
          <xdr:col>3</xdr:col>
          <xdr:colOff>914400</xdr:colOff>
          <xdr:row>16</xdr:row>
          <xdr:rowOff>257175</xdr:rowOff>
        </xdr:to>
        <xdr:sp macro="" textlink="">
          <xdr:nvSpPr>
            <xdr:cNvPr id="2049" name="Process" hidden="1">
              <a:extLst>
                <a:ext uri="{63B3BB69-23CF-44E3-9099-C40C66FF867C}">
                  <a14:compatExt spid="_x0000_s2049"/>
                </a:ext>
                <a:ext uri="{FF2B5EF4-FFF2-40B4-BE49-F238E27FC236}">
                  <a16:creationId xmlns:a16="http://schemas.microsoft.com/office/drawing/2014/main" xmlns=""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Process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1143000</xdr:colOff>
          <xdr:row>16</xdr:row>
          <xdr:rowOff>47625</xdr:rowOff>
        </xdr:from>
        <xdr:to>
          <xdr:col>3</xdr:col>
          <xdr:colOff>2009775</xdr:colOff>
          <xdr:row>16</xdr:row>
          <xdr:rowOff>257175</xdr:rowOff>
        </xdr:to>
        <xdr:sp macro="" textlink="">
          <xdr:nvSpPr>
            <xdr:cNvPr id="2050" name="Energy Use" hidden="1">
              <a:extLst>
                <a:ext uri="{63B3BB69-23CF-44E3-9099-C40C66FF867C}">
                  <a14:compatExt spid="_x0000_s2050"/>
                </a:ext>
                <a:ext uri="{FF2B5EF4-FFF2-40B4-BE49-F238E27FC236}">
                  <a16:creationId xmlns:a16="http://schemas.microsoft.com/office/drawing/2014/main" xmlns=""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2247900</xdr:colOff>
          <xdr:row>16</xdr:row>
          <xdr:rowOff>57150</xdr:rowOff>
        </xdr:from>
        <xdr:to>
          <xdr:col>3</xdr:col>
          <xdr:colOff>3162300</xdr:colOff>
          <xdr:row>16</xdr:row>
          <xdr:rowOff>257175</xdr:rowOff>
        </xdr:to>
        <xdr:sp macro="" textlink="">
          <xdr:nvSpPr>
            <xdr:cNvPr id="2051" name="Energy P&amp;D" hidden="1">
              <a:extLst>
                <a:ext uri="{63B3BB69-23CF-44E3-9099-C40C66FF867C}">
                  <a14:compatExt spid="_x0000_s2051"/>
                </a:ext>
                <a:ext uri="{FF2B5EF4-FFF2-40B4-BE49-F238E27FC236}">
                  <a16:creationId xmlns:a16="http://schemas.microsoft.com/office/drawing/2014/main" xmlns=""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P&amp;D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3390900</xdr:colOff>
          <xdr:row>16</xdr:row>
          <xdr:rowOff>47625</xdr:rowOff>
        </xdr:from>
        <xdr:to>
          <xdr:col>3</xdr:col>
          <xdr:colOff>4257675</xdr:colOff>
          <xdr:row>16</xdr:row>
          <xdr:rowOff>257175</xdr:rowOff>
        </xdr:to>
        <xdr:sp macro="" textlink="">
          <xdr:nvSpPr>
            <xdr:cNvPr id="2052" name="Material P&amp;D" hidden="1">
              <a:extLst>
                <a:ext uri="{63B3BB69-23CF-44E3-9099-C40C66FF867C}">
                  <a14:compatExt spid="_x0000_s2052"/>
                </a:ext>
                <a:ext uri="{FF2B5EF4-FFF2-40B4-BE49-F238E27FC236}">
                  <a16:creationId xmlns:a16="http://schemas.microsoft.com/office/drawing/2014/main" xmlns=""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Material P&amp;D</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14</xdr:row>
      <xdr:rowOff>56030</xdr:rowOff>
    </xdr:from>
    <xdr:to>
      <xdr:col>86</xdr:col>
      <xdr:colOff>5740444</xdr:colOff>
      <xdr:row>17</xdr:row>
      <xdr:rowOff>0</xdr:rowOff>
    </xdr:to>
    <xdr:sp macro="" textlink="">
      <xdr:nvSpPr>
        <xdr:cNvPr id="2" name="TextBox 1">
          <a:extLst>
            <a:ext uri="{FF2B5EF4-FFF2-40B4-BE49-F238E27FC236}">
              <a16:creationId xmlns:a16="http://schemas.microsoft.com/office/drawing/2014/main" xmlns="" id="{00000000-0008-0000-0200-000002000000}"/>
            </a:ext>
          </a:extLst>
        </xdr:cNvPr>
        <xdr:cNvSpPr txBox="1"/>
      </xdr:nvSpPr>
      <xdr:spPr>
        <a:xfrm>
          <a:off x="182656" y="2865905"/>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163286</xdr:colOff>
      <xdr:row>17</xdr:row>
      <xdr:rowOff>141514</xdr:rowOff>
    </xdr:from>
    <xdr:to>
      <xdr:col>4</xdr:col>
      <xdr:colOff>280233</xdr:colOff>
      <xdr:row>21</xdr:row>
      <xdr:rowOff>165101</xdr:rowOff>
    </xdr:to>
    <xdr:grpSp>
      <xdr:nvGrpSpPr>
        <xdr:cNvPr id="2" name="Legend">
          <a:extLst>
            <a:ext uri="{FF2B5EF4-FFF2-40B4-BE49-F238E27FC236}">
              <a16:creationId xmlns:a16="http://schemas.microsoft.com/office/drawing/2014/main" xmlns="" id="{00000000-0008-0000-0800-000002000000}"/>
            </a:ext>
          </a:extLst>
        </xdr:cNvPr>
        <xdr:cNvGrpSpPr/>
      </xdr:nvGrpSpPr>
      <xdr:grpSpPr>
        <a:xfrm>
          <a:off x="775607" y="3380014"/>
          <a:ext cx="1953912" cy="785587"/>
          <a:chOff x="7457181" y="3134295"/>
          <a:chExt cx="1953912" cy="753022"/>
        </a:xfrm>
      </xdr:grpSpPr>
      <xdr:sp macro="" textlink="">
        <xdr:nvSpPr>
          <xdr:cNvPr id="3" name="LegendBox">
            <a:extLst>
              <a:ext uri="{FF2B5EF4-FFF2-40B4-BE49-F238E27FC236}">
                <a16:creationId xmlns:a16="http://schemas.microsoft.com/office/drawing/2014/main" xmlns="" id="{00000000-0008-0000-0800-000003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a:extLst>
              <a:ext uri="{FF2B5EF4-FFF2-40B4-BE49-F238E27FC236}">
                <a16:creationId xmlns:a16="http://schemas.microsoft.com/office/drawing/2014/main" xmlns="" id="{00000000-0008-0000-0800-000004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a16="http://schemas.microsoft.com/office/drawing/2014/main" xmlns="" id="{00000000-0008-0000-0800-000005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a:extLst>
              <a:ext uri="{FF2B5EF4-FFF2-40B4-BE49-F238E27FC236}">
                <a16:creationId xmlns:a16="http://schemas.microsoft.com/office/drawing/2014/main" xmlns="" id="{00000000-0008-0000-0800-000006000000}"/>
              </a:ext>
            </a:extLst>
          </xdr:cNvPr>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a:extLst>
              <a:ext uri="{FF2B5EF4-FFF2-40B4-BE49-F238E27FC236}">
                <a16:creationId xmlns:a16="http://schemas.microsoft.com/office/drawing/2014/main" xmlns="" id="{00000000-0008-0000-0800-000007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clientData/>
  </xdr:twoCellAnchor>
  <xdr:twoCellAnchor>
    <xdr:from>
      <xdr:col>7</xdr:col>
      <xdr:colOff>50800</xdr:colOff>
      <xdr:row>17</xdr:row>
      <xdr:rowOff>114300</xdr:rowOff>
    </xdr:from>
    <xdr:to>
      <xdr:col>10</xdr:col>
      <xdr:colOff>518124</xdr:colOff>
      <xdr:row>21</xdr:row>
      <xdr:rowOff>133839</xdr:rowOff>
    </xdr:to>
    <xdr:sp macro="" textlink="">
      <xdr:nvSpPr>
        <xdr:cNvPr id="10" name="Reference Flow">
          <a:extLst>
            <a:ext uri="{FF2B5EF4-FFF2-40B4-BE49-F238E27FC236}">
              <a16:creationId xmlns:a16="http://schemas.microsoft.com/office/drawing/2014/main" xmlns="" id="{00000000-0008-0000-0800-00000A000000}"/>
            </a:ext>
          </a:extLst>
        </xdr:cNvPr>
        <xdr:cNvSpPr/>
      </xdr:nvSpPr>
      <xdr:spPr>
        <a:xfrm>
          <a:off x="4318000" y="3352800"/>
          <a:ext cx="2296124"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[intermediate flow]</a:t>
          </a:r>
          <a:endParaRPr lang="en-US" sz="800" baseline="0">
            <a:solidFill>
              <a:schemeClr val="tx1"/>
            </a:solidFill>
            <a:latin typeface="Arial" pitchFamily="34" charset="0"/>
            <a:cs typeface="Arial" pitchFamily="34" charset="0"/>
          </a:endParaRPr>
        </a:p>
      </xdr:txBody>
    </xdr:sp>
    <xdr:clientData/>
  </xdr:twoCellAnchor>
  <xdr:twoCellAnchor>
    <xdr:from>
      <xdr:col>12</xdr:col>
      <xdr:colOff>304800</xdr:colOff>
      <xdr:row>8</xdr:row>
      <xdr:rowOff>22352</xdr:rowOff>
    </xdr:from>
    <xdr:to>
      <xdr:col>15</xdr:col>
      <xdr:colOff>0</xdr:colOff>
      <xdr:row>11</xdr:row>
      <xdr:rowOff>22352</xdr:rowOff>
    </xdr:to>
    <xdr:sp macro="" textlink="">
      <xdr:nvSpPr>
        <xdr:cNvPr id="12" name="Reference Flow 1">
          <a:extLst>
            <a:ext uri="{FF2B5EF4-FFF2-40B4-BE49-F238E27FC236}">
              <a16:creationId xmlns:a16="http://schemas.microsoft.com/office/drawing/2014/main" xmlns="" id="{00000000-0008-0000-0800-00000C000000}"/>
            </a:ext>
          </a:extLst>
        </xdr:cNvPr>
        <xdr:cNvSpPr/>
      </xdr:nvSpPr>
      <xdr:spPr>
        <a:xfrm>
          <a:off x="7620000" y="1546352"/>
          <a:ext cx="1524000"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Vent_NG [to venting and flaring]</a:t>
          </a:r>
          <a:endParaRPr lang="en-US" sz="800" baseline="0">
            <a:solidFill>
              <a:schemeClr val="tx1"/>
            </a:solidFill>
            <a:latin typeface="Arial" pitchFamily="34" charset="0"/>
            <a:cs typeface="Arial" pitchFamily="34" charset="0"/>
          </a:endParaRPr>
        </a:p>
      </xdr:txBody>
    </xdr:sp>
    <xdr:clientData/>
  </xdr:twoCellAnchor>
  <xdr:twoCellAnchor>
    <xdr:from>
      <xdr:col>11</xdr:col>
      <xdr:colOff>546100</xdr:colOff>
      <xdr:row>8</xdr:row>
      <xdr:rowOff>188976</xdr:rowOff>
    </xdr:from>
    <xdr:to>
      <xdr:col>12</xdr:col>
      <xdr:colOff>304800</xdr:colOff>
      <xdr:row>9</xdr:row>
      <xdr:rowOff>117602</xdr:rowOff>
    </xdr:to>
    <xdr:cxnSp macro="">
      <xdr:nvCxnSpPr>
        <xdr:cNvPr id="13" name="Connector Ref 1">
          <a:extLst>
            <a:ext uri="{FF2B5EF4-FFF2-40B4-BE49-F238E27FC236}">
              <a16:creationId xmlns:a16="http://schemas.microsoft.com/office/drawing/2014/main" xmlns="" id="{00000000-0008-0000-0800-00000D000000}"/>
            </a:ext>
          </a:extLst>
        </xdr:cNvPr>
        <xdr:cNvCxnSpPr>
          <a:stCxn id="11" idx="3"/>
          <a:endCxn id="12" idx="1"/>
        </xdr:cNvCxnSpPr>
      </xdr:nvCxnSpPr>
      <xdr:spPr>
        <a:xfrm>
          <a:off x="7251700" y="1712976"/>
          <a:ext cx="368300" cy="119126"/>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557893</xdr:colOff>
      <xdr:row>2</xdr:row>
      <xdr:rowOff>93629</xdr:rowOff>
    </xdr:from>
    <xdr:to>
      <xdr:col>3</xdr:col>
      <xdr:colOff>304496</xdr:colOff>
      <xdr:row>6</xdr:row>
      <xdr:rowOff>28767</xdr:rowOff>
    </xdr:to>
    <xdr:sp macro="" textlink="">
      <xdr:nvSpPr>
        <xdr:cNvPr id="15" name="Upstream Emssion Data 1">
          <a:extLst>
            <a:ext uri="{FF2B5EF4-FFF2-40B4-BE49-F238E27FC236}">
              <a16:creationId xmlns:a16="http://schemas.microsoft.com/office/drawing/2014/main" xmlns="" id="{00000000-0008-0000-0800-00000F000000}"/>
            </a:ext>
          </a:extLst>
        </xdr:cNvPr>
        <xdr:cNvSpPr/>
      </xdr:nvSpPr>
      <xdr:spPr>
        <a:xfrm>
          <a:off x="557893" y="474629"/>
          <a:ext cx="1583567"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[intermediate flow]</a:t>
          </a:r>
        </a:p>
      </xdr:txBody>
    </xdr:sp>
    <xdr:clientData/>
  </xdr:twoCellAnchor>
  <xdr:twoCellAnchor>
    <xdr:from>
      <xdr:col>3</xdr:col>
      <xdr:colOff>124073</xdr:colOff>
      <xdr:row>4</xdr:row>
      <xdr:rowOff>12192</xdr:rowOff>
    </xdr:from>
    <xdr:to>
      <xdr:col>5</xdr:col>
      <xdr:colOff>508000</xdr:colOff>
      <xdr:row>4</xdr:row>
      <xdr:rowOff>61198</xdr:rowOff>
    </xdr:to>
    <xdr:cxnSp macro="">
      <xdr:nvCxnSpPr>
        <xdr:cNvPr id="16" name="Straight Arrow Connector 1">
          <a:extLst>
            <a:ext uri="{FF2B5EF4-FFF2-40B4-BE49-F238E27FC236}">
              <a16:creationId xmlns:a16="http://schemas.microsoft.com/office/drawing/2014/main" xmlns="" id="{00000000-0008-0000-0800-000010000000}"/>
            </a:ext>
          </a:extLst>
        </xdr:cNvPr>
        <xdr:cNvCxnSpPr>
          <a:stCxn id="15" idx="2"/>
          <a:endCxn id="14" idx="1"/>
        </xdr:cNvCxnSpPr>
      </xdr:nvCxnSpPr>
      <xdr:spPr>
        <a:xfrm flipV="1">
          <a:off x="1961037" y="774192"/>
          <a:ext cx="1608570" cy="49006"/>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558800</xdr:colOff>
      <xdr:row>7</xdr:row>
      <xdr:rowOff>120735</xdr:rowOff>
    </xdr:from>
    <xdr:to>
      <xdr:col>5</xdr:col>
      <xdr:colOff>308124</xdr:colOff>
      <xdr:row>11</xdr:row>
      <xdr:rowOff>55873</xdr:rowOff>
    </xdr:to>
    <xdr:sp macro="" textlink="">
      <xdr:nvSpPr>
        <xdr:cNvPr id="18" name="Upstream Emssion Data 2">
          <a:extLst>
            <a:ext uri="{FF2B5EF4-FFF2-40B4-BE49-F238E27FC236}">
              <a16:creationId xmlns:a16="http://schemas.microsoft.com/office/drawing/2014/main" xmlns="" id="{00000000-0008-0000-0800-000012000000}"/>
            </a:ext>
          </a:extLst>
        </xdr:cNvPr>
        <xdr:cNvSpPr/>
      </xdr:nvSpPr>
      <xdr:spPr>
        <a:xfrm>
          <a:off x="1778000" y="1454235"/>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combusted</a:t>
          </a:r>
        </a:p>
      </xdr:txBody>
    </xdr:sp>
    <xdr:clientData/>
  </xdr:twoCellAnchor>
  <xdr:twoCellAnchor>
    <xdr:from>
      <xdr:col>5</xdr:col>
      <xdr:colOff>127701</xdr:colOff>
      <xdr:row>8</xdr:row>
      <xdr:rowOff>188976</xdr:rowOff>
    </xdr:from>
    <xdr:to>
      <xdr:col>5</xdr:col>
      <xdr:colOff>508000</xdr:colOff>
      <xdr:row>9</xdr:row>
      <xdr:rowOff>88304</xdr:rowOff>
    </xdr:to>
    <xdr:cxnSp macro="">
      <xdr:nvCxnSpPr>
        <xdr:cNvPr id="19" name="Straight Arrow Connector 2">
          <a:extLst>
            <a:ext uri="{FF2B5EF4-FFF2-40B4-BE49-F238E27FC236}">
              <a16:creationId xmlns:a16="http://schemas.microsoft.com/office/drawing/2014/main" xmlns="" id="{00000000-0008-0000-0800-000013000000}"/>
            </a:ext>
          </a:extLst>
        </xdr:cNvPr>
        <xdr:cNvCxnSpPr>
          <a:stCxn id="18" idx="2"/>
          <a:endCxn id="17" idx="1"/>
        </xdr:cNvCxnSpPr>
      </xdr:nvCxnSpPr>
      <xdr:spPr>
        <a:xfrm flipV="1">
          <a:off x="3175701" y="1712976"/>
          <a:ext cx="380299" cy="89828"/>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508000</xdr:colOff>
      <xdr:row>1</xdr:row>
      <xdr:rowOff>114300</xdr:rowOff>
    </xdr:from>
    <xdr:to>
      <xdr:col>11</xdr:col>
      <xdr:colOff>546100</xdr:colOff>
      <xdr:row>17</xdr:row>
      <xdr:rowOff>7008</xdr:rowOff>
    </xdr:to>
    <xdr:grpSp>
      <xdr:nvGrpSpPr>
        <xdr:cNvPr id="23" name="Boundary Group">
          <a:extLst>
            <a:ext uri="{FF2B5EF4-FFF2-40B4-BE49-F238E27FC236}">
              <a16:creationId xmlns:a16="http://schemas.microsoft.com/office/drawing/2014/main" xmlns="" id="{00000000-0008-0000-0800-000017000000}"/>
            </a:ext>
          </a:extLst>
        </xdr:cNvPr>
        <xdr:cNvGrpSpPr/>
      </xdr:nvGrpSpPr>
      <xdr:grpSpPr>
        <a:xfrm>
          <a:off x="3569607" y="304800"/>
          <a:ext cx="3712029" cy="2940708"/>
          <a:chOff x="3556000" y="304800"/>
          <a:chExt cx="3695700" cy="2940708"/>
        </a:xfrm>
      </xdr:grpSpPr>
      <xdr:sp macro="" textlink="">
        <xdr:nvSpPr>
          <xdr:cNvPr id="8" name="Boundary Box">
            <a:extLst>
              <a:ext uri="{FF2B5EF4-FFF2-40B4-BE49-F238E27FC236}">
                <a16:creationId xmlns:a16="http://schemas.microsoft.com/office/drawing/2014/main" xmlns="" id="{00000000-0008-0000-0800-000008000000}"/>
              </a:ext>
            </a:extLst>
          </xdr:cNvPr>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Transmission centrifugal compression: System Boundary</a:t>
            </a:r>
          </a:p>
        </xdr:txBody>
      </xdr:sp>
      <xdr:sp macro="" textlink="">
        <xdr:nvSpPr>
          <xdr:cNvPr id="9" name="Process">
            <a:extLst>
              <a:ext uri="{FF2B5EF4-FFF2-40B4-BE49-F238E27FC236}">
                <a16:creationId xmlns:a16="http://schemas.microsoft.com/office/drawing/2014/main" xmlns="" id="{00000000-0008-0000-0800-000009000000}"/>
              </a:ext>
            </a:extLst>
          </xdr:cNvPr>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Transmission compression, including fuel used by centrifugal compressor drivers and venting from centrifugal compressors.</a:t>
            </a:r>
          </a:p>
        </xdr:txBody>
      </xdr:sp>
      <xdr:sp macro="" textlink="">
        <xdr:nvSpPr>
          <xdr:cNvPr id="11" name="LinkRef 1">
            <a:extLst>
              <a:ext uri="{FF2B5EF4-FFF2-40B4-BE49-F238E27FC236}">
                <a16:creationId xmlns:a16="http://schemas.microsoft.com/office/drawing/2014/main" xmlns="" id="{00000000-0008-0000-0800-00000B000000}"/>
              </a:ext>
            </a:extLst>
          </xdr:cNvPr>
          <xdr:cNvSpPr/>
        </xdr:nvSpPr>
        <xdr:spPr>
          <a:xfrm>
            <a:off x="7239000" y="304800"/>
            <a:ext cx="12700" cy="281635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 name="Link 1">
            <a:extLst>
              <a:ext uri="{FF2B5EF4-FFF2-40B4-BE49-F238E27FC236}">
                <a16:creationId xmlns:a16="http://schemas.microsoft.com/office/drawing/2014/main" xmlns="" id="{00000000-0008-0000-0800-00000E000000}"/>
              </a:ext>
            </a:extLst>
          </xdr:cNvPr>
          <xdr:cNvSpPr/>
        </xdr:nvSpPr>
        <xdr:spPr>
          <a:xfrm>
            <a:off x="3556000" y="304800"/>
            <a:ext cx="12700" cy="938784"/>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 name="Link 2">
            <a:extLst>
              <a:ext uri="{FF2B5EF4-FFF2-40B4-BE49-F238E27FC236}">
                <a16:creationId xmlns:a16="http://schemas.microsoft.com/office/drawing/2014/main" xmlns="" id="{00000000-0008-0000-0800-000011000000}"/>
              </a:ext>
            </a:extLst>
          </xdr:cNvPr>
          <xdr:cNvSpPr/>
        </xdr:nvSpPr>
        <xdr:spPr>
          <a:xfrm>
            <a:off x="3556000" y="1243584"/>
            <a:ext cx="12700" cy="938784"/>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0" name="Link 3">
            <a:extLst>
              <a:ext uri="{FF2B5EF4-FFF2-40B4-BE49-F238E27FC236}">
                <a16:creationId xmlns:a16="http://schemas.microsoft.com/office/drawing/2014/main" xmlns="" id="{00000000-0008-0000-0800-000014000000}"/>
              </a:ext>
            </a:extLst>
          </xdr:cNvPr>
          <xdr:cNvSpPr/>
        </xdr:nvSpPr>
        <xdr:spPr>
          <a:xfrm>
            <a:off x="3556000" y="2182368"/>
            <a:ext cx="12700" cy="938784"/>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0</xdr:col>
      <xdr:colOff>421821</xdr:colOff>
      <xdr:row>12</xdr:row>
      <xdr:rowOff>93412</xdr:rowOff>
    </xdr:from>
    <xdr:to>
      <xdr:col>3</xdr:col>
      <xdr:colOff>168424</xdr:colOff>
      <xdr:row>16</xdr:row>
      <xdr:rowOff>28550</xdr:rowOff>
    </xdr:to>
    <xdr:sp macro="" textlink="">
      <xdr:nvSpPr>
        <xdr:cNvPr id="21" name="Upstream Emssion Data 3">
          <a:extLst>
            <a:ext uri="{FF2B5EF4-FFF2-40B4-BE49-F238E27FC236}">
              <a16:creationId xmlns:a16="http://schemas.microsoft.com/office/drawing/2014/main" xmlns="" id="{00000000-0008-0000-0800-000015000000}"/>
            </a:ext>
          </a:extLst>
        </xdr:cNvPr>
        <xdr:cNvSpPr/>
      </xdr:nvSpPr>
      <xdr:spPr>
        <a:xfrm>
          <a:off x="421821" y="2379412"/>
          <a:ext cx="1583567"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Electricity, grid</a:t>
          </a:r>
        </a:p>
      </xdr:txBody>
    </xdr:sp>
    <xdr:clientData/>
  </xdr:twoCellAnchor>
  <xdr:twoCellAnchor>
    <xdr:from>
      <xdr:col>2</xdr:col>
      <xdr:colOff>600322</xdr:colOff>
      <xdr:row>13</xdr:row>
      <xdr:rowOff>175260</xdr:rowOff>
    </xdr:from>
    <xdr:to>
      <xdr:col>5</xdr:col>
      <xdr:colOff>508000</xdr:colOff>
      <xdr:row>14</xdr:row>
      <xdr:rowOff>60981</xdr:rowOff>
    </xdr:to>
    <xdr:cxnSp macro="">
      <xdr:nvCxnSpPr>
        <xdr:cNvPr id="22" name="Straight Arrow Connector 3">
          <a:extLst>
            <a:ext uri="{FF2B5EF4-FFF2-40B4-BE49-F238E27FC236}">
              <a16:creationId xmlns:a16="http://schemas.microsoft.com/office/drawing/2014/main" xmlns="" id="{00000000-0008-0000-0800-000016000000}"/>
            </a:ext>
          </a:extLst>
        </xdr:cNvPr>
        <xdr:cNvCxnSpPr>
          <a:stCxn id="21" idx="2"/>
          <a:endCxn id="20" idx="1"/>
        </xdr:cNvCxnSpPr>
      </xdr:nvCxnSpPr>
      <xdr:spPr>
        <a:xfrm flipV="1">
          <a:off x="1824965" y="2651760"/>
          <a:ext cx="1744642" cy="76221"/>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589262</xdr:colOff>
      <xdr:row>14</xdr:row>
      <xdr:rowOff>81094</xdr:rowOff>
    </xdr:from>
    <xdr:to>
      <xdr:col>8</xdr:col>
      <xdr:colOff>607833</xdr:colOff>
      <xdr:row>17</xdr:row>
      <xdr:rowOff>114300</xdr:rowOff>
    </xdr:to>
    <xdr:cxnSp macro="">
      <xdr:nvCxnSpPr>
        <xdr:cNvPr id="24" name="Straight Arrow Connector Process">
          <a:extLst>
            <a:ext uri="{FF2B5EF4-FFF2-40B4-BE49-F238E27FC236}">
              <a16:creationId xmlns:a16="http://schemas.microsoft.com/office/drawing/2014/main" xmlns="" id="{00000000-0008-0000-0800-000018000000}"/>
            </a:ext>
          </a:extLst>
        </xdr:cNvPr>
        <xdr:cNvCxnSpPr>
          <a:stCxn id="9" idx="2"/>
          <a:endCxn id="10" idx="0"/>
        </xdr:cNvCxnSpPr>
      </xdr:nvCxnSpPr>
      <xdr:spPr>
        <a:xfrm flipH="1">
          <a:off x="5466062" y="2748094"/>
          <a:ext cx="1857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4"/>
  <sheetViews>
    <sheetView zoomScaleNormal="100" workbookViewId="0">
      <selection activeCell="D5" sqref="D5:M5"/>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68" t="s">
        <v>0</v>
      </c>
      <c r="B1" s="268"/>
      <c r="C1" s="268"/>
      <c r="D1" s="268"/>
      <c r="E1" s="268"/>
      <c r="F1" s="268"/>
      <c r="G1" s="268"/>
      <c r="H1" s="268"/>
      <c r="I1" s="268"/>
      <c r="J1" s="268"/>
      <c r="K1" s="268"/>
      <c r="L1" s="268"/>
      <c r="M1" s="268"/>
      <c r="N1" s="268"/>
      <c r="O1" s="1"/>
    </row>
    <row r="2" spans="1:27" ht="21" thickBot="1" x14ac:dyDescent="0.35">
      <c r="A2" s="268" t="s">
        <v>1</v>
      </c>
      <c r="B2" s="268"/>
      <c r="C2" s="268"/>
      <c r="D2" s="268"/>
      <c r="E2" s="268"/>
      <c r="F2" s="268"/>
      <c r="G2" s="268"/>
      <c r="H2" s="268"/>
      <c r="I2" s="268"/>
      <c r="J2" s="268"/>
      <c r="K2" s="268"/>
      <c r="L2" s="268"/>
      <c r="M2" s="268"/>
      <c r="N2" s="268"/>
      <c r="O2" s="1"/>
    </row>
    <row r="3" spans="1:27" ht="12.75" customHeight="1" thickBot="1" x14ac:dyDescent="0.25">
      <c r="B3" s="2"/>
      <c r="C3" s="4" t="s">
        <v>2</v>
      </c>
      <c r="D3" s="226" t="str">
        <f>'Data Summary'!D4</f>
        <v>Transmission centrifugal compression</v>
      </c>
      <c r="E3" s="227"/>
      <c r="F3" s="227"/>
      <c r="G3" s="227"/>
      <c r="H3" s="227"/>
      <c r="I3" s="227"/>
      <c r="J3" s="227"/>
      <c r="K3" s="227"/>
      <c r="L3" s="227"/>
      <c r="M3" s="228"/>
      <c r="N3" s="2"/>
      <c r="O3" s="2"/>
    </row>
    <row r="4" spans="1:27" ht="42.75" customHeight="1" thickBot="1" x14ac:dyDescent="0.25">
      <c r="B4" s="2"/>
      <c r="C4" s="4" t="s">
        <v>3</v>
      </c>
      <c r="D4" s="269" t="str">
        <f>'Data Summary'!D6</f>
        <v>Transmission compression, including fuel used by centrifugal compressor drivers and venting from centrifugal compressors.</v>
      </c>
      <c r="E4" s="270"/>
      <c r="F4" s="270"/>
      <c r="G4" s="270"/>
      <c r="H4" s="270"/>
      <c r="I4" s="270"/>
      <c r="J4" s="270"/>
      <c r="K4" s="270"/>
      <c r="L4" s="270"/>
      <c r="M4" s="271"/>
      <c r="N4" s="2"/>
      <c r="O4" s="2"/>
    </row>
    <row r="5" spans="1:27" ht="39" customHeight="1" thickBot="1" x14ac:dyDescent="0.25">
      <c r="B5" s="2"/>
      <c r="C5" s="4" t="s">
        <v>4</v>
      </c>
      <c r="D5" s="269" t="s">
        <v>368</v>
      </c>
      <c r="E5" s="270"/>
      <c r="F5" s="270"/>
      <c r="G5" s="270"/>
      <c r="H5" s="270"/>
      <c r="I5" s="270"/>
      <c r="J5" s="270"/>
      <c r="K5" s="270"/>
      <c r="L5" s="270"/>
      <c r="M5" s="271"/>
      <c r="N5" s="2"/>
      <c r="O5" s="2"/>
    </row>
    <row r="6" spans="1:27" ht="56.25" customHeight="1" thickBot="1" x14ac:dyDescent="0.25">
      <c r="B6" s="2"/>
      <c r="C6" s="5" t="s">
        <v>5</v>
      </c>
      <c r="D6" s="269" t="s">
        <v>6</v>
      </c>
      <c r="E6" s="270"/>
      <c r="F6" s="270"/>
      <c r="G6" s="270"/>
      <c r="H6" s="270"/>
      <c r="I6" s="270"/>
      <c r="J6" s="270"/>
      <c r="K6" s="270"/>
      <c r="L6" s="270"/>
      <c r="M6" s="271"/>
      <c r="N6" s="2"/>
      <c r="O6" s="2"/>
    </row>
    <row r="7" spans="1:27" x14ac:dyDescent="0.2">
      <c r="B7" s="6" t="s">
        <v>7</v>
      </c>
      <c r="C7" s="6"/>
      <c r="D7" s="6"/>
      <c r="E7" s="6"/>
      <c r="F7" s="6"/>
      <c r="G7" s="6"/>
      <c r="H7" s="6"/>
      <c r="I7" s="6"/>
      <c r="J7" s="6"/>
      <c r="K7" s="6"/>
      <c r="L7" s="6"/>
      <c r="M7" s="6"/>
      <c r="N7" s="2"/>
      <c r="O7" s="2"/>
    </row>
    <row r="8" spans="1:27" ht="13.5" thickBot="1" x14ac:dyDescent="0.25">
      <c r="B8" s="6"/>
      <c r="C8" s="6" t="s">
        <v>8</v>
      </c>
      <c r="D8" s="6" t="s">
        <v>9</v>
      </c>
      <c r="E8" s="6"/>
      <c r="F8" s="6"/>
      <c r="G8" s="6"/>
      <c r="H8" s="6"/>
      <c r="I8" s="6"/>
      <c r="J8" s="6"/>
      <c r="K8" s="6"/>
      <c r="L8" s="6"/>
      <c r="M8" s="6"/>
      <c r="N8" s="2"/>
      <c r="O8" s="2"/>
    </row>
    <row r="9" spans="1:27" s="8" customFormat="1" ht="15" customHeight="1" x14ac:dyDescent="0.2">
      <c r="A9" s="2"/>
      <c r="B9" s="262" t="s">
        <v>10</v>
      </c>
      <c r="C9" s="7" t="s">
        <v>11</v>
      </c>
      <c r="D9" s="264" t="s">
        <v>12</v>
      </c>
      <c r="E9" s="264"/>
      <c r="F9" s="264"/>
      <c r="G9" s="264"/>
      <c r="H9" s="264"/>
      <c r="I9" s="264"/>
      <c r="J9" s="264"/>
      <c r="K9" s="264"/>
      <c r="L9" s="264"/>
      <c r="M9" s="265"/>
      <c r="N9" s="2"/>
      <c r="O9" s="2"/>
      <c r="P9" s="2"/>
      <c r="Q9" s="2"/>
      <c r="R9" s="2"/>
      <c r="S9" s="2"/>
      <c r="T9" s="2"/>
      <c r="U9" s="2"/>
      <c r="V9" s="2"/>
      <c r="W9" s="2"/>
      <c r="X9" s="2"/>
      <c r="Y9" s="2"/>
      <c r="Z9" s="2"/>
      <c r="AA9" s="2"/>
    </row>
    <row r="10" spans="1:27" s="8" customFormat="1" ht="15" customHeight="1" x14ac:dyDescent="0.2">
      <c r="A10" s="2"/>
      <c r="B10" s="263"/>
      <c r="C10" s="9" t="s">
        <v>13</v>
      </c>
      <c r="D10" s="266" t="s">
        <v>14</v>
      </c>
      <c r="E10" s="266"/>
      <c r="F10" s="266"/>
      <c r="G10" s="266"/>
      <c r="H10" s="266"/>
      <c r="I10" s="266"/>
      <c r="J10" s="266"/>
      <c r="K10" s="266"/>
      <c r="L10" s="266"/>
      <c r="M10" s="267"/>
      <c r="N10" s="2"/>
      <c r="O10" s="2"/>
      <c r="P10" s="2"/>
      <c r="Q10" s="2"/>
      <c r="R10" s="2"/>
      <c r="S10" s="2"/>
      <c r="T10" s="2"/>
      <c r="U10" s="2"/>
      <c r="V10" s="2"/>
      <c r="W10" s="2"/>
      <c r="X10" s="2"/>
      <c r="Y10" s="2"/>
      <c r="Z10" s="2"/>
      <c r="AA10" s="2"/>
    </row>
    <row r="11" spans="1:27" s="8" customFormat="1" ht="15" customHeight="1" x14ac:dyDescent="0.2">
      <c r="A11" s="2"/>
      <c r="B11" s="263"/>
      <c r="C11" s="9" t="s">
        <v>15</v>
      </c>
      <c r="D11" s="266" t="s">
        <v>16</v>
      </c>
      <c r="E11" s="266"/>
      <c r="F11" s="266"/>
      <c r="G11" s="266"/>
      <c r="H11" s="266"/>
      <c r="I11" s="266"/>
      <c r="J11" s="266"/>
      <c r="K11" s="266"/>
      <c r="L11" s="266"/>
      <c r="M11" s="267"/>
      <c r="N11" s="2"/>
      <c r="O11" s="2"/>
      <c r="P11" s="2"/>
      <c r="Q11" s="2"/>
      <c r="R11" s="2"/>
      <c r="S11" s="2"/>
      <c r="T11" s="2"/>
      <c r="U11" s="2"/>
      <c r="V11" s="2"/>
      <c r="W11" s="2"/>
      <c r="X11" s="2"/>
      <c r="Y11" s="2"/>
      <c r="Z11" s="2"/>
      <c r="AA11" s="2"/>
    </row>
    <row r="12" spans="1:27" s="8" customFormat="1" ht="15" customHeight="1" x14ac:dyDescent="0.2">
      <c r="A12" s="2"/>
      <c r="B12" s="263"/>
      <c r="C12" s="9" t="s">
        <v>17</v>
      </c>
      <c r="D12" s="266" t="s">
        <v>18</v>
      </c>
      <c r="E12" s="266"/>
      <c r="F12" s="266"/>
      <c r="G12" s="266"/>
      <c r="H12" s="266"/>
      <c r="I12" s="266"/>
      <c r="J12" s="266"/>
      <c r="K12" s="266"/>
      <c r="L12" s="266"/>
      <c r="M12" s="267"/>
      <c r="N12" s="2"/>
      <c r="O12" s="2"/>
      <c r="P12" s="2"/>
      <c r="Q12" s="2"/>
      <c r="R12" s="2"/>
      <c r="S12" s="2"/>
      <c r="T12" s="2"/>
      <c r="U12" s="2"/>
      <c r="V12" s="2"/>
      <c r="W12" s="2"/>
      <c r="X12" s="2"/>
      <c r="Y12" s="2"/>
      <c r="Z12" s="2"/>
      <c r="AA12" s="2"/>
    </row>
    <row r="13" spans="1:27" s="2" customFormat="1" ht="15" customHeight="1" x14ac:dyDescent="0.2">
      <c r="B13" s="274"/>
      <c r="C13" s="10" t="s">
        <v>20</v>
      </c>
      <c r="D13" s="276" t="s">
        <v>21</v>
      </c>
      <c r="E13" s="276"/>
      <c r="F13" s="276"/>
      <c r="G13" s="276"/>
      <c r="H13" s="276"/>
      <c r="I13" s="276"/>
      <c r="J13" s="276"/>
      <c r="K13" s="276"/>
      <c r="L13" s="276"/>
      <c r="M13" s="277"/>
    </row>
    <row r="14" spans="1:27" s="2" customFormat="1" ht="15" customHeight="1" x14ac:dyDescent="0.2">
      <c r="B14" s="274"/>
      <c r="C14" s="11" t="s">
        <v>22</v>
      </c>
      <c r="D14" s="276" t="s">
        <v>22</v>
      </c>
      <c r="E14" s="276"/>
      <c r="F14" s="276"/>
      <c r="G14" s="276"/>
      <c r="H14" s="276"/>
      <c r="I14" s="276"/>
      <c r="J14" s="276"/>
      <c r="K14" s="276"/>
      <c r="L14" s="276"/>
      <c r="M14" s="277"/>
    </row>
    <row r="15" spans="1:27" s="2" customFormat="1" ht="15" customHeight="1" thickBot="1" x14ac:dyDescent="0.25">
      <c r="B15" s="275"/>
      <c r="C15" s="12"/>
      <c r="D15" s="278"/>
      <c r="E15" s="278"/>
      <c r="F15" s="278"/>
      <c r="G15" s="278"/>
      <c r="H15" s="278"/>
      <c r="I15" s="278"/>
      <c r="J15" s="278"/>
      <c r="K15" s="278"/>
      <c r="L15" s="278"/>
      <c r="M15" s="279"/>
    </row>
    <row r="16" spans="1:27" s="2" customFormat="1" x14ac:dyDescent="0.2">
      <c r="B16" s="6"/>
      <c r="C16" s="6"/>
      <c r="D16" s="6"/>
      <c r="E16" s="6"/>
      <c r="F16" s="6"/>
      <c r="G16" s="6"/>
      <c r="H16" s="6"/>
      <c r="I16" s="6"/>
      <c r="J16" s="6"/>
      <c r="K16" s="6"/>
      <c r="L16" s="6"/>
      <c r="M16" s="6"/>
    </row>
    <row r="17" spans="2:16" s="2" customFormat="1" x14ac:dyDescent="0.2">
      <c r="B17" s="6" t="s">
        <v>23</v>
      </c>
      <c r="C17" s="6"/>
      <c r="D17" s="6"/>
      <c r="E17" s="6"/>
      <c r="F17" s="6"/>
      <c r="G17" s="6"/>
      <c r="H17" s="6"/>
      <c r="I17" s="6"/>
      <c r="J17" s="6"/>
      <c r="K17" s="6"/>
      <c r="L17" s="6"/>
      <c r="M17" s="6"/>
    </row>
    <row r="18" spans="2:16" s="2" customFormat="1" x14ac:dyDescent="0.2">
      <c r="B18" s="6"/>
      <c r="C18" s="13">
        <v>43382</v>
      </c>
      <c r="D18" s="6"/>
      <c r="E18" s="6"/>
      <c r="F18" s="6"/>
      <c r="G18" s="6"/>
      <c r="H18" s="6"/>
      <c r="I18" s="6"/>
      <c r="J18" s="6"/>
      <c r="K18" s="6"/>
      <c r="L18" s="6"/>
      <c r="M18" s="6"/>
    </row>
    <row r="19" spans="2:16" s="2" customFormat="1" x14ac:dyDescent="0.2">
      <c r="B19" s="6" t="s">
        <v>24</v>
      </c>
      <c r="C19" s="6"/>
      <c r="D19" s="6"/>
      <c r="E19" s="6"/>
      <c r="F19" s="6"/>
      <c r="G19" s="6"/>
      <c r="H19" s="6"/>
      <c r="I19" s="6"/>
      <c r="J19" s="6"/>
      <c r="K19" s="6"/>
      <c r="L19" s="6"/>
      <c r="M19" s="6"/>
    </row>
    <row r="20" spans="2:16" s="2" customFormat="1" x14ac:dyDescent="0.2">
      <c r="B20" s="6"/>
      <c r="C20" s="14" t="s">
        <v>25</v>
      </c>
      <c r="D20" s="6"/>
      <c r="E20" s="6"/>
      <c r="F20" s="6"/>
      <c r="G20" s="6"/>
      <c r="H20" s="6"/>
      <c r="I20" s="6"/>
      <c r="J20" s="6"/>
      <c r="K20" s="6"/>
      <c r="L20" s="6"/>
      <c r="M20" s="6"/>
    </row>
    <row r="21" spans="2:16" s="2" customFormat="1" x14ac:dyDescent="0.2">
      <c r="B21" s="6" t="s">
        <v>26</v>
      </c>
      <c r="C21" s="14"/>
      <c r="D21" s="6"/>
      <c r="E21" s="6"/>
      <c r="F21" s="6"/>
      <c r="G21" s="6"/>
      <c r="H21" s="6"/>
      <c r="I21" s="6"/>
      <c r="J21" s="6"/>
      <c r="K21" s="6"/>
      <c r="L21" s="6"/>
      <c r="M21" s="6"/>
    </row>
    <row r="22" spans="2:16" s="2" customFormat="1" x14ac:dyDescent="0.2">
      <c r="B22" s="6"/>
      <c r="C22" s="14" t="s">
        <v>27</v>
      </c>
      <c r="D22" s="6"/>
      <c r="E22" s="6"/>
      <c r="F22" s="6"/>
      <c r="G22" s="6"/>
      <c r="H22" s="6"/>
      <c r="I22" s="6"/>
      <c r="J22" s="6"/>
      <c r="K22" s="6"/>
      <c r="L22" s="6"/>
      <c r="M22" s="6"/>
    </row>
    <row r="23" spans="2:16" s="2" customFormat="1" x14ac:dyDescent="0.2">
      <c r="B23" s="6" t="s">
        <v>28</v>
      </c>
      <c r="C23" s="6"/>
      <c r="D23" s="6"/>
      <c r="E23" s="6"/>
      <c r="F23" s="6"/>
      <c r="G23" s="6"/>
      <c r="H23" s="6"/>
      <c r="I23" s="6"/>
      <c r="J23" s="6"/>
      <c r="K23" s="6"/>
      <c r="L23" s="6"/>
      <c r="M23" s="6"/>
    </row>
    <row r="24" spans="2:16" s="2" customFormat="1" ht="38.25" customHeight="1" x14ac:dyDescent="0.2">
      <c r="B24" s="6"/>
      <c r="C24" s="272" t="str">
        <f>"This document should be cited as: NETL (2018). NETL Life Cycle Inventory Data – Unit Process: "&amp;D3&amp;". U.S. Department of Energy, National Energy Technology Laboratory. Last Updated: October 2018 (version 01). www.netl.doe.gov/LCA (http://www.netl.doe.gov/LCA)"</f>
        <v>This document should be cited as: NETL (2018). NETL Life Cycle Inventory Data – Unit Process: Transmission centrifugal compression. U.S. Department of Energy, National Energy Technology Laboratory. Last Updated: October 2018 (version 01). www.netl.doe.gov/LCA (http://www.netl.doe.gov/LCA)</v>
      </c>
      <c r="D24" s="272"/>
      <c r="E24" s="272"/>
      <c r="F24" s="272"/>
      <c r="G24" s="272"/>
      <c r="H24" s="272"/>
      <c r="I24" s="272"/>
      <c r="J24" s="272"/>
      <c r="K24" s="272"/>
      <c r="L24" s="272"/>
      <c r="M24" s="272"/>
    </row>
    <row r="25" spans="2:16" s="2" customFormat="1" x14ac:dyDescent="0.2">
      <c r="B25" s="6" t="s">
        <v>29</v>
      </c>
      <c r="C25" s="6"/>
      <c r="D25" s="6"/>
      <c r="E25" s="6"/>
      <c r="F25" s="6"/>
      <c r="G25" s="14"/>
      <c r="H25" s="14"/>
      <c r="I25" s="14"/>
      <c r="J25" s="14"/>
      <c r="K25" s="14"/>
      <c r="L25" s="14"/>
      <c r="M25" s="14"/>
    </row>
    <row r="26" spans="2:16" s="2" customFormat="1" x14ac:dyDescent="0.2">
      <c r="B26" s="14"/>
      <c r="C26" s="14" t="s">
        <v>30</v>
      </c>
      <c r="D26" s="14"/>
      <c r="E26" s="15" t="s">
        <v>31</v>
      </c>
      <c r="F26" s="16"/>
      <c r="G26" s="14" t="s">
        <v>32</v>
      </c>
      <c r="H26" s="14"/>
      <c r="I26" s="14"/>
      <c r="J26" s="14"/>
      <c r="K26" s="14"/>
      <c r="L26" s="14"/>
      <c r="M26" s="14"/>
      <c r="P26" s="14"/>
    </row>
    <row r="27" spans="2:16" s="2" customFormat="1" x14ac:dyDescent="0.2">
      <c r="B27" s="14"/>
      <c r="C27" s="14" t="s">
        <v>33</v>
      </c>
      <c r="D27" s="14"/>
      <c r="E27" s="14"/>
      <c r="F27" s="14"/>
      <c r="G27" s="14"/>
      <c r="H27" s="14"/>
      <c r="I27" s="14"/>
      <c r="J27" s="14"/>
      <c r="K27" s="14"/>
      <c r="L27" s="14"/>
      <c r="M27" s="14"/>
      <c r="P27" s="14"/>
    </row>
    <row r="28" spans="2:16" s="2" customFormat="1" x14ac:dyDescent="0.2">
      <c r="B28" s="14"/>
      <c r="C28" s="14" t="s">
        <v>34</v>
      </c>
      <c r="D28" s="14"/>
      <c r="E28" s="14"/>
      <c r="F28" s="14"/>
      <c r="G28" s="14"/>
      <c r="H28" s="14"/>
      <c r="I28" s="14"/>
      <c r="J28" s="14"/>
      <c r="K28" s="14"/>
      <c r="L28" s="14"/>
      <c r="M28" s="14"/>
      <c r="N28" s="14"/>
      <c r="O28" s="14"/>
      <c r="P28" s="14"/>
    </row>
    <row r="29" spans="2:16" s="2" customFormat="1" x14ac:dyDescent="0.2">
      <c r="B29" s="14"/>
      <c r="C29" s="273" t="s">
        <v>331</v>
      </c>
      <c r="D29" s="273"/>
      <c r="E29" s="273"/>
      <c r="F29" s="273"/>
      <c r="G29" s="273"/>
      <c r="H29" s="273"/>
      <c r="I29" s="273"/>
      <c r="J29" s="273"/>
      <c r="K29" s="273"/>
      <c r="L29" s="273"/>
      <c r="M29" s="273"/>
      <c r="N29" s="14"/>
      <c r="O29" s="14"/>
      <c r="P29" s="14"/>
    </row>
    <row r="30" spans="2:16" s="2" customFormat="1" x14ac:dyDescent="0.2">
      <c r="B30" s="14"/>
      <c r="C30" s="14"/>
      <c r="D30" s="14"/>
      <c r="E30" s="14"/>
      <c r="F30" s="14"/>
      <c r="G30" s="14"/>
      <c r="H30" s="14"/>
      <c r="I30" s="14"/>
      <c r="J30" s="14"/>
      <c r="K30" s="14"/>
      <c r="L30" s="14"/>
      <c r="M30" s="14"/>
      <c r="N30" s="14"/>
      <c r="O30" s="14"/>
    </row>
    <row r="31" spans="2:16" s="2" customFormat="1" x14ac:dyDescent="0.2">
      <c r="B31" s="6" t="s">
        <v>35</v>
      </c>
      <c r="C31" s="14"/>
      <c r="D31" s="14"/>
      <c r="E31" s="14"/>
      <c r="F31" s="14"/>
      <c r="G31" s="14"/>
      <c r="H31" s="14"/>
      <c r="I31" s="14"/>
      <c r="J31" s="14"/>
      <c r="K31" s="14"/>
      <c r="L31" s="14"/>
      <c r="M31" s="14"/>
      <c r="N31" s="14"/>
      <c r="O31" s="14"/>
    </row>
    <row r="32" spans="2:16" s="2" customFormat="1" x14ac:dyDescent="0.2">
      <c r="B32" s="14"/>
      <c r="C32" s="14"/>
      <c r="D32" s="14"/>
      <c r="E32" s="14"/>
      <c r="F32" s="14"/>
      <c r="G32" s="14"/>
      <c r="H32" s="14"/>
      <c r="I32" s="14"/>
      <c r="J32" s="14"/>
      <c r="K32" s="14"/>
      <c r="L32" s="14"/>
      <c r="M32" s="14"/>
      <c r="N32" s="14"/>
      <c r="O32" s="14"/>
    </row>
    <row r="33" spans="2:15" s="2" customFormat="1" x14ac:dyDescent="0.2">
      <c r="B33" s="14"/>
      <c r="C33" s="14"/>
      <c r="D33" s="14"/>
      <c r="E33" s="14"/>
      <c r="F33" s="14"/>
      <c r="G33" s="14"/>
      <c r="H33" s="14"/>
      <c r="I33" s="14"/>
      <c r="J33" s="14"/>
      <c r="K33" s="14"/>
      <c r="L33" s="14"/>
      <c r="M33" s="14"/>
      <c r="N33" s="14"/>
      <c r="O33" s="14"/>
    </row>
    <row r="34" spans="2:15" s="2" customFormat="1" x14ac:dyDescent="0.2">
      <c r="B34" s="14"/>
      <c r="C34" s="14"/>
      <c r="D34" s="14"/>
      <c r="E34" s="14"/>
      <c r="F34" s="14"/>
      <c r="G34" s="14"/>
      <c r="H34" s="14"/>
      <c r="I34" s="14"/>
      <c r="J34" s="14"/>
      <c r="K34" s="14"/>
      <c r="L34" s="14"/>
      <c r="M34" s="14"/>
      <c r="N34" s="14"/>
      <c r="O34" s="14"/>
    </row>
    <row r="35" spans="2:15" s="2" customFormat="1" x14ac:dyDescent="0.2">
      <c r="B35" s="14"/>
      <c r="C35" s="14"/>
      <c r="D35" s="14"/>
      <c r="E35" s="14"/>
      <c r="F35" s="14"/>
      <c r="G35" s="14"/>
      <c r="H35" s="14"/>
      <c r="I35" s="14"/>
      <c r="J35" s="14"/>
      <c r="K35" s="14"/>
      <c r="L35" s="14"/>
      <c r="M35" s="14"/>
      <c r="N35" s="14"/>
      <c r="O35" s="14"/>
    </row>
    <row r="36" spans="2:15" s="2" customFormat="1" x14ac:dyDescent="0.2">
      <c r="B36" s="14"/>
      <c r="C36" s="14"/>
      <c r="D36" s="14"/>
      <c r="E36" s="14"/>
      <c r="F36" s="14"/>
      <c r="G36" s="14"/>
      <c r="H36" s="14"/>
      <c r="I36" s="14"/>
      <c r="J36" s="14"/>
      <c r="K36" s="14"/>
      <c r="L36" s="14"/>
      <c r="M36" s="14"/>
      <c r="N36" s="14"/>
      <c r="O36" s="14"/>
    </row>
    <row r="37" spans="2:15" s="2" customFormat="1" x14ac:dyDescent="0.2">
      <c r="B37" s="14"/>
      <c r="C37" s="14"/>
      <c r="D37" s="14"/>
      <c r="E37" s="14"/>
      <c r="F37" s="14"/>
      <c r="G37" s="14"/>
      <c r="H37" s="14"/>
      <c r="I37" s="14"/>
      <c r="J37" s="14"/>
      <c r="K37" s="14"/>
      <c r="L37" s="14"/>
      <c r="M37" s="14"/>
      <c r="N37" s="14"/>
      <c r="O37" s="14"/>
    </row>
    <row r="38" spans="2:15" s="2" customFormat="1" x14ac:dyDescent="0.2">
      <c r="B38" s="14"/>
      <c r="C38" s="14"/>
      <c r="D38" s="14"/>
      <c r="E38" s="14"/>
      <c r="F38" s="14"/>
      <c r="G38" s="14"/>
      <c r="H38" s="14"/>
      <c r="I38" s="14"/>
      <c r="J38" s="14"/>
      <c r="K38" s="14"/>
      <c r="L38" s="14"/>
      <c r="M38" s="14"/>
      <c r="N38" s="14"/>
      <c r="O38" s="14"/>
    </row>
    <row r="39" spans="2:15" s="2" customFormat="1" x14ac:dyDescent="0.2">
      <c r="B39" s="14"/>
      <c r="C39" s="14"/>
      <c r="D39" s="14"/>
      <c r="E39" s="14"/>
      <c r="F39" s="14"/>
      <c r="G39" s="14"/>
      <c r="H39" s="14"/>
      <c r="I39" s="14"/>
      <c r="J39" s="14"/>
      <c r="K39" s="14"/>
      <c r="L39" s="14"/>
      <c r="M39" s="14"/>
      <c r="N39" s="14"/>
      <c r="O39" s="14"/>
    </row>
    <row r="40" spans="2:15" s="2" customFormat="1" x14ac:dyDescent="0.2">
      <c r="B40" s="14"/>
      <c r="C40" s="14"/>
      <c r="D40" s="14"/>
      <c r="E40" s="14"/>
      <c r="F40" s="14"/>
      <c r="G40" s="14"/>
      <c r="H40" s="14"/>
      <c r="I40" s="14"/>
      <c r="J40" s="14"/>
      <c r="K40" s="14"/>
      <c r="L40" s="14"/>
      <c r="M40" s="14"/>
      <c r="N40" s="14"/>
      <c r="O40" s="14"/>
    </row>
    <row r="41" spans="2:15" s="2" customFormat="1" x14ac:dyDescent="0.2">
      <c r="B41" s="14"/>
      <c r="C41" s="14"/>
      <c r="D41" s="14"/>
      <c r="E41" s="14"/>
      <c r="F41" s="14"/>
      <c r="G41" s="14"/>
      <c r="H41" s="14"/>
      <c r="I41" s="14"/>
      <c r="J41" s="14"/>
      <c r="K41" s="14"/>
      <c r="L41" s="14"/>
      <c r="M41" s="14"/>
      <c r="N41" s="14"/>
      <c r="O41" s="14"/>
    </row>
    <row r="42" spans="2:15" s="2" customFormat="1" x14ac:dyDescent="0.2">
      <c r="B42" s="14"/>
      <c r="C42" s="14"/>
      <c r="D42" s="14"/>
      <c r="E42" s="14"/>
      <c r="F42" s="14"/>
      <c r="G42" s="14"/>
      <c r="H42" s="14"/>
      <c r="I42" s="14"/>
      <c r="J42" s="14"/>
      <c r="K42" s="14"/>
      <c r="L42" s="14"/>
      <c r="M42" s="14"/>
      <c r="N42" s="14"/>
      <c r="O42" s="14"/>
    </row>
    <row r="43" spans="2:15" s="2" customFormat="1" x14ac:dyDescent="0.2">
      <c r="B43" s="14"/>
      <c r="C43" s="14"/>
      <c r="D43" s="14"/>
      <c r="E43" s="14"/>
      <c r="F43" s="14"/>
      <c r="G43" s="14"/>
      <c r="H43" s="14"/>
      <c r="I43" s="14"/>
      <c r="J43" s="14"/>
      <c r="K43" s="14"/>
      <c r="L43" s="14"/>
      <c r="M43" s="14"/>
      <c r="N43" s="14"/>
      <c r="O43" s="14"/>
    </row>
    <row r="44" spans="2:15" s="2" customFormat="1" x14ac:dyDescent="0.2">
      <c r="B44" s="14"/>
      <c r="C44" s="14"/>
      <c r="D44" s="14"/>
      <c r="E44" s="14"/>
      <c r="F44" s="14"/>
      <c r="G44" s="14"/>
      <c r="H44" s="14"/>
      <c r="I44" s="14"/>
      <c r="J44" s="14"/>
      <c r="K44" s="14"/>
      <c r="L44" s="14"/>
      <c r="M44" s="14"/>
      <c r="N44" s="14"/>
      <c r="O44" s="14"/>
    </row>
    <row r="45" spans="2:15" s="2" customFormat="1" x14ac:dyDescent="0.2">
      <c r="B45" s="14"/>
      <c r="C45" s="14"/>
      <c r="D45" s="14"/>
      <c r="E45" s="14"/>
      <c r="F45" s="14"/>
      <c r="G45" s="14"/>
      <c r="H45" s="14"/>
      <c r="I45" s="14"/>
      <c r="J45" s="14"/>
      <c r="K45" s="14"/>
      <c r="L45" s="14"/>
      <c r="M45" s="14"/>
      <c r="N45" s="14"/>
      <c r="O45" s="14"/>
    </row>
    <row r="46" spans="2:15" s="2" customFormat="1" x14ac:dyDescent="0.2">
      <c r="B46" s="14"/>
      <c r="C46" s="14"/>
      <c r="D46" s="14"/>
      <c r="E46" s="14"/>
      <c r="F46" s="14"/>
      <c r="G46" s="14"/>
      <c r="H46" s="14"/>
      <c r="I46" s="14"/>
      <c r="J46" s="14"/>
      <c r="K46" s="14"/>
      <c r="L46" s="14"/>
      <c r="M46" s="14"/>
      <c r="N46" s="14"/>
      <c r="O46" s="14"/>
    </row>
    <row r="47" spans="2:15" s="2" customFormat="1" x14ac:dyDescent="0.2">
      <c r="B47" s="6" t="s">
        <v>36</v>
      </c>
      <c r="C47" s="14"/>
      <c r="D47" s="14"/>
      <c r="E47" s="14"/>
      <c r="F47" s="14"/>
      <c r="G47" s="14"/>
      <c r="H47" s="14"/>
      <c r="I47" s="14"/>
      <c r="J47" s="14"/>
      <c r="K47" s="14"/>
      <c r="L47" s="14"/>
      <c r="M47" s="14"/>
      <c r="N47" s="14"/>
      <c r="O47" s="14"/>
    </row>
    <row r="48" spans="2:15" s="2" customFormat="1" x14ac:dyDescent="0.2">
      <c r="B48" s="14"/>
      <c r="C48" s="17" t="s">
        <v>37</v>
      </c>
      <c r="D48" s="14"/>
      <c r="E48" s="14"/>
      <c r="F48" s="14"/>
      <c r="G48" s="14"/>
      <c r="H48" s="14"/>
      <c r="I48" s="14"/>
      <c r="J48" s="14"/>
      <c r="K48" s="14"/>
      <c r="L48" s="14"/>
      <c r="M48" s="14"/>
      <c r="N48" s="14"/>
      <c r="O48" s="14"/>
    </row>
    <row r="49" spans="2:15" s="2" customFormat="1" x14ac:dyDescent="0.2">
      <c r="B49" s="14"/>
      <c r="C49" s="14"/>
      <c r="D49" s="14"/>
      <c r="E49" s="14"/>
      <c r="F49" s="14"/>
      <c r="G49" s="14"/>
      <c r="H49" s="14"/>
      <c r="I49" s="14"/>
      <c r="J49" s="14"/>
      <c r="K49" s="14"/>
      <c r="L49" s="14"/>
      <c r="M49" s="14"/>
      <c r="N49" s="14"/>
      <c r="O49" s="14"/>
    </row>
    <row r="50" spans="2:15" s="2" customFormat="1" x14ac:dyDescent="0.2">
      <c r="B50" s="14"/>
      <c r="C50" s="14"/>
      <c r="D50" s="14"/>
      <c r="E50" s="14"/>
      <c r="F50" s="14"/>
      <c r="G50" s="14"/>
      <c r="H50" s="14"/>
      <c r="I50" s="14"/>
      <c r="J50" s="14"/>
      <c r="K50" s="14"/>
      <c r="L50" s="14"/>
      <c r="M50" s="14"/>
      <c r="N50" s="14"/>
      <c r="O50" s="14"/>
    </row>
    <row r="51" spans="2:15" s="2" customFormat="1" x14ac:dyDescent="0.2">
      <c r="B51" s="14"/>
      <c r="C51" s="14"/>
      <c r="D51" s="14"/>
      <c r="E51" s="14"/>
      <c r="F51" s="14"/>
      <c r="G51" s="14"/>
      <c r="H51" s="14"/>
      <c r="I51" s="14"/>
      <c r="J51" s="14"/>
      <c r="K51" s="14"/>
      <c r="L51" s="14"/>
      <c r="M51" s="14"/>
      <c r="N51" s="14"/>
      <c r="O51" s="14"/>
    </row>
    <row r="52" spans="2:15" s="2" customFormat="1" x14ac:dyDescent="0.2">
      <c r="B52" s="14"/>
      <c r="C52" s="14"/>
      <c r="D52" s="14"/>
      <c r="E52" s="14"/>
      <c r="F52" s="14"/>
      <c r="G52" s="14"/>
      <c r="H52" s="14"/>
      <c r="I52" s="14"/>
      <c r="J52" s="14"/>
      <c r="K52" s="14"/>
      <c r="L52" s="14"/>
      <c r="M52" s="14"/>
      <c r="N52" s="14"/>
      <c r="O52" s="14"/>
    </row>
    <row r="53" spans="2:15" s="2" customFormat="1" x14ac:dyDescent="0.2">
      <c r="B53" s="14"/>
      <c r="C53" s="14"/>
      <c r="D53" s="14"/>
      <c r="E53" s="14"/>
      <c r="F53" s="14"/>
      <c r="G53" s="14"/>
      <c r="H53" s="14"/>
      <c r="I53" s="14"/>
      <c r="J53" s="14"/>
      <c r="K53" s="14"/>
      <c r="L53" s="14"/>
      <c r="M53" s="14"/>
      <c r="N53" s="14"/>
      <c r="O53" s="14"/>
    </row>
    <row r="54" spans="2:15" s="2" customFormat="1" x14ac:dyDescent="0.2">
      <c r="B54" s="14"/>
      <c r="C54" s="14"/>
      <c r="D54" s="14"/>
      <c r="E54" s="14"/>
      <c r="F54" s="14"/>
      <c r="G54" s="14"/>
      <c r="H54" s="14"/>
      <c r="I54" s="14"/>
      <c r="J54" s="14"/>
      <c r="K54" s="14"/>
      <c r="L54" s="14"/>
      <c r="M54" s="14"/>
      <c r="N54" s="14"/>
      <c r="O54" s="14"/>
    </row>
    <row r="55" spans="2:15" s="2" customFormat="1" x14ac:dyDescent="0.2">
      <c r="B55" s="14"/>
      <c r="C55" s="14"/>
      <c r="D55" s="14"/>
      <c r="E55" s="14"/>
      <c r="F55" s="14"/>
      <c r="G55" s="14"/>
      <c r="H55" s="14"/>
      <c r="I55" s="14"/>
      <c r="J55" s="14"/>
      <c r="K55" s="14"/>
      <c r="L55" s="14"/>
      <c r="M55" s="14"/>
      <c r="N55" s="14"/>
      <c r="O55" s="14"/>
    </row>
    <row r="56" spans="2:15" s="2" customFormat="1" x14ac:dyDescent="0.2">
      <c r="B56" s="14"/>
      <c r="C56" s="14"/>
      <c r="D56" s="14"/>
      <c r="E56" s="14"/>
      <c r="F56" s="14"/>
      <c r="G56" s="14"/>
      <c r="H56" s="14"/>
      <c r="I56" s="14"/>
      <c r="J56" s="14"/>
      <c r="K56" s="14"/>
      <c r="L56" s="14"/>
      <c r="M56" s="14"/>
      <c r="N56" s="14"/>
      <c r="O56" s="14"/>
    </row>
    <row r="57" spans="2:15" s="2" customFormat="1" x14ac:dyDescent="0.2">
      <c r="B57" s="14"/>
      <c r="C57" s="14"/>
      <c r="D57" s="14"/>
      <c r="E57" s="14"/>
      <c r="F57" s="14"/>
      <c r="G57" s="14"/>
      <c r="H57" s="14"/>
      <c r="I57" s="14"/>
      <c r="J57" s="14"/>
      <c r="K57" s="14"/>
      <c r="L57" s="14"/>
      <c r="M57" s="14"/>
      <c r="N57" s="14"/>
      <c r="O57" s="14"/>
    </row>
    <row r="58" spans="2:15" s="2" customFormat="1" x14ac:dyDescent="0.2">
      <c r="B58" s="14"/>
      <c r="C58" s="14"/>
      <c r="D58" s="14"/>
      <c r="E58" s="14"/>
      <c r="F58" s="14"/>
      <c r="G58" s="14"/>
      <c r="H58" s="14"/>
      <c r="I58" s="14"/>
      <c r="J58" s="14"/>
      <c r="K58" s="14"/>
      <c r="L58" s="14"/>
      <c r="M58" s="14"/>
      <c r="N58" s="14"/>
      <c r="O58" s="14"/>
    </row>
    <row r="59" spans="2:15" s="2" customFormat="1" x14ac:dyDescent="0.2">
      <c r="B59" s="14"/>
      <c r="C59" s="14"/>
      <c r="D59" s="14"/>
      <c r="E59" s="14"/>
      <c r="F59" s="14"/>
      <c r="G59" s="14"/>
      <c r="H59" s="14"/>
      <c r="I59" s="14"/>
      <c r="J59" s="14"/>
      <c r="K59" s="14"/>
      <c r="L59" s="14"/>
      <c r="M59" s="14"/>
      <c r="N59" s="14"/>
      <c r="O59" s="14"/>
    </row>
    <row r="60" spans="2:15" s="2" customFormat="1" x14ac:dyDescent="0.2">
      <c r="B60" s="14"/>
      <c r="C60" s="14"/>
      <c r="D60" s="14"/>
      <c r="E60" s="14"/>
      <c r="F60" s="14"/>
      <c r="G60" s="14"/>
      <c r="H60" s="14"/>
      <c r="I60" s="14"/>
      <c r="J60" s="14"/>
      <c r="K60" s="14"/>
      <c r="L60" s="14"/>
      <c r="M60" s="14"/>
      <c r="N60" s="14"/>
      <c r="O60" s="14"/>
    </row>
    <row r="61" spans="2:15" s="2" customFormat="1" x14ac:dyDescent="0.2">
      <c r="B61" s="14"/>
      <c r="C61" s="14"/>
      <c r="D61" s="14"/>
      <c r="E61" s="14"/>
      <c r="F61" s="14"/>
      <c r="G61" s="14"/>
      <c r="H61" s="14"/>
      <c r="I61" s="14"/>
      <c r="J61" s="14"/>
      <c r="K61" s="14"/>
      <c r="L61" s="14"/>
      <c r="M61" s="14"/>
      <c r="N61" s="14"/>
      <c r="O61" s="14"/>
    </row>
    <row r="62" spans="2:15" s="2" customFormat="1" x14ac:dyDescent="0.2">
      <c r="B62" s="14"/>
      <c r="C62" s="14"/>
      <c r="D62" s="14"/>
      <c r="E62" s="14"/>
      <c r="F62" s="14"/>
      <c r="G62" s="14"/>
      <c r="H62" s="14"/>
      <c r="I62" s="14"/>
      <c r="J62" s="14"/>
      <c r="K62" s="14"/>
      <c r="L62" s="14"/>
      <c r="M62" s="14"/>
      <c r="N62" s="14"/>
      <c r="O62" s="14"/>
    </row>
    <row r="63" spans="2:15" s="2" customFormat="1" x14ac:dyDescent="0.2">
      <c r="B63" s="14"/>
      <c r="C63" s="14"/>
      <c r="D63" s="14"/>
      <c r="E63" s="14"/>
      <c r="F63" s="14"/>
      <c r="G63" s="14"/>
      <c r="H63" s="14"/>
      <c r="I63" s="14"/>
      <c r="J63" s="14"/>
      <c r="K63" s="14"/>
      <c r="L63" s="14"/>
      <c r="M63" s="14"/>
      <c r="N63" s="14"/>
      <c r="O63" s="14"/>
    </row>
    <row r="64" spans="2:15" s="2" customFormat="1" x14ac:dyDescent="0.2">
      <c r="B64" s="14"/>
      <c r="C64" s="14"/>
      <c r="D64" s="14"/>
      <c r="E64" s="14"/>
      <c r="F64" s="14"/>
      <c r="G64" s="14"/>
      <c r="H64" s="14"/>
      <c r="I64" s="14"/>
      <c r="J64" s="14"/>
      <c r="K64" s="14"/>
      <c r="L64" s="14"/>
      <c r="M64" s="14"/>
      <c r="N64" s="14"/>
      <c r="O64" s="14"/>
    </row>
    <row r="65" spans="2:15" s="2" customFormat="1" x14ac:dyDescent="0.2">
      <c r="B65" s="14"/>
      <c r="C65" s="14"/>
      <c r="D65" s="14"/>
      <c r="E65" s="14"/>
      <c r="F65" s="14"/>
      <c r="G65" s="14"/>
      <c r="H65" s="14"/>
      <c r="I65" s="14"/>
      <c r="J65" s="14"/>
      <c r="K65" s="14"/>
      <c r="L65" s="14"/>
      <c r="M65" s="14"/>
      <c r="N65" s="14"/>
      <c r="O65" s="14"/>
    </row>
    <row r="66" spans="2:15" s="2" customFormat="1" x14ac:dyDescent="0.2">
      <c r="B66" s="14"/>
      <c r="C66" s="14"/>
      <c r="D66" s="14"/>
      <c r="E66" s="14"/>
      <c r="F66" s="14"/>
      <c r="G66" s="14"/>
      <c r="H66" s="14"/>
      <c r="I66" s="14"/>
      <c r="J66" s="14"/>
      <c r="K66" s="14"/>
      <c r="L66" s="14"/>
      <c r="M66" s="14"/>
      <c r="N66" s="14"/>
      <c r="O66" s="14"/>
    </row>
    <row r="67" spans="2:15" s="2" customFormat="1" x14ac:dyDescent="0.2">
      <c r="B67" s="14"/>
      <c r="C67" s="14"/>
      <c r="D67" s="14"/>
      <c r="E67" s="14"/>
      <c r="F67" s="14"/>
      <c r="G67" s="14"/>
      <c r="H67" s="14"/>
      <c r="I67" s="14"/>
      <c r="J67" s="14"/>
      <c r="K67" s="14"/>
      <c r="L67" s="14"/>
      <c r="M67" s="14"/>
      <c r="N67" s="14"/>
      <c r="O67" s="14"/>
    </row>
    <row r="68" spans="2:15" s="2" customFormat="1" x14ac:dyDescent="0.2">
      <c r="B68" s="14"/>
      <c r="C68" s="14"/>
      <c r="D68" s="14"/>
      <c r="E68" s="14"/>
      <c r="F68" s="14"/>
      <c r="G68" s="14"/>
      <c r="H68" s="14"/>
      <c r="I68" s="14"/>
      <c r="J68" s="14"/>
      <c r="K68" s="14"/>
      <c r="L68" s="14"/>
      <c r="M68" s="14"/>
      <c r="N68" s="14"/>
      <c r="O68" s="14"/>
    </row>
    <row r="69" spans="2:15" s="2" customFormat="1" x14ac:dyDescent="0.2">
      <c r="B69" s="14"/>
      <c r="C69" s="14"/>
      <c r="D69" s="14"/>
      <c r="E69" s="14"/>
      <c r="F69" s="14"/>
      <c r="G69" s="14"/>
      <c r="H69" s="14"/>
      <c r="I69" s="14"/>
      <c r="J69" s="14"/>
      <c r="K69" s="14"/>
      <c r="L69" s="14"/>
      <c r="M69" s="14"/>
      <c r="N69" s="14"/>
      <c r="O69" s="14"/>
    </row>
    <row r="70" spans="2:15" s="2" customFormat="1" x14ac:dyDescent="0.2">
      <c r="B70" s="14"/>
      <c r="C70" s="14"/>
      <c r="D70" s="14"/>
      <c r="E70" s="14"/>
      <c r="F70" s="14"/>
      <c r="G70" s="14"/>
      <c r="H70" s="14"/>
      <c r="I70" s="14"/>
      <c r="J70" s="14"/>
      <c r="K70" s="14"/>
      <c r="L70" s="14"/>
      <c r="M70" s="14"/>
      <c r="N70" s="14"/>
      <c r="O70" s="14"/>
    </row>
    <row r="71" spans="2:15" s="2" customFormat="1" x14ac:dyDescent="0.2">
      <c r="B71" s="14"/>
      <c r="C71" s="14"/>
      <c r="D71" s="14"/>
      <c r="E71" s="14"/>
      <c r="F71" s="14"/>
      <c r="G71" s="14"/>
      <c r="H71" s="14"/>
      <c r="I71" s="14"/>
      <c r="J71" s="14"/>
      <c r="K71" s="14"/>
      <c r="L71" s="14"/>
      <c r="M71" s="14"/>
      <c r="N71" s="14"/>
      <c r="O71" s="14"/>
    </row>
    <row r="72" spans="2:15" s="2" customFormat="1" x14ac:dyDescent="0.2">
      <c r="B72" s="14"/>
      <c r="C72" s="14"/>
      <c r="D72" s="14"/>
      <c r="E72" s="14"/>
      <c r="F72" s="14"/>
      <c r="G72" s="14"/>
      <c r="H72" s="14"/>
      <c r="I72" s="14"/>
      <c r="J72" s="14"/>
      <c r="K72" s="14"/>
      <c r="L72" s="14"/>
      <c r="M72" s="14"/>
      <c r="N72" s="14"/>
      <c r="O72" s="14"/>
    </row>
    <row r="73" spans="2:15" s="2" customFormat="1" x14ac:dyDescent="0.2">
      <c r="B73" s="14"/>
      <c r="C73" s="14"/>
      <c r="D73" s="14"/>
      <c r="E73" s="14"/>
      <c r="F73" s="14"/>
      <c r="G73" s="14"/>
      <c r="H73" s="14"/>
      <c r="I73" s="14"/>
      <c r="J73" s="14"/>
      <c r="K73" s="14"/>
      <c r="L73" s="14"/>
      <c r="M73" s="14"/>
      <c r="N73" s="14"/>
      <c r="O73" s="14"/>
    </row>
    <row r="74" spans="2:15" s="2" customFormat="1" x14ac:dyDescent="0.2">
      <c r="B74" s="14"/>
      <c r="C74" s="14"/>
      <c r="D74" s="14"/>
      <c r="E74" s="14"/>
      <c r="F74" s="14"/>
      <c r="G74" s="14"/>
      <c r="H74" s="14"/>
      <c r="I74" s="14"/>
      <c r="J74" s="14"/>
      <c r="K74" s="14"/>
      <c r="L74" s="14"/>
      <c r="M74" s="14"/>
      <c r="N74" s="14"/>
      <c r="O74" s="14"/>
    </row>
    <row r="75" spans="2:15" s="2" customFormat="1" x14ac:dyDescent="0.2">
      <c r="B75" s="14"/>
      <c r="C75" s="14"/>
      <c r="D75" s="14"/>
      <c r="E75" s="14"/>
      <c r="F75" s="14"/>
      <c r="G75" s="14"/>
      <c r="H75" s="14"/>
      <c r="I75" s="14"/>
      <c r="J75" s="14"/>
      <c r="K75" s="14"/>
      <c r="L75" s="14"/>
      <c r="M75" s="14"/>
      <c r="N75" s="14"/>
      <c r="O75" s="14"/>
    </row>
    <row r="76" spans="2:15" s="2" customFormat="1" x14ac:dyDescent="0.2">
      <c r="B76" s="14"/>
      <c r="C76" s="14"/>
      <c r="D76" s="14"/>
      <c r="E76" s="14"/>
      <c r="F76" s="14"/>
      <c r="G76" s="14"/>
      <c r="H76" s="14"/>
      <c r="I76" s="14"/>
      <c r="J76" s="14"/>
      <c r="K76" s="14"/>
      <c r="L76" s="14"/>
      <c r="M76" s="14"/>
      <c r="N76" s="14"/>
      <c r="O76" s="14"/>
    </row>
    <row r="77" spans="2:15" s="2" customFormat="1" x14ac:dyDescent="0.2">
      <c r="B77" s="14"/>
      <c r="C77" s="14"/>
      <c r="D77" s="14"/>
      <c r="E77" s="14"/>
      <c r="F77" s="14"/>
      <c r="G77" s="14"/>
      <c r="H77" s="14"/>
      <c r="I77" s="14"/>
      <c r="J77" s="14"/>
      <c r="K77" s="14"/>
      <c r="L77" s="14"/>
      <c r="M77" s="14"/>
      <c r="N77" s="14"/>
      <c r="O77" s="14"/>
    </row>
    <row r="78" spans="2:15" s="2" customFormat="1" x14ac:dyDescent="0.2">
      <c r="B78" s="14"/>
      <c r="C78" s="14"/>
      <c r="D78" s="14"/>
      <c r="E78" s="14"/>
      <c r="F78" s="14"/>
      <c r="G78" s="14"/>
      <c r="H78" s="14"/>
      <c r="I78" s="14"/>
      <c r="J78" s="14"/>
      <c r="K78" s="14"/>
      <c r="L78" s="14"/>
      <c r="M78" s="14"/>
      <c r="N78" s="14"/>
      <c r="O78" s="14"/>
    </row>
    <row r="79" spans="2:15" s="2" customFormat="1" x14ac:dyDescent="0.2">
      <c r="B79" s="14"/>
      <c r="C79" s="14"/>
      <c r="D79" s="14"/>
      <c r="E79" s="14"/>
      <c r="F79" s="14"/>
      <c r="G79" s="14"/>
      <c r="H79" s="14"/>
      <c r="I79" s="14"/>
      <c r="J79" s="14"/>
      <c r="K79" s="14"/>
      <c r="L79" s="14"/>
      <c r="M79" s="14"/>
      <c r="N79" s="14"/>
      <c r="O79" s="14"/>
    </row>
    <row r="80" spans="2:15" s="2" customFormat="1" x14ac:dyDescent="0.2">
      <c r="B80" s="14"/>
      <c r="C80" s="14"/>
      <c r="D80" s="14"/>
      <c r="E80" s="14"/>
      <c r="F80" s="14"/>
      <c r="G80" s="14"/>
      <c r="H80" s="14"/>
      <c r="I80" s="14"/>
      <c r="J80" s="14"/>
      <c r="K80" s="14"/>
      <c r="L80" s="14"/>
      <c r="M80" s="14"/>
      <c r="N80" s="14"/>
      <c r="O80" s="14"/>
    </row>
    <row r="81" spans="2:15" s="2" customFormat="1" x14ac:dyDescent="0.2">
      <c r="B81" s="14"/>
      <c r="C81" s="14"/>
      <c r="D81" s="14"/>
      <c r="E81" s="14"/>
      <c r="F81" s="14"/>
      <c r="G81" s="14"/>
      <c r="H81" s="14"/>
      <c r="I81" s="14"/>
      <c r="J81" s="14"/>
      <c r="K81" s="14"/>
      <c r="L81" s="14"/>
      <c r="M81" s="14"/>
      <c r="N81" s="14"/>
      <c r="O81" s="14"/>
    </row>
    <row r="82" spans="2:15" s="2" customFormat="1" x14ac:dyDescent="0.2">
      <c r="B82" s="14"/>
      <c r="C82" s="14"/>
      <c r="D82" s="14"/>
      <c r="E82" s="14"/>
      <c r="F82" s="14"/>
      <c r="G82" s="14"/>
      <c r="H82" s="14"/>
      <c r="I82" s="14"/>
      <c r="J82" s="14"/>
      <c r="K82" s="14"/>
      <c r="L82" s="14"/>
      <c r="M82" s="14"/>
      <c r="N82" s="14"/>
      <c r="O82" s="14"/>
    </row>
    <row r="83" spans="2:15" s="2" customFormat="1" x14ac:dyDescent="0.2">
      <c r="B83" s="14"/>
      <c r="C83" s="14"/>
      <c r="D83" s="14"/>
      <c r="E83" s="14"/>
      <c r="F83" s="14"/>
      <c r="G83" s="14"/>
      <c r="H83" s="14"/>
      <c r="I83" s="14"/>
      <c r="J83" s="14"/>
      <c r="K83" s="14"/>
      <c r="L83" s="14"/>
      <c r="M83" s="14"/>
      <c r="N83" s="14"/>
      <c r="O83" s="14"/>
    </row>
    <row r="84" spans="2:15" s="2" customFormat="1" x14ac:dyDescent="0.2">
      <c r="B84" s="14"/>
      <c r="C84" s="14"/>
      <c r="D84" s="14"/>
      <c r="E84" s="14"/>
      <c r="F84" s="14"/>
      <c r="G84" s="14"/>
      <c r="H84" s="14"/>
      <c r="I84" s="14"/>
      <c r="J84" s="14"/>
      <c r="K84" s="14"/>
      <c r="L84" s="14"/>
      <c r="M84" s="14"/>
      <c r="N84" s="14"/>
      <c r="O84" s="14"/>
    </row>
    <row r="85" spans="2:15" s="2" customFormat="1" x14ac:dyDescent="0.2">
      <c r="B85" s="14"/>
      <c r="C85" s="14"/>
      <c r="D85" s="14"/>
      <c r="E85" s="14"/>
      <c r="F85" s="14"/>
      <c r="G85" s="14"/>
      <c r="H85" s="14"/>
      <c r="I85" s="14"/>
      <c r="J85" s="14"/>
      <c r="K85" s="14"/>
      <c r="L85" s="14"/>
      <c r="M85" s="14"/>
      <c r="N85" s="14"/>
      <c r="O85" s="14"/>
    </row>
    <row r="86" spans="2:15" s="2" customFormat="1" x14ac:dyDescent="0.2">
      <c r="B86" s="14"/>
      <c r="C86" s="14"/>
      <c r="D86" s="14"/>
      <c r="E86" s="14"/>
      <c r="F86" s="14"/>
      <c r="G86" s="14"/>
      <c r="H86" s="14"/>
      <c r="I86" s="14"/>
      <c r="J86" s="14"/>
      <c r="K86" s="14"/>
      <c r="L86" s="14"/>
      <c r="M86" s="14"/>
      <c r="N86" s="14"/>
      <c r="O86" s="14"/>
    </row>
    <row r="87" spans="2:15" s="2" customFormat="1" x14ac:dyDescent="0.2">
      <c r="B87" s="14"/>
      <c r="C87" s="14"/>
      <c r="D87" s="14"/>
      <c r="E87" s="14"/>
      <c r="F87" s="14"/>
      <c r="G87" s="14"/>
      <c r="H87" s="14"/>
      <c r="I87" s="14"/>
      <c r="J87" s="14"/>
      <c r="K87" s="14"/>
      <c r="L87" s="14"/>
      <c r="M87" s="14"/>
      <c r="N87" s="14"/>
      <c r="O87" s="14"/>
    </row>
    <row r="88" spans="2:15" s="2" customFormat="1" x14ac:dyDescent="0.2">
      <c r="B88" s="14"/>
      <c r="C88" s="14"/>
      <c r="D88" s="14"/>
      <c r="E88" s="14"/>
      <c r="F88" s="14"/>
      <c r="G88" s="14"/>
      <c r="H88" s="14"/>
      <c r="I88" s="14"/>
      <c r="J88" s="14"/>
      <c r="K88" s="14"/>
      <c r="L88" s="14"/>
      <c r="M88" s="14"/>
      <c r="N88" s="14"/>
      <c r="O88" s="14"/>
    </row>
    <row r="89" spans="2:15" s="2" customFormat="1" x14ac:dyDescent="0.2">
      <c r="B89" s="14"/>
      <c r="C89" s="14"/>
      <c r="D89" s="14"/>
      <c r="E89" s="14"/>
      <c r="F89" s="14"/>
      <c r="G89" s="14"/>
      <c r="H89" s="14"/>
      <c r="I89" s="14"/>
      <c r="J89" s="14"/>
      <c r="K89" s="14"/>
      <c r="L89" s="14"/>
      <c r="M89" s="14"/>
      <c r="N89" s="14"/>
      <c r="O89" s="14"/>
    </row>
    <row r="90" spans="2:15" s="2" customFormat="1" x14ac:dyDescent="0.2">
      <c r="B90" s="14"/>
      <c r="C90" s="14"/>
      <c r="D90" s="14"/>
      <c r="E90" s="14"/>
      <c r="F90" s="14"/>
      <c r="G90" s="14"/>
      <c r="H90" s="14"/>
      <c r="I90" s="14"/>
      <c r="J90" s="14"/>
      <c r="K90" s="14"/>
      <c r="L90" s="14"/>
      <c r="M90" s="14"/>
      <c r="N90" s="14"/>
      <c r="O90" s="14"/>
    </row>
    <row r="91" spans="2:15" s="2" customFormat="1" x14ac:dyDescent="0.2">
      <c r="B91" s="14"/>
      <c r="C91" s="14"/>
      <c r="D91" s="14"/>
      <c r="E91" s="14"/>
      <c r="F91" s="14"/>
      <c r="G91" s="14"/>
      <c r="H91" s="14"/>
      <c r="I91" s="14"/>
      <c r="J91" s="14"/>
      <c r="K91" s="14"/>
      <c r="L91" s="14"/>
      <c r="M91" s="14"/>
      <c r="N91" s="14"/>
      <c r="O91" s="14"/>
    </row>
    <row r="92" spans="2:15" s="2" customFormat="1" x14ac:dyDescent="0.2">
      <c r="B92" s="14"/>
      <c r="C92" s="14"/>
      <c r="D92" s="14"/>
      <c r="E92" s="14"/>
      <c r="F92" s="14"/>
      <c r="G92" s="14"/>
      <c r="H92" s="14"/>
      <c r="I92" s="14"/>
      <c r="J92" s="14"/>
      <c r="K92" s="14"/>
      <c r="L92" s="14"/>
      <c r="M92" s="14"/>
      <c r="N92" s="14"/>
      <c r="O92" s="14"/>
    </row>
    <row r="93" spans="2:15" s="2" customFormat="1" x14ac:dyDescent="0.2">
      <c r="B93" s="14"/>
      <c r="C93" s="14"/>
      <c r="D93" s="14"/>
      <c r="E93" s="14"/>
      <c r="F93" s="14"/>
      <c r="G93" s="14"/>
      <c r="H93" s="14"/>
      <c r="I93" s="14"/>
      <c r="J93" s="14"/>
      <c r="K93" s="14"/>
      <c r="L93" s="14"/>
      <c r="M93" s="14"/>
      <c r="N93" s="14"/>
      <c r="O93" s="14"/>
    </row>
    <row r="94" spans="2:15" s="2" customFormat="1" x14ac:dyDescent="0.2">
      <c r="B94" s="14"/>
      <c r="C94" s="14"/>
      <c r="D94" s="14"/>
      <c r="E94" s="14"/>
      <c r="F94" s="14"/>
      <c r="G94" s="14"/>
      <c r="H94" s="14"/>
      <c r="I94" s="14"/>
      <c r="J94" s="14"/>
      <c r="K94" s="14"/>
      <c r="L94" s="14"/>
      <c r="M94" s="14"/>
      <c r="N94" s="14"/>
      <c r="O94" s="14"/>
    </row>
    <row r="95" spans="2:15" s="2" customFormat="1" x14ac:dyDescent="0.2">
      <c r="B95" s="14"/>
      <c r="C95" s="14"/>
      <c r="D95" s="14"/>
      <c r="E95" s="14"/>
      <c r="F95" s="14"/>
      <c r="G95" s="14"/>
      <c r="H95" s="14"/>
      <c r="I95" s="14"/>
      <c r="J95" s="14"/>
      <c r="K95" s="14"/>
      <c r="L95" s="14"/>
      <c r="M95" s="14"/>
      <c r="N95" s="14"/>
      <c r="O95" s="14"/>
    </row>
    <row r="96" spans="2:15" s="2" customFormat="1" x14ac:dyDescent="0.2">
      <c r="B96" s="14"/>
      <c r="C96" s="14"/>
      <c r="D96" s="14"/>
      <c r="E96" s="14"/>
      <c r="F96" s="14"/>
      <c r="G96" s="14"/>
      <c r="H96" s="14"/>
      <c r="I96" s="14"/>
      <c r="J96" s="14"/>
      <c r="K96" s="14"/>
      <c r="L96" s="14"/>
      <c r="M96" s="14"/>
      <c r="N96" s="14"/>
      <c r="O96" s="14"/>
    </row>
    <row r="97" spans="2:15" s="2" customFormat="1" x14ac:dyDescent="0.2">
      <c r="B97" s="14"/>
      <c r="C97" s="14"/>
      <c r="D97" s="14"/>
      <c r="E97" s="14"/>
      <c r="F97" s="14"/>
      <c r="G97" s="14"/>
      <c r="H97" s="14"/>
      <c r="I97" s="14"/>
      <c r="J97" s="14"/>
      <c r="K97" s="14"/>
      <c r="L97" s="14"/>
      <c r="M97" s="14"/>
      <c r="N97" s="14"/>
      <c r="O97" s="14"/>
    </row>
    <row r="98" spans="2:15" s="2" customFormat="1" x14ac:dyDescent="0.2">
      <c r="B98" s="14"/>
      <c r="C98" s="14"/>
      <c r="D98" s="14"/>
      <c r="E98" s="14"/>
      <c r="F98" s="14"/>
      <c r="G98" s="14"/>
      <c r="H98" s="14"/>
      <c r="I98" s="14"/>
      <c r="J98" s="14"/>
      <c r="K98" s="14"/>
      <c r="L98" s="14"/>
      <c r="M98" s="14"/>
      <c r="N98" s="14"/>
      <c r="O98" s="14"/>
    </row>
    <row r="99" spans="2:15" s="2" customFormat="1" x14ac:dyDescent="0.2">
      <c r="B99" s="14"/>
      <c r="C99" s="14"/>
      <c r="D99" s="14"/>
      <c r="E99" s="14"/>
      <c r="F99" s="14"/>
      <c r="G99" s="14"/>
      <c r="H99" s="14"/>
      <c r="I99" s="14"/>
      <c r="J99" s="14"/>
      <c r="K99" s="14"/>
      <c r="L99" s="14"/>
      <c r="M99" s="14"/>
      <c r="N99" s="14"/>
      <c r="O99" s="14"/>
    </row>
    <row r="100" spans="2:15" s="2" customFormat="1" x14ac:dyDescent="0.2">
      <c r="B100" s="14"/>
      <c r="C100" s="14"/>
      <c r="D100" s="14"/>
      <c r="E100" s="14"/>
      <c r="F100" s="14"/>
      <c r="G100" s="14"/>
      <c r="H100" s="14"/>
      <c r="I100" s="14"/>
      <c r="J100" s="14"/>
      <c r="K100" s="14"/>
      <c r="L100" s="14"/>
      <c r="M100" s="14"/>
      <c r="N100" s="14"/>
      <c r="O100" s="14"/>
    </row>
    <row r="101" spans="2:15" s="2" customFormat="1" x14ac:dyDescent="0.2">
      <c r="B101" s="14"/>
      <c r="C101" s="14"/>
      <c r="D101" s="14"/>
      <c r="E101" s="14"/>
      <c r="F101" s="14"/>
      <c r="G101" s="14"/>
      <c r="H101" s="14"/>
      <c r="I101" s="14"/>
      <c r="J101" s="14"/>
      <c r="K101" s="14"/>
      <c r="L101" s="14"/>
      <c r="M101" s="14"/>
      <c r="N101" s="14"/>
      <c r="O101" s="14"/>
    </row>
    <row r="102" spans="2:15" s="2" customFormat="1" x14ac:dyDescent="0.2">
      <c r="B102" s="14"/>
      <c r="C102" s="14"/>
      <c r="D102" s="14"/>
      <c r="E102" s="14"/>
      <c r="F102" s="14"/>
      <c r="G102" s="14"/>
      <c r="H102" s="14"/>
      <c r="I102" s="14"/>
      <c r="J102" s="14"/>
      <c r="K102" s="14"/>
      <c r="L102" s="14"/>
      <c r="M102" s="14"/>
      <c r="N102" s="14"/>
      <c r="O102" s="14"/>
    </row>
    <row r="103" spans="2:15" s="2" customFormat="1" x14ac:dyDescent="0.2">
      <c r="B103" s="14"/>
      <c r="C103" s="14"/>
      <c r="D103" s="14"/>
      <c r="E103" s="14"/>
      <c r="F103" s="14"/>
      <c r="G103" s="14"/>
      <c r="H103" s="14"/>
      <c r="I103" s="14"/>
      <c r="J103" s="14"/>
      <c r="K103" s="14"/>
      <c r="L103" s="14"/>
      <c r="M103" s="14"/>
      <c r="N103" s="14"/>
      <c r="O103" s="14"/>
    </row>
    <row r="104" spans="2:15" s="2" customFormat="1" x14ac:dyDescent="0.2">
      <c r="B104" s="14"/>
      <c r="C104" s="14"/>
      <c r="D104" s="14"/>
      <c r="E104" s="14"/>
      <c r="F104" s="14"/>
      <c r="G104" s="14"/>
      <c r="H104" s="14"/>
      <c r="I104" s="14"/>
      <c r="J104" s="14"/>
      <c r="K104" s="14"/>
      <c r="L104" s="14"/>
      <c r="M104" s="14"/>
      <c r="N104" s="14"/>
      <c r="O104" s="14"/>
    </row>
    <row r="105" spans="2:15" s="2" customFormat="1" x14ac:dyDescent="0.2">
      <c r="B105" s="14"/>
      <c r="C105" s="14"/>
      <c r="D105" s="14"/>
      <c r="E105" s="14"/>
      <c r="F105" s="14"/>
      <c r="G105" s="14"/>
      <c r="H105" s="14"/>
      <c r="I105" s="14"/>
      <c r="J105" s="14"/>
      <c r="K105" s="14"/>
      <c r="L105" s="14"/>
      <c r="M105" s="14"/>
      <c r="N105" s="14"/>
      <c r="O105" s="14"/>
    </row>
    <row r="106" spans="2:15" s="2" customFormat="1" x14ac:dyDescent="0.2">
      <c r="B106" s="14"/>
      <c r="C106" s="14"/>
      <c r="D106" s="14"/>
      <c r="E106" s="14"/>
      <c r="F106" s="14"/>
      <c r="G106" s="14"/>
      <c r="H106" s="14"/>
      <c r="I106" s="14"/>
      <c r="J106" s="14"/>
      <c r="K106" s="14"/>
      <c r="L106" s="14"/>
      <c r="M106" s="14"/>
      <c r="N106" s="14"/>
      <c r="O106" s="14"/>
    </row>
    <row r="107" spans="2:15" s="2" customFormat="1" x14ac:dyDescent="0.2">
      <c r="B107" s="14"/>
      <c r="C107" s="14"/>
      <c r="D107" s="14"/>
      <c r="E107" s="14"/>
      <c r="F107" s="14"/>
      <c r="G107" s="14"/>
      <c r="H107" s="14"/>
      <c r="I107" s="14"/>
      <c r="J107" s="14"/>
      <c r="K107" s="14"/>
      <c r="L107" s="14"/>
      <c r="M107" s="14"/>
      <c r="N107" s="14"/>
      <c r="O107" s="14"/>
    </row>
    <row r="108" spans="2:15" s="2" customFormat="1" x14ac:dyDescent="0.2">
      <c r="B108" s="14"/>
      <c r="C108" s="14"/>
      <c r="D108" s="14"/>
      <c r="E108" s="14"/>
      <c r="F108" s="14"/>
      <c r="G108" s="14"/>
      <c r="H108" s="14"/>
      <c r="I108" s="14"/>
      <c r="J108" s="14"/>
      <c r="K108" s="14"/>
      <c r="L108" s="14"/>
      <c r="M108" s="14"/>
      <c r="N108" s="14"/>
      <c r="O108" s="14"/>
    </row>
    <row r="109" spans="2:15" s="2" customFormat="1" x14ac:dyDescent="0.2">
      <c r="B109" s="14"/>
      <c r="C109" s="14"/>
      <c r="D109" s="14"/>
      <c r="E109" s="14"/>
      <c r="F109" s="14"/>
      <c r="G109" s="14"/>
      <c r="H109" s="14"/>
      <c r="I109" s="14"/>
      <c r="J109" s="14"/>
      <c r="K109" s="14"/>
      <c r="L109" s="14"/>
      <c r="M109" s="14"/>
      <c r="N109" s="14"/>
      <c r="O109" s="14"/>
    </row>
    <row r="110" spans="2:15" s="2" customFormat="1" x14ac:dyDescent="0.2">
      <c r="B110" s="14"/>
      <c r="C110" s="14"/>
      <c r="D110" s="14"/>
      <c r="E110" s="14"/>
      <c r="F110" s="14"/>
      <c r="G110" s="14"/>
      <c r="H110" s="14"/>
      <c r="I110" s="14"/>
      <c r="J110" s="14"/>
      <c r="K110" s="14"/>
      <c r="L110" s="14"/>
      <c r="M110" s="14"/>
      <c r="N110" s="14"/>
      <c r="O110" s="14"/>
    </row>
    <row r="111" spans="2:15" s="2" customFormat="1" x14ac:dyDescent="0.2">
      <c r="B111" s="14"/>
      <c r="C111" s="14"/>
      <c r="D111" s="14"/>
      <c r="E111" s="14"/>
      <c r="F111" s="14"/>
      <c r="G111" s="14"/>
      <c r="H111" s="14"/>
      <c r="I111" s="14"/>
      <c r="J111" s="14"/>
      <c r="K111" s="14"/>
      <c r="L111" s="14"/>
      <c r="M111" s="14"/>
      <c r="N111" s="14"/>
      <c r="O111" s="14"/>
    </row>
    <row r="112" spans="2:15" s="2" customFormat="1" x14ac:dyDescent="0.2">
      <c r="B112" s="14"/>
      <c r="C112" s="14"/>
      <c r="D112" s="14"/>
      <c r="E112" s="14"/>
      <c r="F112" s="14"/>
      <c r="G112" s="14"/>
      <c r="H112" s="14"/>
      <c r="I112" s="14"/>
      <c r="J112" s="14"/>
      <c r="K112" s="14"/>
      <c r="L112" s="14"/>
      <c r="M112" s="14"/>
      <c r="N112" s="14"/>
      <c r="O112" s="14"/>
    </row>
    <row r="113" spans="2:15" s="2" customFormat="1" x14ac:dyDescent="0.2">
      <c r="B113" s="14"/>
      <c r="C113" s="14"/>
      <c r="D113" s="14"/>
      <c r="E113" s="14"/>
      <c r="F113" s="14"/>
      <c r="G113" s="14"/>
      <c r="H113" s="14"/>
      <c r="I113" s="14"/>
      <c r="J113" s="14"/>
      <c r="K113" s="14"/>
      <c r="L113" s="14"/>
      <c r="M113" s="14"/>
      <c r="N113" s="14"/>
      <c r="O113" s="14"/>
    </row>
    <row r="114" spans="2:15" s="2" customFormat="1" x14ac:dyDescent="0.2">
      <c r="B114" s="14"/>
      <c r="C114" s="14"/>
      <c r="D114" s="14"/>
      <c r="E114" s="14"/>
      <c r="F114" s="14"/>
      <c r="G114" s="14"/>
      <c r="H114" s="14"/>
      <c r="I114" s="14"/>
      <c r="J114" s="14"/>
      <c r="K114" s="14"/>
      <c r="L114" s="14"/>
      <c r="M114" s="14"/>
      <c r="N114" s="14"/>
      <c r="O114" s="14"/>
    </row>
    <row r="115" spans="2:15" s="2" customFormat="1" x14ac:dyDescent="0.2">
      <c r="B115" s="14"/>
      <c r="C115" s="14"/>
      <c r="D115" s="14"/>
      <c r="E115" s="14"/>
      <c r="F115" s="14"/>
      <c r="G115" s="14"/>
      <c r="H115" s="14"/>
      <c r="I115" s="14"/>
      <c r="J115" s="14"/>
      <c r="K115" s="14"/>
      <c r="L115" s="14"/>
      <c r="M115" s="14"/>
      <c r="N115" s="14"/>
      <c r="O115" s="14"/>
    </row>
    <row r="116" spans="2:15" s="2" customFormat="1" x14ac:dyDescent="0.2">
      <c r="B116" s="14"/>
      <c r="C116" s="14"/>
      <c r="D116" s="14"/>
      <c r="E116" s="14"/>
      <c r="F116" s="14"/>
      <c r="G116" s="14"/>
      <c r="H116" s="14"/>
      <c r="I116" s="14"/>
      <c r="J116" s="14"/>
      <c r="K116" s="14"/>
      <c r="L116" s="14"/>
      <c r="M116" s="14"/>
      <c r="N116" s="14"/>
      <c r="O116" s="14"/>
    </row>
    <row r="117" spans="2:15" s="2" customFormat="1" x14ac:dyDescent="0.2">
      <c r="B117" s="14"/>
      <c r="C117" s="14"/>
      <c r="D117" s="14"/>
      <c r="E117" s="14"/>
      <c r="F117" s="14"/>
      <c r="G117" s="14"/>
      <c r="H117" s="14"/>
      <c r="I117" s="14"/>
      <c r="J117" s="14"/>
      <c r="K117" s="14"/>
      <c r="L117" s="14"/>
      <c r="M117" s="14"/>
      <c r="N117" s="14"/>
      <c r="O117" s="14"/>
    </row>
    <row r="118" spans="2:15" s="2" customFormat="1" x14ac:dyDescent="0.2">
      <c r="B118" s="14"/>
      <c r="C118" s="14"/>
      <c r="D118" s="14"/>
      <c r="E118" s="14"/>
      <c r="F118" s="14"/>
      <c r="G118" s="14"/>
      <c r="H118" s="14"/>
      <c r="I118" s="14"/>
      <c r="J118" s="14"/>
      <c r="K118" s="14"/>
      <c r="L118" s="14"/>
      <c r="M118" s="14"/>
      <c r="N118" s="14"/>
      <c r="O118" s="14"/>
    </row>
    <row r="119" spans="2:15" s="2" customFormat="1" x14ac:dyDescent="0.2">
      <c r="B119" s="14"/>
      <c r="C119" s="14"/>
      <c r="D119" s="14"/>
      <c r="E119" s="14"/>
      <c r="F119" s="14"/>
      <c r="G119" s="14"/>
      <c r="H119" s="14"/>
      <c r="I119" s="14"/>
      <c r="J119" s="14"/>
      <c r="K119" s="14"/>
      <c r="L119" s="14"/>
      <c r="M119" s="14"/>
      <c r="N119" s="14"/>
      <c r="O119" s="14"/>
    </row>
    <row r="120" spans="2:15" s="2" customFormat="1" x14ac:dyDescent="0.2">
      <c r="B120" s="14"/>
      <c r="C120" s="14"/>
      <c r="D120" s="14"/>
      <c r="E120" s="14"/>
      <c r="F120" s="14"/>
      <c r="G120" s="14"/>
      <c r="H120" s="14"/>
      <c r="I120" s="14"/>
      <c r="J120" s="14"/>
      <c r="K120" s="14"/>
      <c r="L120" s="14"/>
      <c r="M120" s="14"/>
      <c r="N120" s="14"/>
      <c r="O120" s="14"/>
    </row>
    <row r="121" spans="2:15" s="2" customFormat="1" x14ac:dyDescent="0.2">
      <c r="B121" s="14"/>
      <c r="C121" s="14"/>
      <c r="D121" s="14"/>
      <c r="E121" s="14"/>
      <c r="F121" s="14"/>
      <c r="G121" s="14"/>
      <c r="H121" s="14"/>
      <c r="I121" s="14"/>
      <c r="J121" s="14"/>
      <c r="K121" s="14"/>
      <c r="L121" s="14"/>
      <c r="M121" s="14"/>
      <c r="N121" s="14"/>
      <c r="O121" s="14"/>
    </row>
    <row r="122" spans="2:15" s="2" customFormat="1" x14ac:dyDescent="0.2">
      <c r="B122" s="14"/>
      <c r="C122" s="14"/>
      <c r="D122" s="14"/>
      <c r="E122" s="14"/>
      <c r="F122" s="14"/>
      <c r="G122" s="14"/>
      <c r="H122" s="14"/>
      <c r="I122" s="14"/>
      <c r="J122" s="14"/>
      <c r="K122" s="14"/>
      <c r="L122" s="14"/>
      <c r="M122" s="14"/>
      <c r="N122" s="14"/>
      <c r="O122" s="14"/>
    </row>
    <row r="123" spans="2:15" s="2" customFormat="1" x14ac:dyDescent="0.2">
      <c r="B123" s="14"/>
      <c r="C123" s="14"/>
      <c r="D123" s="14"/>
      <c r="E123" s="14"/>
      <c r="F123" s="14"/>
      <c r="G123" s="14"/>
      <c r="H123" s="14"/>
      <c r="I123" s="14"/>
      <c r="J123" s="14"/>
      <c r="K123" s="14"/>
      <c r="L123" s="14"/>
      <c r="M123" s="14"/>
      <c r="N123" s="14"/>
      <c r="O123" s="14"/>
    </row>
    <row r="124" spans="2:15" s="2" customFormat="1" x14ac:dyDescent="0.2">
      <c r="B124" s="14"/>
      <c r="C124" s="14"/>
      <c r="D124" s="14"/>
      <c r="E124" s="14"/>
      <c r="F124" s="14"/>
      <c r="G124" s="14"/>
      <c r="H124" s="14"/>
      <c r="I124" s="14"/>
      <c r="J124" s="14"/>
      <c r="K124" s="14"/>
      <c r="L124" s="14"/>
      <c r="M124" s="14"/>
      <c r="N124" s="14"/>
      <c r="O124" s="14"/>
    </row>
    <row r="125" spans="2:15" s="2" customFormat="1" x14ac:dyDescent="0.2">
      <c r="B125" s="14"/>
      <c r="C125" s="14"/>
      <c r="D125" s="14"/>
      <c r="E125" s="14"/>
      <c r="F125" s="14"/>
      <c r="G125" s="14"/>
      <c r="H125" s="14"/>
      <c r="I125" s="14"/>
      <c r="J125" s="14"/>
      <c r="K125" s="14"/>
      <c r="L125" s="14"/>
      <c r="M125" s="14"/>
      <c r="N125" s="14"/>
      <c r="O125" s="14"/>
    </row>
    <row r="126" spans="2:15" s="2" customFormat="1" x14ac:dyDescent="0.2">
      <c r="B126" s="14"/>
      <c r="C126" s="14"/>
      <c r="D126" s="14"/>
      <c r="E126" s="14"/>
      <c r="F126" s="14"/>
      <c r="G126" s="14"/>
      <c r="H126" s="14"/>
      <c r="I126" s="14"/>
      <c r="J126" s="14"/>
      <c r="K126" s="14"/>
      <c r="L126" s="14"/>
      <c r="M126" s="14"/>
      <c r="N126" s="14"/>
      <c r="O126" s="14"/>
    </row>
    <row r="127" spans="2:15" s="2" customFormat="1" x14ac:dyDescent="0.2">
      <c r="B127" s="14"/>
      <c r="C127" s="14"/>
      <c r="D127" s="14"/>
      <c r="E127" s="14"/>
      <c r="F127" s="14"/>
      <c r="G127" s="14"/>
      <c r="H127" s="14"/>
      <c r="I127" s="14"/>
      <c r="J127" s="14"/>
      <c r="K127" s="14"/>
      <c r="L127" s="14"/>
      <c r="M127" s="14"/>
      <c r="N127" s="14"/>
      <c r="O127" s="14"/>
    </row>
    <row r="128" spans="2:15" s="2" customFormat="1" x14ac:dyDescent="0.2">
      <c r="B128" s="14"/>
      <c r="C128" s="14"/>
      <c r="D128" s="14"/>
      <c r="E128" s="14"/>
      <c r="F128" s="14"/>
      <c r="G128" s="14"/>
      <c r="H128" s="14"/>
      <c r="I128" s="14"/>
      <c r="J128" s="14"/>
      <c r="K128" s="14"/>
      <c r="L128" s="14"/>
      <c r="M128" s="14"/>
      <c r="N128" s="14"/>
      <c r="O128" s="14"/>
    </row>
    <row r="129" spans="2:15" s="2" customFormat="1" x14ac:dyDescent="0.2">
      <c r="B129" s="14"/>
      <c r="C129" s="14"/>
      <c r="D129" s="14"/>
      <c r="E129" s="14"/>
      <c r="F129" s="14"/>
      <c r="G129" s="14"/>
      <c r="H129" s="14"/>
      <c r="I129" s="14"/>
      <c r="J129" s="14"/>
      <c r="K129" s="14"/>
      <c r="L129" s="14"/>
      <c r="M129" s="14"/>
      <c r="N129" s="14"/>
      <c r="O129" s="14"/>
    </row>
    <row r="130" spans="2:15" s="2" customFormat="1" x14ac:dyDescent="0.2">
      <c r="B130" s="14"/>
      <c r="C130" s="14"/>
      <c r="D130" s="14"/>
      <c r="E130" s="14"/>
      <c r="F130" s="14"/>
      <c r="G130" s="14"/>
      <c r="H130" s="14"/>
      <c r="I130" s="14"/>
      <c r="J130" s="14"/>
      <c r="K130" s="14"/>
      <c r="L130" s="14"/>
      <c r="M130" s="14"/>
      <c r="N130" s="14"/>
      <c r="O130" s="14"/>
    </row>
    <row r="131" spans="2:15" s="2" customFormat="1" x14ac:dyDescent="0.2">
      <c r="B131" s="14"/>
      <c r="C131" s="14"/>
      <c r="D131" s="14"/>
      <c r="E131" s="14"/>
      <c r="F131" s="14"/>
      <c r="G131" s="14"/>
      <c r="H131" s="14"/>
      <c r="I131" s="14"/>
      <c r="J131" s="14"/>
      <c r="K131" s="14"/>
      <c r="L131" s="14"/>
      <c r="M131" s="14"/>
      <c r="N131" s="14"/>
      <c r="O131" s="14"/>
    </row>
    <row r="132" spans="2:15" s="2" customFormat="1" x14ac:dyDescent="0.2">
      <c r="B132" s="14"/>
      <c r="C132" s="14"/>
      <c r="D132" s="14"/>
      <c r="E132" s="14"/>
      <c r="F132" s="14"/>
      <c r="G132" s="14"/>
      <c r="H132" s="14"/>
      <c r="I132" s="14"/>
      <c r="J132" s="14"/>
      <c r="K132" s="14"/>
      <c r="L132" s="14"/>
      <c r="M132" s="14"/>
      <c r="N132" s="14"/>
      <c r="O132" s="14"/>
    </row>
    <row r="133" spans="2:15" s="2" customFormat="1" x14ac:dyDescent="0.2">
      <c r="B133" s="14"/>
      <c r="C133" s="14"/>
      <c r="D133" s="14"/>
      <c r="E133" s="14"/>
      <c r="F133" s="14"/>
      <c r="G133" s="14"/>
      <c r="H133" s="14"/>
      <c r="I133" s="14"/>
      <c r="J133" s="14"/>
      <c r="K133" s="14"/>
      <c r="L133" s="14"/>
      <c r="M133" s="14"/>
      <c r="N133" s="14"/>
      <c r="O133" s="14"/>
    </row>
    <row r="134" spans="2:15" s="2" customFormat="1" x14ac:dyDescent="0.2">
      <c r="B134" s="14"/>
      <c r="C134" s="14"/>
      <c r="D134" s="14"/>
      <c r="E134" s="14"/>
      <c r="F134" s="14"/>
      <c r="G134" s="14"/>
      <c r="H134" s="14"/>
      <c r="I134" s="14"/>
      <c r="J134" s="14"/>
      <c r="K134" s="14"/>
      <c r="L134" s="14"/>
      <c r="M134" s="14"/>
      <c r="N134" s="14"/>
      <c r="O134" s="14"/>
    </row>
    <row r="135" spans="2:15" s="2" customFormat="1" x14ac:dyDescent="0.2">
      <c r="B135" s="14"/>
      <c r="C135" s="14"/>
      <c r="D135" s="14"/>
      <c r="E135" s="14"/>
      <c r="F135" s="14"/>
      <c r="G135" s="14"/>
      <c r="H135" s="14"/>
      <c r="I135" s="14"/>
      <c r="J135" s="14"/>
      <c r="K135" s="14"/>
      <c r="L135" s="14"/>
      <c r="M135" s="14"/>
      <c r="N135" s="14"/>
      <c r="O135" s="14"/>
    </row>
    <row r="136" spans="2:15" s="2" customFormat="1" x14ac:dyDescent="0.2">
      <c r="B136" s="14"/>
      <c r="C136" s="14"/>
      <c r="D136" s="14"/>
      <c r="E136" s="14"/>
      <c r="F136" s="14"/>
      <c r="G136" s="14"/>
      <c r="H136" s="14"/>
      <c r="I136" s="14"/>
      <c r="J136" s="14"/>
      <c r="K136" s="14"/>
      <c r="L136" s="14"/>
      <c r="M136" s="14"/>
      <c r="N136" s="14"/>
      <c r="O136" s="14"/>
    </row>
    <row r="137" spans="2:15" s="2" customFormat="1" x14ac:dyDescent="0.2">
      <c r="B137" s="14"/>
      <c r="C137" s="14"/>
      <c r="D137" s="14"/>
      <c r="E137" s="14"/>
      <c r="F137" s="14"/>
      <c r="G137" s="14"/>
      <c r="H137" s="14"/>
      <c r="I137" s="14"/>
      <c r="J137" s="14"/>
      <c r="K137" s="14"/>
      <c r="L137" s="14"/>
      <c r="M137" s="14"/>
      <c r="N137" s="14"/>
      <c r="O137" s="14"/>
    </row>
    <row r="138" spans="2:15" s="2" customFormat="1" x14ac:dyDescent="0.2">
      <c r="B138" s="14"/>
      <c r="C138" s="14"/>
      <c r="D138" s="14"/>
      <c r="E138" s="14"/>
      <c r="F138" s="14"/>
      <c r="G138" s="14"/>
      <c r="H138" s="14"/>
      <c r="I138" s="14"/>
      <c r="J138" s="14"/>
      <c r="K138" s="14"/>
      <c r="L138" s="14"/>
      <c r="M138" s="14"/>
      <c r="N138" s="14"/>
      <c r="O138" s="14"/>
    </row>
    <row r="139" spans="2:15" s="2" customFormat="1" x14ac:dyDescent="0.2">
      <c r="B139" s="14"/>
      <c r="C139" s="14"/>
      <c r="D139" s="14"/>
      <c r="E139" s="14"/>
      <c r="F139" s="14"/>
      <c r="G139" s="14"/>
      <c r="H139" s="14"/>
      <c r="I139" s="14"/>
      <c r="J139" s="14"/>
      <c r="K139" s="14"/>
      <c r="L139" s="14"/>
      <c r="M139" s="14"/>
      <c r="N139" s="14"/>
      <c r="O139" s="14"/>
    </row>
    <row r="140" spans="2:15" s="2" customFormat="1" x14ac:dyDescent="0.2">
      <c r="B140" s="14"/>
      <c r="C140" s="14"/>
      <c r="D140" s="14"/>
      <c r="E140" s="14"/>
      <c r="F140" s="14"/>
      <c r="G140" s="14"/>
      <c r="H140" s="14"/>
      <c r="I140" s="14"/>
      <c r="J140" s="14"/>
      <c r="K140" s="14"/>
      <c r="L140" s="14"/>
      <c r="M140" s="14"/>
      <c r="N140" s="14"/>
      <c r="O140" s="14"/>
    </row>
    <row r="141" spans="2:15" s="2" customFormat="1" x14ac:dyDescent="0.2">
      <c r="B141" s="14"/>
      <c r="C141" s="14"/>
      <c r="D141" s="14"/>
      <c r="E141" s="14"/>
      <c r="F141" s="14"/>
      <c r="G141" s="14"/>
      <c r="H141" s="14"/>
      <c r="I141" s="14"/>
      <c r="J141" s="14"/>
      <c r="K141" s="14"/>
      <c r="L141" s="14"/>
      <c r="M141" s="14"/>
      <c r="N141" s="14"/>
      <c r="O141" s="14"/>
    </row>
    <row r="142" spans="2:15" s="2" customFormat="1" x14ac:dyDescent="0.2">
      <c r="B142" s="14"/>
      <c r="C142" s="14"/>
      <c r="D142" s="14"/>
      <c r="E142" s="14"/>
      <c r="F142" s="14"/>
      <c r="G142" s="14"/>
      <c r="H142" s="14"/>
      <c r="I142" s="14"/>
      <c r="J142" s="14"/>
      <c r="K142" s="14"/>
      <c r="L142" s="14"/>
      <c r="M142" s="14"/>
      <c r="N142" s="14"/>
      <c r="O142" s="14"/>
    </row>
    <row r="143" spans="2:15" s="2" customFormat="1" x14ac:dyDescent="0.2">
      <c r="B143" s="14"/>
      <c r="C143" s="14"/>
      <c r="D143" s="14"/>
      <c r="E143" s="14"/>
      <c r="F143" s="14"/>
      <c r="G143" s="14"/>
      <c r="H143" s="14"/>
      <c r="I143" s="14"/>
      <c r="J143" s="14"/>
      <c r="K143" s="14"/>
      <c r="L143" s="14"/>
      <c r="M143" s="14"/>
      <c r="N143" s="14"/>
      <c r="O143" s="14"/>
    </row>
    <row r="144" spans="2:15" s="2" customFormat="1" x14ac:dyDescent="0.2">
      <c r="B144" s="14"/>
      <c r="C144" s="14"/>
      <c r="D144" s="14"/>
      <c r="E144" s="14"/>
      <c r="F144" s="14"/>
      <c r="G144" s="14"/>
      <c r="H144" s="14"/>
      <c r="I144" s="14"/>
      <c r="J144" s="14"/>
      <c r="K144" s="14"/>
      <c r="L144" s="14"/>
      <c r="M144" s="14"/>
      <c r="N144" s="14"/>
      <c r="O144" s="14"/>
    </row>
    <row r="145" spans="2:15" s="2" customFormat="1" x14ac:dyDescent="0.2">
      <c r="B145" s="14"/>
      <c r="C145" s="14"/>
      <c r="D145" s="14"/>
      <c r="E145" s="14"/>
      <c r="F145" s="14"/>
      <c r="G145" s="14"/>
      <c r="H145" s="14"/>
      <c r="I145" s="14"/>
      <c r="J145" s="14"/>
      <c r="K145" s="14"/>
      <c r="L145" s="14"/>
      <c r="M145" s="14"/>
      <c r="N145" s="14"/>
      <c r="O145" s="14"/>
    </row>
    <row r="146" spans="2:15" s="2" customFormat="1" x14ac:dyDescent="0.2">
      <c r="B146" s="14"/>
      <c r="C146" s="14"/>
      <c r="D146" s="14"/>
      <c r="E146" s="14"/>
      <c r="F146" s="14"/>
      <c r="G146" s="14"/>
      <c r="H146" s="14"/>
      <c r="I146" s="14"/>
      <c r="J146" s="14"/>
      <c r="K146" s="14"/>
      <c r="L146" s="14"/>
      <c r="M146" s="14"/>
      <c r="N146" s="14"/>
      <c r="O146" s="14"/>
    </row>
    <row r="147" spans="2:15" s="2" customFormat="1" x14ac:dyDescent="0.2">
      <c r="B147" s="14"/>
      <c r="C147" s="14"/>
      <c r="D147" s="14"/>
      <c r="E147" s="14"/>
      <c r="F147" s="14"/>
      <c r="G147" s="14"/>
      <c r="H147" s="14"/>
      <c r="I147" s="14"/>
      <c r="J147" s="14"/>
      <c r="K147" s="14"/>
      <c r="L147" s="14"/>
      <c r="M147" s="14"/>
      <c r="N147" s="14"/>
      <c r="O147" s="14"/>
    </row>
    <row r="148" spans="2:15" s="2" customFormat="1" x14ac:dyDescent="0.2">
      <c r="B148" s="14"/>
      <c r="C148" s="14"/>
      <c r="D148" s="14"/>
      <c r="E148" s="14"/>
      <c r="F148" s="14"/>
      <c r="G148" s="14"/>
      <c r="H148" s="14"/>
      <c r="I148" s="14"/>
      <c r="J148" s="14"/>
      <c r="K148" s="14"/>
      <c r="L148" s="14"/>
      <c r="M148" s="14"/>
      <c r="N148" s="14"/>
      <c r="O148" s="14"/>
    </row>
    <row r="149" spans="2:15" s="2" customFormat="1" x14ac:dyDescent="0.2">
      <c r="B149" s="14"/>
      <c r="C149" s="14"/>
      <c r="D149" s="14"/>
      <c r="E149" s="14"/>
      <c r="F149" s="14"/>
      <c r="G149" s="14"/>
      <c r="H149" s="14"/>
      <c r="I149" s="14"/>
      <c r="J149" s="14"/>
      <c r="K149" s="14"/>
      <c r="L149" s="14"/>
      <c r="M149" s="14"/>
      <c r="N149" s="14"/>
      <c r="O149" s="14"/>
    </row>
    <row r="150" spans="2:15" s="2" customFormat="1" x14ac:dyDescent="0.2">
      <c r="B150" s="14"/>
      <c r="C150" s="14"/>
      <c r="D150" s="14"/>
      <c r="E150" s="14"/>
      <c r="F150" s="14"/>
      <c r="G150" s="14"/>
      <c r="H150" s="14"/>
      <c r="I150" s="14"/>
      <c r="J150" s="14"/>
      <c r="K150" s="14"/>
      <c r="L150" s="14"/>
      <c r="M150" s="14"/>
      <c r="N150" s="14"/>
      <c r="O150" s="14"/>
    </row>
    <row r="151" spans="2:15" s="2" customFormat="1" x14ac:dyDescent="0.2">
      <c r="B151" s="14"/>
      <c r="C151" s="14"/>
      <c r="D151" s="14"/>
      <c r="E151" s="14"/>
      <c r="F151" s="14"/>
      <c r="G151" s="14"/>
      <c r="H151" s="14"/>
      <c r="I151" s="14"/>
      <c r="J151" s="14"/>
      <c r="K151" s="14"/>
      <c r="L151" s="14"/>
      <c r="M151" s="14"/>
      <c r="N151" s="14"/>
      <c r="O151" s="14"/>
    </row>
    <row r="152" spans="2:15" s="2" customFormat="1" x14ac:dyDescent="0.2">
      <c r="B152" s="14"/>
      <c r="C152" s="14"/>
      <c r="D152" s="14"/>
      <c r="E152" s="14"/>
      <c r="F152" s="14"/>
      <c r="G152" s="14"/>
      <c r="H152" s="14"/>
      <c r="I152" s="14"/>
      <c r="J152" s="14"/>
      <c r="K152" s="14"/>
      <c r="L152" s="14"/>
      <c r="M152" s="14"/>
      <c r="N152" s="14"/>
      <c r="O152" s="14"/>
    </row>
    <row r="153" spans="2:15" s="2" customFormat="1" x14ac:dyDescent="0.2">
      <c r="B153" s="14"/>
      <c r="C153" s="14"/>
      <c r="D153" s="14"/>
      <c r="E153" s="14"/>
      <c r="F153" s="14"/>
      <c r="G153" s="14"/>
      <c r="H153" s="14"/>
      <c r="I153" s="14"/>
      <c r="J153" s="14"/>
      <c r="K153" s="14"/>
      <c r="L153" s="14"/>
      <c r="M153" s="14"/>
      <c r="N153" s="14"/>
      <c r="O153" s="14"/>
    </row>
    <row r="154" spans="2:15" s="2" customFormat="1" x14ac:dyDescent="0.2">
      <c r="B154" s="14"/>
      <c r="C154" s="14"/>
      <c r="D154" s="14"/>
      <c r="E154" s="14"/>
      <c r="F154" s="14"/>
      <c r="G154" s="14"/>
      <c r="H154" s="14"/>
      <c r="I154" s="14"/>
      <c r="J154" s="14"/>
      <c r="K154" s="14"/>
      <c r="L154" s="14"/>
      <c r="M154" s="14"/>
      <c r="N154" s="14"/>
      <c r="O154" s="14"/>
    </row>
    <row r="155" spans="2:15" s="2" customFormat="1" x14ac:dyDescent="0.2">
      <c r="B155" s="14"/>
      <c r="C155" s="14"/>
      <c r="D155" s="14"/>
      <c r="E155" s="14"/>
      <c r="F155" s="14"/>
      <c r="G155" s="14"/>
      <c r="H155" s="14"/>
      <c r="I155" s="14"/>
      <c r="J155" s="14"/>
      <c r="K155" s="14"/>
      <c r="L155" s="14"/>
      <c r="M155" s="14"/>
      <c r="N155" s="14"/>
      <c r="O155" s="14"/>
    </row>
    <row r="156" spans="2:15" s="2" customFormat="1" x14ac:dyDescent="0.2">
      <c r="B156" s="14"/>
      <c r="C156" s="14"/>
      <c r="D156" s="14"/>
      <c r="E156" s="14"/>
      <c r="F156" s="14"/>
      <c r="G156" s="14"/>
      <c r="H156" s="14"/>
      <c r="I156" s="14"/>
      <c r="J156" s="14"/>
      <c r="K156" s="14"/>
      <c r="L156" s="14"/>
      <c r="M156" s="14"/>
      <c r="N156" s="14"/>
      <c r="O156" s="14"/>
    </row>
    <row r="157" spans="2:15" s="2" customFormat="1" x14ac:dyDescent="0.2">
      <c r="B157" s="14"/>
      <c r="C157" s="14"/>
      <c r="D157" s="14"/>
      <c r="E157" s="14"/>
      <c r="F157" s="14"/>
      <c r="G157" s="14"/>
      <c r="H157" s="14"/>
      <c r="I157" s="14"/>
      <c r="J157" s="14"/>
      <c r="K157" s="14"/>
      <c r="L157" s="14"/>
      <c r="M157" s="14"/>
      <c r="N157" s="14"/>
      <c r="O157" s="14"/>
    </row>
    <row r="158" spans="2:15" s="2" customFormat="1" x14ac:dyDescent="0.2">
      <c r="B158" s="14"/>
      <c r="C158" s="14"/>
      <c r="D158" s="14"/>
      <c r="E158" s="14"/>
      <c r="F158" s="14"/>
      <c r="G158" s="14"/>
      <c r="H158" s="14"/>
      <c r="I158" s="14"/>
      <c r="J158" s="14"/>
      <c r="K158" s="14"/>
      <c r="L158" s="14"/>
      <c r="M158" s="14"/>
      <c r="N158" s="14"/>
      <c r="O158" s="14"/>
    </row>
    <row r="159" spans="2:15" s="2" customFormat="1" x14ac:dyDescent="0.2">
      <c r="B159" s="14"/>
      <c r="C159" s="14"/>
      <c r="D159" s="14"/>
      <c r="E159" s="14"/>
      <c r="F159" s="14"/>
      <c r="G159" s="14"/>
      <c r="H159" s="14"/>
      <c r="I159" s="14"/>
      <c r="J159" s="14"/>
      <c r="K159" s="14"/>
      <c r="L159" s="14"/>
      <c r="M159" s="14"/>
      <c r="N159" s="14"/>
      <c r="O159" s="14"/>
    </row>
    <row r="160" spans="2:15" s="2" customFormat="1" x14ac:dyDescent="0.2">
      <c r="B160" s="14"/>
      <c r="C160" s="14"/>
      <c r="D160" s="14"/>
      <c r="E160" s="14"/>
      <c r="F160" s="14"/>
      <c r="G160" s="14"/>
      <c r="H160" s="14"/>
      <c r="I160" s="14"/>
      <c r="J160" s="14"/>
      <c r="K160" s="14"/>
      <c r="L160" s="14"/>
      <c r="M160" s="14"/>
      <c r="N160" s="14"/>
      <c r="O160" s="14"/>
    </row>
    <row r="161" spans="2:15" s="2" customFormat="1" x14ac:dyDescent="0.2">
      <c r="B161" s="14"/>
      <c r="C161" s="14"/>
      <c r="D161" s="14"/>
      <c r="E161" s="14"/>
      <c r="F161" s="14"/>
      <c r="G161" s="14"/>
      <c r="H161" s="14"/>
      <c r="I161" s="14"/>
      <c r="J161" s="14"/>
      <c r="K161" s="14"/>
      <c r="L161" s="14"/>
      <c r="M161" s="14"/>
      <c r="N161" s="14"/>
      <c r="O161" s="14"/>
    </row>
    <row r="162" spans="2:15" s="2" customFormat="1" x14ac:dyDescent="0.2">
      <c r="B162" s="14"/>
      <c r="C162" s="14"/>
      <c r="D162" s="14"/>
      <c r="E162" s="14"/>
      <c r="F162" s="14"/>
      <c r="G162" s="14"/>
      <c r="H162" s="14"/>
      <c r="I162" s="14"/>
      <c r="J162" s="14"/>
      <c r="K162" s="14"/>
      <c r="L162" s="14"/>
      <c r="M162" s="14"/>
      <c r="N162" s="14"/>
      <c r="O162" s="14"/>
    </row>
    <row r="163" spans="2:15" s="2" customFormat="1" x14ac:dyDescent="0.2">
      <c r="B163" s="14"/>
      <c r="C163" s="14"/>
      <c r="D163" s="14"/>
      <c r="E163" s="14"/>
      <c r="F163" s="14"/>
      <c r="G163" s="14"/>
      <c r="H163" s="14"/>
      <c r="I163" s="14"/>
      <c r="J163" s="14"/>
      <c r="K163" s="14"/>
      <c r="L163" s="14"/>
      <c r="M163" s="14"/>
      <c r="N163" s="14"/>
      <c r="O163" s="14"/>
    </row>
    <row r="164" spans="2:15" s="2" customFormat="1" x14ac:dyDescent="0.2">
      <c r="B164" s="14"/>
      <c r="C164" s="14"/>
      <c r="D164" s="14"/>
      <c r="E164" s="14"/>
      <c r="F164" s="14"/>
      <c r="G164" s="14"/>
      <c r="H164" s="14"/>
      <c r="I164" s="14"/>
      <c r="J164" s="14"/>
      <c r="K164" s="14"/>
      <c r="L164" s="14"/>
      <c r="M164" s="14"/>
      <c r="N164" s="14"/>
      <c r="O164" s="14"/>
    </row>
    <row r="165" spans="2:15" s="2" customFormat="1" x14ac:dyDescent="0.2">
      <c r="B165" s="14"/>
      <c r="C165" s="14"/>
      <c r="D165" s="14"/>
      <c r="E165" s="14"/>
      <c r="F165" s="14"/>
      <c r="G165" s="14"/>
      <c r="H165" s="14"/>
      <c r="I165" s="14"/>
      <c r="J165" s="14"/>
      <c r="K165" s="14"/>
      <c r="L165" s="14"/>
      <c r="M165" s="14"/>
      <c r="N165" s="14"/>
      <c r="O165" s="14"/>
    </row>
    <row r="166" spans="2:15" s="2" customFormat="1" x14ac:dyDescent="0.2">
      <c r="B166" s="14"/>
      <c r="C166" s="14"/>
      <c r="D166" s="14"/>
      <c r="E166" s="14"/>
      <c r="F166" s="14"/>
      <c r="G166" s="14"/>
      <c r="H166" s="14"/>
      <c r="I166" s="14"/>
      <c r="J166" s="14"/>
      <c r="K166" s="14"/>
      <c r="L166" s="14"/>
      <c r="M166" s="14"/>
      <c r="N166" s="14"/>
      <c r="O166" s="14"/>
    </row>
    <row r="167" spans="2:15" s="2" customFormat="1" x14ac:dyDescent="0.2">
      <c r="B167" s="14"/>
      <c r="C167" s="14"/>
      <c r="D167" s="14"/>
      <c r="E167" s="14"/>
      <c r="F167" s="14"/>
      <c r="G167" s="14"/>
      <c r="H167" s="14"/>
      <c r="I167" s="14"/>
      <c r="J167" s="14"/>
      <c r="K167" s="14"/>
      <c r="L167" s="14"/>
      <c r="M167" s="14"/>
      <c r="N167" s="14"/>
      <c r="O167" s="14"/>
    </row>
    <row r="168" spans="2:15" s="2" customFormat="1" x14ac:dyDescent="0.2">
      <c r="B168" s="14"/>
      <c r="C168" s="14"/>
      <c r="D168" s="14"/>
      <c r="E168" s="14"/>
      <c r="F168" s="14"/>
      <c r="G168" s="14"/>
      <c r="H168" s="14"/>
      <c r="I168" s="14"/>
      <c r="J168" s="14"/>
      <c r="K168" s="14"/>
      <c r="L168" s="14"/>
      <c r="M168" s="14"/>
      <c r="N168" s="14"/>
      <c r="O168" s="14"/>
    </row>
    <row r="169" spans="2:15" s="2" customFormat="1" x14ac:dyDescent="0.2">
      <c r="B169" s="14"/>
      <c r="C169" s="14"/>
      <c r="D169" s="14"/>
      <c r="E169" s="14"/>
      <c r="F169" s="14"/>
      <c r="G169" s="14"/>
      <c r="H169" s="14"/>
      <c r="I169" s="14"/>
      <c r="J169" s="14"/>
      <c r="K169" s="14"/>
      <c r="L169" s="14"/>
      <c r="M169" s="14"/>
      <c r="N169" s="14"/>
      <c r="O169" s="14"/>
    </row>
    <row r="170" spans="2:15" s="2" customFormat="1" x14ac:dyDescent="0.2">
      <c r="B170" s="14"/>
      <c r="C170" s="14"/>
      <c r="D170" s="14"/>
      <c r="E170" s="14"/>
      <c r="F170" s="14"/>
      <c r="G170" s="14"/>
      <c r="H170" s="14"/>
      <c r="I170" s="14"/>
      <c r="J170" s="14"/>
      <c r="K170" s="14"/>
      <c r="L170" s="14"/>
      <c r="M170" s="14"/>
      <c r="N170" s="14"/>
      <c r="O170" s="14"/>
    </row>
    <row r="171" spans="2:15" s="2" customFormat="1" x14ac:dyDescent="0.2">
      <c r="B171" s="14"/>
      <c r="C171" s="14"/>
      <c r="D171" s="14"/>
      <c r="E171" s="14"/>
      <c r="F171" s="14"/>
      <c r="G171" s="14"/>
      <c r="H171" s="14"/>
      <c r="I171" s="14"/>
      <c r="J171" s="14"/>
      <c r="K171" s="14"/>
      <c r="L171" s="14"/>
      <c r="M171" s="14"/>
      <c r="N171" s="14"/>
      <c r="O171" s="14"/>
    </row>
    <row r="172" spans="2:15" s="2" customFormat="1" x14ac:dyDescent="0.2">
      <c r="B172" s="14"/>
      <c r="C172" s="14"/>
      <c r="D172" s="14"/>
      <c r="E172" s="14"/>
      <c r="F172" s="14"/>
      <c r="G172" s="14"/>
      <c r="H172" s="14"/>
      <c r="I172" s="14"/>
      <c r="J172" s="14"/>
      <c r="K172" s="14"/>
      <c r="L172" s="14"/>
      <c r="M172" s="14"/>
      <c r="N172" s="14"/>
      <c r="O172" s="14"/>
    </row>
    <row r="173" spans="2:15" s="2" customFormat="1" x14ac:dyDescent="0.2">
      <c r="B173" s="14"/>
      <c r="C173" s="14"/>
      <c r="D173" s="14"/>
      <c r="E173" s="14"/>
      <c r="F173" s="14"/>
      <c r="G173" s="14"/>
      <c r="H173" s="14"/>
      <c r="I173" s="14"/>
      <c r="J173" s="14"/>
      <c r="K173" s="14"/>
      <c r="L173" s="14"/>
      <c r="M173" s="14"/>
      <c r="N173" s="14"/>
      <c r="O173" s="14"/>
    </row>
    <row r="174" spans="2:15" s="2" customFormat="1" x14ac:dyDescent="0.2">
      <c r="B174" s="14"/>
      <c r="C174" s="14"/>
      <c r="D174" s="14"/>
      <c r="E174" s="14"/>
      <c r="F174" s="14"/>
      <c r="G174" s="14"/>
      <c r="H174" s="14"/>
      <c r="I174" s="14"/>
      <c r="J174" s="14"/>
      <c r="K174" s="14"/>
      <c r="L174" s="14"/>
      <c r="M174" s="14"/>
      <c r="N174" s="14"/>
      <c r="O174" s="14"/>
    </row>
    <row r="175" spans="2:15" s="2" customFormat="1" x14ac:dyDescent="0.2">
      <c r="B175" s="14"/>
      <c r="C175" s="14"/>
      <c r="D175" s="14"/>
      <c r="E175" s="14"/>
      <c r="F175" s="14"/>
      <c r="G175" s="14"/>
      <c r="H175" s="14"/>
      <c r="I175" s="14"/>
      <c r="J175" s="14"/>
      <c r="K175" s="14"/>
      <c r="L175" s="14"/>
      <c r="M175" s="14"/>
      <c r="N175" s="14"/>
      <c r="O175" s="14"/>
    </row>
    <row r="176" spans="2:15" s="2" customFormat="1" x14ac:dyDescent="0.2">
      <c r="B176" s="14"/>
      <c r="C176" s="14"/>
      <c r="D176" s="14"/>
      <c r="E176" s="14"/>
      <c r="F176" s="14"/>
      <c r="G176" s="14"/>
      <c r="H176" s="14"/>
      <c r="I176" s="14"/>
      <c r="J176" s="14"/>
      <c r="K176" s="14"/>
      <c r="L176" s="14"/>
      <c r="M176" s="14"/>
      <c r="N176" s="14"/>
      <c r="O176" s="14"/>
    </row>
    <row r="177" spans="2:15" s="2" customFormat="1" x14ac:dyDescent="0.2">
      <c r="B177" s="14"/>
      <c r="C177" s="14"/>
      <c r="D177" s="14"/>
      <c r="E177" s="14"/>
      <c r="F177" s="14"/>
      <c r="G177" s="14"/>
      <c r="H177" s="14"/>
      <c r="I177" s="14"/>
      <c r="J177" s="14"/>
      <c r="K177" s="14"/>
      <c r="L177" s="14"/>
      <c r="M177" s="14"/>
      <c r="N177" s="14"/>
      <c r="O177" s="14"/>
    </row>
    <row r="178" spans="2:15" s="2" customFormat="1" x14ac:dyDescent="0.2">
      <c r="B178" s="14"/>
      <c r="C178" s="14"/>
      <c r="D178" s="14"/>
      <c r="E178" s="14"/>
      <c r="F178" s="14"/>
      <c r="G178" s="14"/>
      <c r="H178" s="14"/>
      <c r="I178" s="14"/>
      <c r="J178" s="14"/>
      <c r="K178" s="14"/>
      <c r="L178" s="14"/>
      <c r="M178" s="14"/>
      <c r="N178" s="14"/>
      <c r="O178" s="14"/>
    </row>
    <row r="179" spans="2:15" s="2" customFormat="1" x14ac:dyDescent="0.2">
      <c r="B179" s="14"/>
      <c r="C179" s="14"/>
      <c r="D179" s="14"/>
      <c r="E179" s="14"/>
      <c r="F179" s="14"/>
      <c r="G179" s="14"/>
      <c r="H179" s="14"/>
      <c r="I179" s="14"/>
      <c r="J179" s="14"/>
      <c r="K179" s="14"/>
      <c r="L179" s="14"/>
      <c r="M179" s="14"/>
      <c r="N179" s="14"/>
      <c r="O179" s="14"/>
    </row>
    <row r="180" spans="2:15" s="2" customFormat="1" x14ac:dyDescent="0.2">
      <c r="B180" s="14"/>
      <c r="C180" s="14"/>
      <c r="D180" s="14"/>
      <c r="E180" s="14"/>
      <c r="F180" s="14"/>
      <c r="G180" s="14"/>
      <c r="H180" s="14"/>
      <c r="I180" s="14"/>
      <c r="J180" s="14"/>
      <c r="K180" s="14"/>
      <c r="L180" s="14"/>
      <c r="M180" s="14"/>
      <c r="N180" s="14"/>
      <c r="O180" s="14"/>
    </row>
    <row r="181" spans="2:15" s="2" customFormat="1" x14ac:dyDescent="0.2">
      <c r="B181" s="14"/>
      <c r="C181" s="14"/>
      <c r="D181" s="14"/>
      <c r="E181" s="14"/>
      <c r="F181" s="14"/>
      <c r="G181" s="14"/>
      <c r="H181" s="14"/>
      <c r="I181" s="14"/>
      <c r="J181" s="14"/>
      <c r="K181" s="14"/>
      <c r="L181" s="14"/>
      <c r="M181" s="14"/>
      <c r="N181" s="14"/>
      <c r="O181" s="14"/>
    </row>
    <row r="182" spans="2:15" s="2" customFormat="1" x14ac:dyDescent="0.2">
      <c r="B182" s="14"/>
      <c r="C182" s="14"/>
      <c r="D182" s="14"/>
      <c r="E182" s="14"/>
      <c r="F182" s="14"/>
      <c r="G182" s="14"/>
      <c r="H182" s="14"/>
      <c r="I182" s="14"/>
      <c r="J182" s="14"/>
      <c r="K182" s="14"/>
      <c r="L182" s="14"/>
      <c r="M182" s="14"/>
      <c r="N182" s="14"/>
      <c r="O182" s="14"/>
    </row>
    <row r="183" spans="2:15" s="2" customFormat="1" x14ac:dyDescent="0.2">
      <c r="B183" s="14"/>
      <c r="C183" s="14"/>
      <c r="D183" s="14"/>
      <c r="E183" s="14"/>
      <c r="F183" s="14"/>
      <c r="G183" s="14"/>
      <c r="H183" s="14"/>
      <c r="I183" s="14"/>
      <c r="J183" s="14"/>
      <c r="K183" s="14"/>
      <c r="L183" s="14"/>
      <c r="M183" s="14"/>
      <c r="N183" s="14"/>
      <c r="O183" s="14"/>
    </row>
    <row r="184" spans="2:15" s="2" customFormat="1" x14ac:dyDescent="0.2">
      <c r="B184" s="14"/>
      <c r="C184" s="14"/>
      <c r="D184" s="14"/>
      <c r="E184" s="14"/>
      <c r="F184" s="14"/>
      <c r="G184" s="14"/>
      <c r="H184" s="14"/>
      <c r="I184" s="14"/>
      <c r="J184" s="14"/>
      <c r="K184" s="14"/>
      <c r="L184" s="14"/>
      <c r="M184" s="14"/>
      <c r="N184" s="14"/>
      <c r="O184" s="14"/>
    </row>
    <row r="185" spans="2:15" s="2" customFormat="1" x14ac:dyDescent="0.2">
      <c r="B185" s="14"/>
      <c r="C185" s="14"/>
      <c r="D185" s="14"/>
      <c r="E185" s="14"/>
      <c r="F185" s="14"/>
      <c r="G185" s="14"/>
      <c r="H185" s="14"/>
      <c r="I185" s="14"/>
      <c r="J185" s="14"/>
      <c r="K185" s="14"/>
      <c r="L185" s="14"/>
      <c r="M185" s="14"/>
      <c r="N185" s="14"/>
      <c r="O185" s="14"/>
    </row>
    <row r="186" spans="2:15" s="2" customFormat="1" x14ac:dyDescent="0.2">
      <c r="B186" s="14"/>
      <c r="C186" s="14"/>
      <c r="D186" s="14"/>
      <c r="E186" s="14"/>
      <c r="F186" s="14"/>
      <c r="G186" s="14"/>
      <c r="H186" s="14"/>
      <c r="I186" s="14"/>
      <c r="J186" s="14"/>
      <c r="K186" s="14"/>
      <c r="L186" s="14"/>
      <c r="M186" s="14"/>
      <c r="N186" s="14"/>
      <c r="O186" s="14"/>
    </row>
    <row r="187" spans="2:15" s="2" customFormat="1" x14ac:dyDescent="0.2">
      <c r="B187" s="14"/>
      <c r="C187" s="14"/>
      <c r="D187" s="14"/>
      <c r="E187" s="14"/>
      <c r="F187" s="14"/>
      <c r="G187" s="14"/>
      <c r="H187" s="14"/>
      <c r="I187" s="14"/>
      <c r="J187" s="14"/>
      <c r="K187" s="14"/>
      <c r="L187" s="14"/>
      <c r="M187" s="14"/>
      <c r="N187" s="14"/>
      <c r="O187" s="14"/>
    </row>
    <row r="188" spans="2:15" s="2" customFormat="1" x14ac:dyDescent="0.2">
      <c r="B188" s="14"/>
      <c r="C188" s="14"/>
      <c r="D188" s="14"/>
      <c r="E188" s="14"/>
      <c r="F188" s="14"/>
      <c r="G188" s="14"/>
      <c r="H188" s="14"/>
      <c r="I188" s="14"/>
      <c r="J188" s="14"/>
      <c r="K188" s="14"/>
      <c r="L188" s="14"/>
      <c r="M188" s="14"/>
      <c r="N188" s="14"/>
      <c r="O188" s="14"/>
    </row>
    <row r="189" spans="2:15" s="2" customFormat="1" x14ac:dyDescent="0.2">
      <c r="B189" s="14"/>
      <c r="C189" s="14"/>
      <c r="D189" s="14"/>
      <c r="E189" s="14"/>
      <c r="F189" s="14"/>
      <c r="G189" s="14"/>
      <c r="H189" s="14"/>
      <c r="I189" s="14"/>
      <c r="J189" s="14"/>
      <c r="K189" s="14"/>
      <c r="L189" s="14"/>
      <c r="M189" s="14"/>
      <c r="N189" s="14"/>
      <c r="O189" s="14"/>
    </row>
    <row r="190" spans="2:15" s="2" customFormat="1" x14ac:dyDescent="0.2">
      <c r="B190" s="14"/>
      <c r="C190" s="14"/>
      <c r="D190" s="14"/>
      <c r="E190" s="14"/>
      <c r="F190" s="14"/>
      <c r="G190" s="14"/>
      <c r="H190" s="14"/>
      <c r="I190" s="14"/>
      <c r="J190" s="14"/>
      <c r="K190" s="14"/>
      <c r="L190" s="14"/>
      <c r="M190" s="14"/>
      <c r="N190" s="14"/>
      <c r="O190" s="14"/>
    </row>
    <row r="191" spans="2:15" s="2" customFormat="1" x14ac:dyDescent="0.2">
      <c r="B191" s="14"/>
      <c r="C191" s="14"/>
      <c r="D191" s="14"/>
      <c r="E191" s="14"/>
      <c r="F191" s="14"/>
      <c r="G191" s="14"/>
      <c r="H191" s="14"/>
      <c r="I191" s="14"/>
      <c r="J191" s="14"/>
      <c r="K191" s="14"/>
      <c r="L191" s="14"/>
      <c r="M191" s="14"/>
      <c r="N191" s="14"/>
      <c r="O191" s="14"/>
    </row>
    <row r="192" spans="2:15" s="2" customFormat="1" x14ac:dyDescent="0.2">
      <c r="B192" s="14"/>
      <c r="C192" s="14"/>
      <c r="D192" s="14"/>
      <c r="E192" s="14"/>
      <c r="F192" s="14"/>
      <c r="G192" s="14"/>
      <c r="H192" s="14"/>
      <c r="I192" s="14"/>
      <c r="J192" s="14"/>
      <c r="K192" s="14"/>
      <c r="L192" s="14"/>
      <c r="M192" s="14"/>
      <c r="N192" s="14"/>
      <c r="O192" s="14"/>
    </row>
    <row r="193" spans="2:15" s="2" customFormat="1" x14ac:dyDescent="0.2">
      <c r="B193" s="14"/>
      <c r="C193" s="14"/>
      <c r="D193" s="14"/>
      <c r="E193" s="14"/>
      <c r="F193" s="14"/>
      <c r="G193" s="14"/>
      <c r="H193" s="14"/>
      <c r="I193" s="14"/>
      <c r="J193" s="14"/>
      <c r="K193" s="14"/>
      <c r="L193" s="14"/>
      <c r="M193" s="14"/>
      <c r="N193" s="14"/>
      <c r="O193" s="14"/>
    </row>
    <row r="194" spans="2:15" s="2" customFormat="1" x14ac:dyDescent="0.2">
      <c r="B194" s="14"/>
      <c r="C194" s="14"/>
      <c r="D194" s="14"/>
      <c r="E194" s="14"/>
      <c r="F194" s="14"/>
      <c r="G194" s="14"/>
      <c r="H194" s="14"/>
      <c r="I194" s="14"/>
      <c r="J194" s="14"/>
      <c r="K194" s="14"/>
      <c r="L194" s="14"/>
      <c r="M194" s="14"/>
      <c r="N194" s="14"/>
      <c r="O194" s="14"/>
    </row>
    <row r="195" spans="2:15" s="2" customFormat="1" x14ac:dyDescent="0.2">
      <c r="B195" s="14"/>
      <c r="C195" s="14"/>
      <c r="D195" s="14"/>
      <c r="E195" s="14"/>
      <c r="F195" s="14"/>
      <c r="G195" s="14"/>
      <c r="H195" s="14"/>
      <c r="I195" s="14"/>
      <c r="J195" s="14"/>
      <c r="K195" s="14"/>
      <c r="L195" s="14"/>
      <c r="M195" s="14"/>
      <c r="N195" s="14"/>
      <c r="O195" s="14"/>
    </row>
    <row r="196" spans="2:15" s="2" customFormat="1" x14ac:dyDescent="0.2">
      <c r="B196" s="14"/>
      <c r="C196" s="14"/>
      <c r="D196" s="14"/>
      <c r="E196" s="14"/>
      <c r="F196" s="14"/>
      <c r="G196" s="14"/>
      <c r="H196" s="14"/>
      <c r="I196" s="14"/>
      <c r="J196" s="14"/>
      <c r="K196" s="14"/>
      <c r="L196" s="14"/>
      <c r="M196" s="14"/>
      <c r="N196" s="14"/>
      <c r="O196" s="14"/>
    </row>
    <row r="197" spans="2:15" s="2" customFormat="1" x14ac:dyDescent="0.2">
      <c r="B197" s="14"/>
      <c r="C197" s="14"/>
      <c r="D197" s="14"/>
      <c r="E197" s="14"/>
      <c r="F197" s="14"/>
      <c r="G197" s="14"/>
      <c r="H197" s="14"/>
      <c r="I197" s="14"/>
      <c r="J197" s="14"/>
      <c r="K197" s="14"/>
      <c r="L197" s="14"/>
      <c r="M197" s="14"/>
      <c r="N197" s="14"/>
      <c r="O197" s="14"/>
    </row>
    <row r="198" spans="2:15" s="2" customFormat="1" x14ac:dyDescent="0.2">
      <c r="B198" s="14"/>
      <c r="C198" s="14"/>
      <c r="D198" s="14"/>
      <c r="E198" s="14"/>
      <c r="F198" s="14"/>
      <c r="G198" s="14"/>
      <c r="H198" s="14"/>
      <c r="I198" s="14"/>
      <c r="J198" s="14"/>
      <c r="K198" s="14"/>
      <c r="L198" s="14"/>
      <c r="M198" s="14"/>
      <c r="N198" s="14"/>
      <c r="O198" s="14"/>
    </row>
    <row r="199" spans="2:15" s="2" customFormat="1" x14ac:dyDescent="0.2">
      <c r="B199" s="14"/>
      <c r="C199" s="14"/>
      <c r="D199" s="14"/>
      <c r="E199" s="14"/>
      <c r="F199" s="14"/>
      <c r="G199" s="14"/>
      <c r="H199" s="14"/>
      <c r="I199" s="14"/>
      <c r="J199" s="14"/>
      <c r="K199" s="14"/>
      <c r="L199" s="14"/>
      <c r="M199" s="14"/>
      <c r="N199" s="14"/>
      <c r="O199" s="14"/>
    </row>
    <row r="200" spans="2:15" s="2" customFormat="1" x14ac:dyDescent="0.2">
      <c r="B200" s="14"/>
      <c r="C200" s="14"/>
      <c r="D200" s="14"/>
      <c r="E200" s="14"/>
      <c r="F200" s="14"/>
      <c r="G200" s="14"/>
      <c r="H200" s="14"/>
      <c r="I200" s="14"/>
      <c r="J200" s="14"/>
      <c r="K200" s="14"/>
      <c r="L200" s="14"/>
      <c r="M200" s="14"/>
      <c r="N200" s="14"/>
      <c r="O200" s="14"/>
    </row>
    <row r="201" spans="2:15" s="2" customFormat="1" x14ac:dyDescent="0.2">
      <c r="B201" s="14"/>
      <c r="C201" s="14"/>
      <c r="D201" s="14"/>
      <c r="E201" s="14"/>
      <c r="F201" s="14"/>
      <c r="G201" s="14"/>
      <c r="H201" s="14"/>
      <c r="I201" s="14"/>
      <c r="J201" s="14"/>
      <c r="K201" s="14"/>
      <c r="L201" s="14"/>
      <c r="M201" s="14"/>
      <c r="N201" s="14"/>
      <c r="O201" s="14"/>
    </row>
    <row r="202" spans="2:15" s="2" customFormat="1" x14ac:dyDescent="0.2">
      <c r="B202" s="14"/>
      <c r="C202" s="14"/>
      <c r="D202" s="14"/>
      <c r="E202" s="14"/>
      <c r="F202" s="14"/>
      <c r="G202" s="14"/>
      <c r="H202" s="14"/>
      <c r="I202" s="14"/>
      <c r="J202" s="14"/>
      <c r="K202" s="14"/>
      <c r="L202" s="14"/>
      <c r="M202" s="14"/>
      <c r="N202" s="14"/>
      <c r="O202" s="14"/>
    </row>
    <row r="203" spans="2:15" s="2" customFormat="1" x14ac:dyDescent="0.2">
      <c r="B203" s="14"/>
      <c r="C203" s="14"/>
      <c r="D203" s="14"/>
      <c r="E203" s="14"/>
      <c r="F203" s="14"/>
      <c r="G203" s="14"/>
      <c r="H203" s="14"/>
      <c r="I203" s="14"/>
      <c r="J203" s="14"/>
      <c r="K203" s="14"/>
      <c r="L203" s="14"/>
      <c r="M203" s="14"/>
      <c r="N203" s="14"/>
      <c r="O203" s="14"/>
    </row>
    <row r="204" spans="2:15" s="2" customFormat="1" x14ac:dyDescent="0.2">
      <c r="B204" s="14"/>
      <c r="C204" s="14"/>
      <c r="D204" s="14"/>
      <c r="E204" s="14"/>
      <c r="F204" s="14"/>
      <c r="G204" s="14"/>
      <c r="H204" s="14"/>
      <c r="I204" s="14"/>
      <c r="J204" s="14"/>
      <c r="K204" s="14"/>
      <c r="L204" s="14"/>
      <c r="M204" s="14"/>
      <c r="N204" s="14"/>
      <c r="O204" s="14"/>
    </row>
    <row r="205" spans="2:15" s="2" customFormat="1" x14ac:dyDescent="0.2">
      <c r="B205" s="14"/>
      <c r="C205" s="14"/>
      <c r="D205" s="14"/>
      <c r="E205" s="14"/>
      <c r="F205" s="14"/>
      <c r="G205" s="14"/>
      <c r="H205" s="14"/>
      <c r="I205" s="14"/>
      <c r="J205" s="14"/>
      <c r="K205" s="14"/>
      <c r="L205" s="14"/>
      <c r="M205" s="14"/>
      <c r="N205" s="14"/>
      <c r="O205" s="14"/>
    </row>
    <row r="206" spans="2:15" s="2" customFormat="1" x14ac:dyDescent="0.2">
      <c r="B206" s="14"/>
      <c r="C206" s="14"/>
      <c r="D206" s="14"/>
      <c r="E206" s="14"/>
      <c r="F206" s="14"/>
      <c r="G206" s="14"/>
      <c r="H206" s="14"/>
      <c r="I206" s="14"/>
      <c r="J206" s="14"/>
      <c r="K206" s="14"/>
      <c r="L206" s="14"/>
      <c r="M206" s="14"/>
      <c r="N206" s="14"/>
      <c r="O206" s="14"/>
    </row>
    <row r="207" spans="2:15" s="2" customFormat="1" x14ac:dyDescent="0.2">
      <c r="B207" s="14"/>
      <c r="C207" s="14"/>
      <c r="D207" s="14"/>
      <c r="E207" s="14"/>
      <c r="F207" s="14"/>
      <c r="G207" s="14"/>
      <c r="H207" s="14"/>
      <c r="I207" s="14"/>
      <c r="J207" s="14"/>
      <c r="K207" s="14"/>
      <c r="L207" s="14"/>
      <c r="M207" s="14"/>
      <c r="N207" s="14"/>
      <c r="O207" s="14"/>
    </row>
    <row r="208" spans="2:15" s="2" customFormat="1" x14ac:dyDescent="0.2">
      <c r="B208" s="14"/>
      <c r="C208" s="14"/>
      <c r="D208" s="14"/>
      <c r="E208" s="14"/>
      <c r="F208" s="14"/>
      <c r="G208" s="14"/>
      <c r="H208" s="14"/>
      <c r="I208" s="14"/>
      <c r="J208" s="14"/>
      <c r="K208" s="14"/>
      <c r="L208" s="14"/>
      <c r="M208" s="14"/>
      <c r="N208" s="14"/>
      <c r="O208" s="14"/>
    </row>
    <row r="209" spans="2:15" s="2" customFormat="1" x14ac:dyDescent="0.2">
      <c r="B209" s="14"/>
      <c r="C209" s="14"/>
      <c r="D209" s="14"/>
      <c r="E209" s="14"/>
      <c r="F209" s="14"/>
      <c r="G209" s="14"/>
      <c r="H209" s="14"/>
      <c r="I209" s="14"/>
      <c r="J209" s="14"/>
      <c r="K209" s="14"/>
      <c r="L209" s="14"/>
      <c r="M209" s="14"/>
      <c r="N209" s="14"/>
      <c r="O209" s="14"/>
    </row>
    <row r="210" spans="2:15" s="2" customFormat="1" x14ac:dyDescent="0.2">
      <c r="B210" s="14"/>
      <c r="C210" s="14"/>
      <c r="D210" s="14"/>
      <c r="E210" s="14"/>
      <c r="F210" s="14"/>
      <c r="G210" s="14"/>
      <c r="H210" s="14"/>
      <c r="I210" s="14"/>
      <c r="J210" s="14"/>
      <c r="K210" s="14"/>
      <c r="L210" s="14"/>
      <c r="M210" s="14"/>
      <c r="N210" s="14"/>
      <c r="O210" s="14"/>
    </row>
    <row r="211" spans="2:15" s="2" customFormat="1" x14ac:dyDescent="0.2">
      <c r="B211" s="14"/>
      <c r="C211" s="14"/>
      <c r="D211" s="14"/>
      <c r="E211" s="14"/>
      <c r="F211" s="14"/>
      <c r="G211" s="14"/>
      <c r="H211" s="14"/>
      <c r="I211" s="14"/>
      <c r="J211" s="14"/>
      <c r="K211" s="14"/>
      <c r="L211" s="14"/>
      <c r="M211" s="14"/>
      <c r="N211" s="14"/>
      <c r="O211" s="14"/>
    </row>
    <row r="212" spans="2:15" s="2" customFormat="1" x14ac:dyDescent="0.2">
      <c r="B212" s="14"/>
      <c r="C212" s="14"/>
      <c r="D212" s="14"/>
      <c r="E212" s="14"/>
      <c r="F212" s="14"/>
      <c r="G212" s="14"/>
      <c r="H212" s="14"/>
      <c r="I212" s="14"/>
      <c r="J212" s="14"/>
      <c r="K212" s="14"/>
      <c r="L212" s="14"/>
      <c r="M212" s="14"/>
      <c r="N212" s="14"/>
      <c r="O212" s="14"/>
    </row>
    <row r="213" spans="2:15" s="2" customFormat="1" x14ac:dyDescent="0.2">
      <c r="B213" s="14"/>
      <c r="C213" s="14"/>
      <c r="D213" s="14"/>
      <c r="E213" s="14"/>
      <c r="F213" s="14"/>
      <c r="G213" s="14"/>
      <c r="H213" s="14"/>
      <c r="I213" s="14"/>
      <c r="J213" s="14"/>
      <c r="K213" s="14"/>
      <c r="L213" s="14"/>
      <c r="M213" s="14"/>
      <c r="N213" s="14"/>
      <c r="O213" s="14"/>
    </row>
    <row r="214" spans="2:15" s="2" customFormat="1" x14ac:dyDescent="0.2">
      <c r="B214" s="14"/>
      <c r="C214" s="14"/>
      <c r="D214" s="14"/>
      <c r="E214" s="14"/>
      <c r="F214" s="14"/>
      <c r="G214" s="14"/>
      <c r="H214" s="14"/>
      <c r="I214" s="14"/>
      <c r="J214" s="14"/>
      <c r="K214" s="14"/>
      <c r="L214" s="14"/>
      <c r="M214" s="14"/>
      <c r="N214" s="14"/>
      <c r="O214" s="14"/>
    </row>
    <row r="215" spans="2:15" s="2" customFormat="1" x14ac:dyDescent="0.2">
      <c r="B215" s="14"/>
      <c r="C215" s="14"/>
      <c r="D215" s="14"/>
      <c r="E215" s="14"/>
      <c r="F215" s="14"/>
      <c r="G215" s="14"/>
      <c r="H215" s="14"/>
      <c r="I215" s="14"/>
      <c r="J215" s="14"/>
      <c r="K215" s="14"/>
      <c r="L215" s="14"/>
      <c r="M215" s="14"/>
      <c r="N215" s="14"/>
      <c r="O215" s="14"/>
    </row>
    <row r="216" spans="2:15" s="2" customFormat="1" x14ac:dyDescent="0.2">
      <c r="B216" s="14"/>
      <c r="C216" s="14"/>
      <c r="D216" s="14"/>
      <c r="E216" s="14"/>
      <c r="F216" s="14"/>
      <c r="G216" s="14"/>
      <c r="H216" s="14"/>
      <c r="I216" s="14"/>
      <c r="J216" s="14"/>
      <c r="K216" s="14"/>
      <c r="L216" s="14"/>
      <c r="M216" s="14"/>
      <c r="N216" s="14"/>
      <c r="O216" s="14"/>
    </row>
    <row r="217" spans="2:15" s="2" customFormat="1" x14ac:dyDescent="0.2">
      <c r="B217" s="14"/>
      <c r="C217" s="14"/>
      <c r="D217" s="14"/>
      <c r="E217" s="14"/>
      <c r="F217" s="14"/>
      <c r="G217" s="14"/>
      <c r="H217" s="14"/>
      <c r="I217" s="14"/>
      <c r="J217" s="14"/>
      <c r="K217" s="14"/>
      <c r="L217" s="14"/>
      <c r="M217" s="14"/>
      <c r="N217" s="14"/>
      <c r="O217" s="14"/>
    </row>
    <row r="218" spans="2:15" s="2" customFormat="1" x14ac:dyDescent="0.2">
      <c r="B218" s="14"/>
      <c r="C218" s="14"/>
      <c r="D218" s="14"/>
      <c r="E218" s="14"/>
      <c r="F218" s="14"/>
      <c r="G218" s="14"/>
      <c r="H218" s="14"/>
      <c r="I218" s="14"/>
      <c r="J218" s="14"/>
      <c r="K218" s="14"/>
      <c r="L218" s="14"/>
      <c r="M218" s="14"/>
      <c r="N218" s="14"/>
      <c r="O218" s="14"/>
    </row>
    <row r="219" spans="2:15" s="2" customFormat="1" x14ac:dyDescent="0.2">
      <c r="B219" s="14"/>
      <c r="C219" s="14"/>
      <c r="D219" s="14"/>
      <c r="E219" s="14"/>
      <c r="F219" s="14"/>
      <c r="G219" s="14"/>
      <c r="H219" s="14"/>
      <c r="I219" s="14"/>
      <c r="J219" s="14"/>
      <c r="K219" s="14"/>
      <c r="L219" s="14"/>
      <c r="M219" s="14"/>
      <c r="N219" s="14"/>
      <c r="O219" s="14"/>
    </row>
    <row r="220" spans="2:15" s="2" customFormat="1" x14ac:dyDescent="0.2">
      <c r="B220" s="14"/>
      <c r="C220" s="14"/>
      <c r="D220" s="14"/>
      <c r="E220" s="14"/>
      <c r="F220" s="14"/>
      <c r="G220" s="14"/>
      <c r="H220" s="14"/>
      <c r="I220" s="14"/>
      <c r="J220" s="14"/>
      <c r="K220" s="14"/>
      <c r="L220" s="14"/>
      <c r="M220" s="14"/>
      <c r="N220" s="14"/>
      <c r="O220" s="14"/>
    </row>
    <row r="221" spans="2:15" s="2" customFormat="1" x14ac:dyDescent="0.2">
      <c r="B221" s="14"/>
      <c r="C221" s="14"/>
      <c r="D221" s="14"/>
      <c r="E221" s="14"/>
      <c r="F221" s="14"/>
      <c r="G221" s="14"/>
      <c r="H221" s="14"/>
      <c r="I221" s="14"/>
      <c r="J221" s="14"/>
      <c r="K221" s="14"/>
      <c r="L221" s="14"/>
      <c r="M221" s="14"/>
      <c r="N221" s="14"/>
      <c r="O221" s="14"/>
    </row>
    <row r="222" spans="2:15" s="2" customFormat="1" x14ac:dyDescent="0.2">
      <c r="B222" s="14"/>
      <c r="C222" s="14"/>
      <c r="D222" s="14"/>
      <c r="E222" s="14"/>
      <c r="F222" s="14"/>
      <c r="G222" s="14"/>
      <c r="H222" s="14"/>
      <c r="I222" s="14"/>
      <c r="J222" s="14"/>
      <c r="K222" s="14"/>
      <c r="L222" s="14"/>
      <c r="M222" s="14"/>
      <c r="N222" s="14"/>
      <c r="O222" s="14"/>
    </row>
    <row r="223" spans="2:15" s="2" customFormat="1" x14ac:dyDescent="0.2">
      <c r="B223" s="14"/>
      <c r="C223" s="14"/>
      <c r="D223" s="14"/>
      <c r="E223" s="14"/>
      <c r="F223" s="14"/>
      <c r="G223" s="14"/>
      <c r="H223" s="14"/>
      <c r="I223" s="14"/>
      <c r="J223" s="14"/>
      <c r="K223" s="14"/>
      <c r="L223" s="14"/>
      <c r="M223" s="14"/>
      <c r="N223" s="14"/>
      <c r="O223" s="14"/>
    </row>
    <row r="224" spans="2:15" s="2" customFormat="1" x14ac:dyDescent="0.2">
      <c r="B224" s="14"/>
      <c r="C224" s="14"/>
      <c r="D224" s="14"/>
      <c r="E224" s="14"/>
      <c r="F224" s="14"/>
      <c r="G224" s="14"/>
      <c r="H224" s="14"/>
      <c r="I224" s="14"/>
      <c r="J224" s="14"/>
      <c r="K224" s="14"/>
      <c r="L224" s="14"/>
      <c r="M224" s="14"/>
      <c r="N224" s="14"/>
      <c r="O224" s="14"/>
    </row>
    <row r="225" spans="2:15" s="2" customFormat="1" x14ac:dyDescent="0.2">
      <c r="B225" s="14"/>
      <c r="C225" s="14"/>
      <c r="D225" s="14"/>
      <c r="E225" s="14"/>
      <c r="F225" s="14"/>
      <c r="G225" s="14"/>
      <c r="H225" s="14"/>
      <c r="I225" s="14"/>
      <c r="J225" s="14"/>
      <c r="K225" s="14"/>
      <c r="L225" s="14"/>
      <c r="M225" s="14"/>
      <c r="N225" s="14"/>
      <c r="O225" s="14"/>
    </row>
    <row r="226" spans="2:15" s="2" customFormat="1" x14ac:dyDescent="0.2">
      <c r="B226" s="14"/>
      <c r="C226" s="14"/>
      <c r="D226" s="14"/>
      <c r="E226" s="14"/>
      <c r="F226" s="14"/>
      <c r="G226" s="14"/>
      <c r="H226" s="14"/>
      <c r="I226" s="14"/>
      <c r="J226" s="14"/>
      <c r="K226" s="14"/>
      <c r="L226" s="14"/>
      <c r="M226" s="14"/>
      <c r="N226" s="14"/>
      <c r="O226" s="14"/>
    </row>
    <row r="227" spans="2:15" s="2" customFormat="1" x14ac:dyDescent="0.2">
      <c r="B227" s="14"/>
      <c r="C227" s="14"/>
      <c r="D227" s="14"/>
      <c r="E227" s="14"/>
      <c r="F227" s="14"/>
      <c r="G227" s="14"/>
      <c r="H227" s="14"/>
      <c r="I227" s="14"/>
      <c r="J227" s="14"/>
      <c r="K227" s="14"/>
      <c r="L227" s="14"/>
      <c r="M227" s="14"/>
      <c r="N227" s="14"/>
      <c r="O227" s="14"/>
    </row>
    <row r="228" spans="2:15" s="2" customFormat="1" x14ac:dyDescent="0.2">
      <c r="B228" s="14"/>
      <c r="C228" s="14"/>
      <c r="D228" s="14"/>
      <c r="E228" s="14"/>
      <c r="F228" s="14"/>
      <c r="G228" s="14"/>
      <c r="H228" s="14"/>
      <c r="I228" s="14"/>
      <c r="J228" s="14"/>
      <c r="K228" s="14"/>
      <c r="L228" s="14"/>
      <c r="M228" s="14"/>
      <c r="N228" s="14"/>
      <c r="O228" s="14"/>
    </row>
    <row r="229" spans="2:15" s="2" customFormat="1" x14ac:dyDescent="0.2">
      <c r="B229" s="14"/>
      <c r="C229" s="14"/>
      <c r="D229" s="14"/>
      <c r="E229" s="14"/>
      <c r="F229" s="14"/>
      <c r="G229" s="14"/>
      <c r="H229" s="14"/>
      <c r="I229" s="14"/>
      <c r="J229" s="14"/>
      <c r="K229" s="14"/>
      <c r="L229" s="14"/>
      <c r="M229" s="14"/>
      <c r="N229" s="14"/>
      <c r="O229" s="14"/>
    </row>
    <row r="230" spans="2:15" s="2" customFormat="1" x14ac:dyDescent="0.2">
      <c r="B230" s="14"/>
      <c r="C230" s="14"/>
      <c r="D230" s="14"/>
      <c r="E230" s="14"/>
      <c r="F230" s="14"/>
      <c r="G230" s="14"/>
      <c r="H230" s="14"/>
      <c r="I230" s="14"/>
      <c r="J230" s="14"/>
      <c r="K230" s="14"/>
      <c r="L230" s="14"/>
      <c r="M230" s="14"/>
      <c r="N230" s="14"/>
      <c r="O230" s="14"/>
    </row>
    <row r="231" spans="2:15" s="2" customFormat="1" x14ac:dyDescent="0.2">
      <c r="B231" s="14"/>
      <c r="C231" s="14"/>
      <c r="D231" s="14"/>
      <c r="E231" s="14"/>
      <c r="F231" s="14"/>
      <c r="G231" s="14"/>
      <c r="H231" s="14"/>
      <c r="I231" s="14"/>
      <c r="J231" s="14"/>
      <c r="K231" s="14"/>
      <c r="L231" s="14"/>
      <c r="M231" s="14"/>
      <c r="N231" s="14"/>
      <c r="O231" s="14"/>
    </row>
    <row r="232" spans="2:15" s="2" customFormat="1" x14ac:dyDescent="0.2">
      <c r="B232" s="14"/>
      <c r="C232" s="14"/>
      <c r="D232" s="14"/>
      <c r="E232" s="14"/>
      <c r="F232" s="14"/>
      <c r="G232" s="14"/>
      <c r="H232" s="14"/>
      <c r="I232" s="14"/>
      <c r="J232" s="14"/>
      <c r="K232" s="14"/>
      <c r="L232" s="14"/>
      <c r="M232" s="14"/>
      <c r="N232" s="14"/>
      <c r="O232" s="14"/>
    </row>
    <row r="233" spans="2:15" s="2" customFormat="1" x14ac:dyDescent="0.2">
      <c r="B233" s="14"/>
      <c r="C233" s="14"/>
      <c r="D233" s="14"/>
      <c r="E233" s="14"/>
      <c r="F233" s="14"/>
      <c r="G233" s="14"/>
      <c r="H233" s="14"/>
      <c r="I233" s="14"/>
      <c r="J233" s="14"/>
      <c r="K233" s="14"/>
      <c r="L233" s="14"/>
      <c r="M233" s="14"/>
      <c r="N233" s="14"/>
      <c r="O233" s="14"/>
    </row>
    <row r="234" spans="2:15" s="2" customFormat="1" x14ac:dyDescent="0.2">
      <c r="B234" s="14"/>
      <c r="C234" s="14"/>
      <c r="D234" s="14"/>
      <c r="E234" s="14"/>
      <c r="F234" s="14"/>
      <c r="G234" s="14"/>
      <c r="H234" s="14"/>
      <c r="I234" s="14"/>
      <c r="J234" s="14"/>
      <c r="K234" s="14"/>
      <c r="L234" s="14"/>
      <c r="M234" s="14"/>
      <c r="N234" s="14"/>
      <c r="O234" s="14"/>
    </row>
    <row r="235" spans="2:15" s="2" customFormat="1" x14ac:dyDescent="0.2">
      <c r="B235" s="14"/>
      <c r="C235" s="14"/>
      <c r="D235" s="14"/>
      <c r="E235" s="14"/>
      <c r="F235" s="14"/>
      <c r="G235" s="14"/>
      <c r="H235" s="14"/>
      <c r="I235" s="14"/>
      <c r="J235" s="14"/>
      <c r="K235" s="14"/>
      <c r="L235" s="14"/>
      <c r="M235" s="14"/>
      <c r="N235" s="14"/>
      <c r="O235" s="14"/>
    </row>
    <row r="236" spans="2:15" s="2" customFormat="1" x14ac:dyDescent="0.2">
      <c r="B236" s="14"/>
      <c r="C236" s="14"/>
      <c r="D236" s="14"/>
      <c r="E236" s="14"/>
      <c r="F236" s="14"/>
      <c r="G236" s="14"/>
      <c r="H236" s="14"/>
      <c r="I236" s="14"/>
      <c r="J236" s="14"/>
      <c r="K236" s="14"/>
      <c r="L236" s="14"/>
      <c r="M236" s="14"/>
      <c r="N236" s="14"/>
      <c r="O236" s="14"/>
    </row>
    <row r="237" spans="2:15" s="2" customFormat="1" x14ac:dyDescent="0.2">
      <c r="B237" s="14"/>
      <c r="C237" s="14"/>
      <c r="D237" s="14"/>
      <c r="E237" s="14"/>
      <c r="F237" s="14"/>
      <c r="G237" s="14"/>
      <c r="H237" s="14"/>
      <c r="I237" s="14"/>
      <c r="J237" s="14"/>
      <c r="K237" s="14"/>
      <c r="L237" s="14"/>
      <c r="M237" s="14"/>
      <c r="N237" s="14"/>
      <c r="O237" s="14"/>
    </row>
    <row r="238" spans="2:15" s="2" customFormat="1" x14ac:dyDescent="0.2">
      <c r="B238" s="14"/>
      <c r="C238" s="14"/>
      <c r="D238" s="14"/>
      <c r="E238" s="14"/>
      <c r="F238" s="14"/>
      <c r="G238" s="14"/>
      <c r="H238" s="14"/>
      <c r="I238" s="14"/>
      <c r="J238" s="14"/>
      <c r="K238" s="14"/>
      <c r="L238" s="14"/>
      <c r="M238" s="14"/>
      <c r="N238" s="14"/>
      <c r="O238" s="14"/>
    </row>
    <row r="239" spans="2:15" s="2" customFormat="1" x14ac:dyDescent="0.2">
      <c r="B239" s="14"/>
      <c r="C239" s="14"/>
      <c r="D239" s="14"/>
      <c r="E239" s="14"/>
      <c r="F239" s="14"/>
      <c r="G239" s="14"/>
      <c r="H239" s="14"/>
      <c r="I239" s="14"/>
      <c r="J239" s="14"/>
      <c r="K239" s="14"/>
      <c r="L239" s="14"/>
      <c r="M239" s="14"/>
      <c r="N239" s="14"/>
      <c r="O239" s="14"/>
    </row>
    <row r="240" spans="2:15" s="2" customFormat="1" x14ac:dyDescent="0.2">
      <c r="B240" s="14"/>
      <c r="C240" s="14"/>
      <c r="D240" s="14"/>
      <c r="E240" s="14"/>
      <c r="F240" s="14"/>
      <c r="G240" s="14"/>
      <c r="H240" s="14"/>
      <c r="I240" s="14"/>
      <c r="J240" s="14"/>
      <c r="K240" s="14"/>
      <c r="L240" s="14"/>
      <c r="M240" s="14"/>
      <c r="N240" s="14"/>
      <c r="O240" s="14"/>
    </row>
    <row r="241" spans="2:15" s="2" customFormat="1" x14ac:dyDescent="0.2">
      <c r="B241" s="14"/>
      <c r="C241" s="14"/>
      <c r="D241" s="14"/>
      <c r="E241" s="14"/>
      <c r="F241" s="14"/>
      <c r="G241" s="14"/>
      <c r="H241" s="14"/>
      <c r="I241" s="14"/>
      <c r="J241" s="14"/>
      <c r="K241" s="14"/>
      <c r="L241" s="14"/>
      <c r="M241" s="14"/>
      <c r="N241" s="14"/>
      <c r="O241" s="14"/>
    </row>
    <row r="242" spans="2:15" s="2" customFormat="1" x14ac:dyDescent="0.2">
      <c r="B242" s="14"/>
      <c r="C242" s="14"/>
      <c r="D242" s="14"/>
      <c r="E242" s="14"/>
      <c r="F242" s="14"/>
      <c r="G242" s="14"/>
      <c r="H242" s="14"/>
      <c r="I242" s="14"/>
      <c r="J242" s="14"/>
      <c r="K242" s="14"/>
      <c r="L242" s="14"/>
      <c r="M242" s="14"/>
      <c r="N242" s="14"/>
      <c r="O242" s="14"/>
    </row>
    <row r="243" spans="2:15" s="2" customFormat="1" x14ac:dyDescent="0.2">
      <c r="B243" s="14"/>
      <c r="C243" s="14"/>
      <c r="D243" s="14"/>
      <c r="E243" s="14"/>
      <c r="F243" s="14"/>
      <c r="G243" s="14"/>
      <c r="H243" s="14"/>
      <c r="I243" s="14"/>
      <c r="J243" s="14"/>
      <c r="K243" s="14"/>
      <c r="L243" s="14"/>
      <c r="M243" s="14"/>
      <c r="N243" s="14"/>
      <c r="O243" s="14"/>
    </row>
    <row r="244" spans="2:15" s="2" customFormat="1" x14ac:dyDescent="0.2">
      <c r="B244" s="14"/>
      <c r="C244" s="14"/>
      <c r="D244" s="14"/>
      <c r="E244" s="14"/>
      <c r="F244" s="14"/>
      <c r="G244" s="14"/>
      <c r="H244" s="14"/>
      <c r="I244" s="14"/>
      <c r="J244" s="14"/>
      <c r="K244" s="14"/>
      <c r="L244" s="14"/>
      <c r="M244" s="14"/>
      <c r="N244" s="14"/>
      <c r="O244" s="14"/>
    </row>
    <row r="245" spans="2:15" s="2" customFormat="1" x14ac:dyDescent="0.2">
      <c r="B245" s="14"/>
      <c r="C245" s="14"/>
      <c r="D245" s="14"/>
      <c r="E245" s="14"/>
      <c r="F245" s="14"/>
      <c r="G245" s="14"/>
      <c r="H245" s="14"/>
      <c r="I245" s="14"/>
      <c r="J245" s="14"/>
      <c r="K245" s="14"/>
      <c r="L245" s="14"/>
      <c r="M245" s="14"/>
      <c r="N245" s="14"/>
      <c r="O245" s="14"/>
    </row>
    <row r="246" spans="2:15" s="2" customFormat="1" x14ac:dyDescent="0.2">
      <c r="B246" s="14"/>
      <c r="C246" s="14"/>
      <c r="D246" s="14"/>
      <c r="E246" s="14"/>
      <c r="F246" s="14"/>
      <c r="G246" s="14"/>
      <c r="H246" s="14"/>
      <c r="I246" s="14"/>
      <c r="J246" s="14"/>
      <c r="K246" s="14"/>
      <c r="L246" s="14"/>
      <c r="M246" s="14"/>
      <c r="N246" s="14"/>
      <c r="O246" s="14"/>
    </row>
    <row r="247" spans="2:15" s="2" customFormat="1" x14ac:dyDescent="0.2">
      <c r="B247" s="14"/>
      <c r="C247" s="14"/>
      <c r="D247" s="14"/>
      <c r="E247" s="14"/>
      <c r="F247" s="14"/>
      <c r="G247" s="14"/>
      <c r="H247" s="14"/>
      <c r="I247" s="14"/>
      <c r="J247" s="14"/>
      <c r="K247" s="14"/>
      <c r="L247" s="14"/>
      <c r="M247" s="14"/>
      <c r="N247" s="14"/>
      <c r="O247" s="14"/>
    </row>
    <row r="248" spans="2:15" s="2" customFormat="1" x14ac:dyDescent="0.2">
      <c r="B248" s="14"/>
      <c r="C248" s="14"/>
      <c r="D248" s="14"/>
      <c r="E248" s="14"/>
      <c r="F248" s="14"/>
      <c r="G248" s="14"/>
      <c r="H248" s="14"/>
      <c r="I248" s="14"/>
      <c r="J248" s="14"/>
      <c r="K248" s="14"/>
      <c r="L248" s="14"/>
      <c r="M248" s="14"/>
      <c r="N248" s="14"/>
      <c r="O248" s="14"/>
    </row>
    <row r="249" spans="2:15" s="2" customFormat="1" x14ac:dyDescent="0.2">
      <c r="B249" s="14"/>
      <c r="C249" s="14"/>
      <c r="D249" s="14"/>
      <c r="E249" s="14"/>
      <c r="F249" s="14"/>
      <c r="G249" s="14"/>
      <c r="H249" s="14"/>
      <c r="I249" s="14"/>
      <c r="J249" s="14"/>
      <c r="K249" s="14"/>
      <c r="L249" s="14"/>
      <c r="M249" s="14"/>
      <c r="N249" s="14"/>
      <c r="O249" s="14"/>
    </row>
    <row r="250" spans="2:15" s="2" customFormat="1" x14ac:dyDescent="0.2">
      <c r="B250" s="14"/>
      <c r="C250" s="14"/>
      <c r="D250" s="14"/>
      <c r="E250" s="14"/>
      <c r="F250" s="14"/>
      <c r="G250" s="14"/>
      <c r="H250" s="14"/>
      <c r="I250" s="14"/>
      <c r="J250" s="14"/>
      <c r="K250" s="14"/>
      <c r="L250" s="14"/>
      <c r="M250" s="14"/>
      <c r="N250" s="14"/>
      <c r="O250" s="14"/>
    </row>
    <row r="251" spans="2:15" s="2" customFormat="1" x14ac:dyDescent="0.2">
      <c r="B251" s="14"/>
      <c r="C251" s="14"/>
      <c r="D251" s="14"/>
      <c r="E251" s="14"/>
      <c r="F251" s="14"/>
      <c r="G251" s="14"/>
      <c r="H251" s="14"/>
      <c r="I251" s="14"/>
      <c r="J251" s="14"/>
      <c r="K251" s="14"/>
      <c r="L251" s="14"/>
      <c r="M251" s="14"/>
      <c r="N251" s="14"/>
      <c r="O251" s="14"/>
    </row>
    <row r="252" spans="2:15" s="2" customFormat="1" x14ac:dyDescent="0.2">
      <c r="B252" s="14"/>
      <c r="C252" s="14"/>
      <c r="D252" s="14"/>
      <c r="E252" s="14"/>
      <c r="F252" s="14"/>
      <c r="G252" s="14"/>
      <c r="H252" s="14"/>
      <c r="I252" s="14"/>
      <c r="J252" s="14"/>
      <c r="K252" s="14"/>
      <c r="L252" s="14"/>
      <c r="M252" s="14"/>
      <c r="N252" s="14"/>
      <c r="O252" s="14"/>
    </row>
    <row r="253" spans="2:15" s="2" customFormat="1" x14ac:dyDescent="0.2">
      <c r="B253" s="14"/>
      <c r="C253" s="14"/>
      <c r="D253" s="14"/>
      <c r="E253" s="14"/>
      <c r="F253" s="14"/>
      <c r="G253" s="14"/>
      <c r="H253" s="14"/>
      <c r="I253" s="14"/>
      <c r="J253" s="14"/>
      <c r="K253" s="14"/>
      <c r="L253" s="14"/>
      <c r="M253" s="14"/>
      <c r="N253" s="14"/>
      <c r="O253" s="14"/>
    </row>
    <row r="254" spans="2:15" s="2" customFormat="1" x14ac:dyDescent="0.2">
      <c r="B254" s="14"/>
      <c r="C254" s="14"/>
      <c r="D254" s="14"/>
      <c r="E254" s="14"/>
      <c r="F254" s="14"/>
      <c r="G254" s="14"/>
      <c r="H254" s="14"/>
      <c r="I254" s="14"/>
      <c r="J254" s="14"/>
      <c r="K254" s="14"/>
      <c r="L254" s="14"/>
      <c r="M254" s="14"/>
      <c r="N254" s="14"/>
      <c r="O254" s="14"/>
    </row>
    <row r="255" spans="2:15" s="2" customFormat="1" x14ac:dyDescent="0.2">
      <c r="B255" s="14"/>
      <c r="C255" s="14"/>
      <c r="D255" s="14"/>
      <c r="E255" s="14"/>
      <c r="F255" s="14"/>
      <c r="G255" s="14"/>
      <c r="H255" s="14"/>
      <c r="I255" s="14"/>
      <c r="J255" s="14"/>
      <c r="K255" s="14"/>
      <c r="L255" s="14"/>
      <c r="M255" s="14"/>
      <c r="N255" s="14"/>
      <c r="O255" s="14"/>
    </row>
    <row r="256" spans="2:15" s="2" customFormat="1" x14ac:dyDescent="0.2">
      <c r="B256" s="14"/>
      <c r="C256" s="14"/>
      <c r="D256" s="14"/>
      <c r="E256" s="14"/>
      <c r="F256" s="14"/>
      <c r="G256" s="14"/>
      <c r="H256" s="14"/>
      <c r="I256" s="14"/>
      <c r="J256" s="14"/>
      <c r="K256" s="14"/>
      <c r="L256" s="14"/>
      <c r="M256" s="14"/>
      <c r="N256" s="14"/>
      <c r="O256" s="14"/>
    </row>
    <row r="257" spans="2:15" s="2" customFormat="1" x14ac:dyDescent="0.2">
      <c r="B257" s="14"/>
      <c r="C257" s="14"/>
      <c r="D257" s="14"/>
      <c r="E257" s="14"/>
      <c r="F257" s="14"/>
      <c r="G257" s="14"/>
      <c r="H257" s="14"/>
      <c r="I257" s="14"/>
      <c r="J257" s="14"/>
      <c r="K257" s="14"/>
      <c r="L257" s="14"/>
      <c r="M257" s="14"/>
      <c r="N257" s="14"/>
      <c r="O257" s="14"/>
    </row>
    <row r="258" spans="2:15" s="2" customFormat="1" x14ac:dyDescent="0.2">
      <c r="B258" s="14"/>
      <c r="C258" s="14"/>
      <c r="D258" s="14"/>
      <c r="E258" s="14"/>
      <c r="F258" s="14"/>
      <c r="G258" s="14"/>
      <c r="H258" s="14"/>
      <c r="I258" s="14"/>
      <c r="J258" s="14"/>
      <c r="K258" s="14"/>
      <c r="L258" s="14"/>
      <c r="M258" s="14"/>
      <c r="N258" s="14"/>
      <c r="O258" s="14"/>
    </row>
    <row r="259" spans="2:15" s="2" customFormat="1" x14ac:dyDescent="0.2">
      <c r="B259" s="14"/>
      <c r="C259" s="14"/>
      <c r="D259" s="14"/>
      <c r="E259" s="14"/>
      <c r="F259" s="14"/>
      <c r="G259" s="14"/>
      <c r="H259" s="14"/>
      <c r="I259" s="14"/>
      <c r="J259" s="14"/>
      <c r="K259" s="14"/>
      <c r="L259" s="14"/>
      <c r="M259" s="14"/>
      <c r="N259" s="14"/>
      <c r="O259" s="14"/>
    </row>
    <row r="260" spans="2:15" s="2" customFormat="1" x14ac:dyDescent="0.2">
      <c r="B260" s="14"/>
      <c r="C260" s="14"/>
      <c r="D260" s="14"/>
      <c r="E260" s="14"/>
      <c r="F260" s="14"/>
      <c r="G260" s="14"/>
      <c r="H260" s="14"/>
      <c r="I260" s="14"/>
      <c r="J260" s="14"/>
      <c r="K260" s="14"/>
      <c r="L260" s="14"/>
      <c r="M260" s="14"/>
      <c r="N260" s="14"/>
      <c r="O260" s="14"/>
    </row>
    <row r="261" spans="2:15" s="2" customFormat="1" x14ac:dyDescent="0.2">
      <c r="B261" s="14"/>
      <c r="C261" s="14"/>
      <c r="D261" s="14"/>
      <c r="E261" s="14"/>
      <c r="F261" s="14"/>
      <c r="G261" s="14"/>
      <c r="H261" s="14"/>
      <c r="I261" s="14"/>
      <c r="J261" s="14"/>
      <c r="K261" s="14"/>
      <c r="L261" s="14"/>
      <c r="M261" s="14"/>
      <c r="N261" s="14"/>
      <c r="O261" s="14"/>
    </row>
    <row r="262" spans="2:15" s="2" customFormat="1" x14ac:dyDescent="0.2">
      <c r="B262" s="14"/>
      <c r="C262" s="14"/>
      <c r="D262" s="14"/>
      <c r="E262" s="14"/>
      <c r="F262" s="14"/>
      <c r="G262" s="14"/>
      <c r="H262" s="14"/>
      <c r="I262" s="14"/>
      <c r="J262" s="14"/>
      <c r="K262" s="14"/>
      <c r="L262" s="14"/>
      <c r="M262" s="14"/>
      <c r="N262" s="14"/>
      <c r="O262" s="14"/>
    </row>
    <row r="263" spans="2:15" s="2" customFormat="1" x14ac:dyDescent="0.2">
      <c r="B263" s="14"/>
      <c r="C263" s="14"/>
      <c r="D263" s="14"/>
      <c r="E263" s="14"/>
      <c r="F263" s="14"/>
      <c r="G263" s="14"/>
      <c r="H263" s="14"/>
      <c r="I263" s="14"/>
      <c r="J263" s="14"/>
      <c r="K263" s="14"/>
      <c r="L263" s="14"/>
      <c r="M263" s="14"/>
      <c r="N263" s="14"/>
      <c r="O263" s="14"/>
    </row>
    <row r="264" spans="2:15" s="2" customFormat="1" x14ac:dyDescent="0.2">
      <c r="B264" s="14"/>
      <c r="C264" s="14"/>
      <c r="D264" s="14"/>
      <c r="E264" s="14"/>
      <c r="F264" s="14"/>
      <c r="G264" s="14"/>
      <c r="H264" s="14"/>
      <c r="I264" s="14"/>
      <c r="J264" s="14"/>
      <c r="K264" s="14"/>
      <c r="L264" s="14"/>
      <c r="M264" s="14"/>
      <c r="N264" s="14"/>
      <c r="O264" s="14"/>
    </row>
    <row r="265" spans="2:15" s="2" customFormat="1" x14ac:dyDescent="0.2">
      <c r="B265" s="14"/>
      <c r="C265" s="14"/>
      <c r="D265" s="14"/>
      <c r="E265" s="14"/>
      <c r="F265" s="14"/>
      <c r="G265" s="14"/>
      <c r="H265" s="14"/>
      <c r="I265" s="14"/>
      <c r="J265" s="14"/>
      <c r="K265" s="14"/>
      <c r="L265" s="14"/>
      <c r="M265" s="14"/>
      <c r="N265" s="14"/>
      <c r="O265" s="14"/>
    </row>
    <row r="266" spans="2:15" s="2" customFormat="1" x14ac:dyDescent="0.2">
      <c r="B266" s="14"/>
      <c r="C266" s="14"/>
      <c r="D266" s="14"/>
      <c r="E266" s="14"/>
      <c r="F266" s="14"/>
      <c r="G266" s="14"/>
      <c r="H266" s="14"/>
      <c r="I266" s="14"/>
      <c r="J266" s="14"/>
      <c r="K266" s="14"/>
      <c r="L266" s="14"/>
      <c r="M266" s="14"/>
      <c r="N266" s="14"/>
      <c r="O266" s="14"/>
    </row>
    <row r="267" spans="2:15" s="2" customFormat="1" x14ac:dyDescent="0.2">
      <c r="B267" s="14"/>
      <c r="C267" s="14"/>
      <c r="D267" s="14"/>
      <c r="E267" s="14"/>
      <c r="F267" s="14"/>
      <c r="G267" s="14"/>
      <c r="H267" s="14"/>
      <c r="I267" s="14"/>
      <c r="J267" s="14"/>
      <c r="K267" s="14"/>
      <c r="L267" s="14"/>
      <c r="M267" s="14"/>
      <c r="N267" s="14"/>
      <c r="O267" s="14"/>
    </row>
    <row r="268" spans="2:15" s="2" customFormat="1" x14ac:dyDescent="0.2">
      <c r="B268" s="14"/>
      <c r="C268" s="14"/>
      <c r="D268" s="14"/>
      <c r="E268" s="14"/>
      <c r="F268" s="14"/>
      <c r="G268" s="14"/>
      <c r="H268" s="14"/>
      <c r="I268" s="14"/>
      <c r="J268" s="14"/>
      <c r="K268" s="14"/>
      <c r="L268" s="14"/>
      <c r="M268" s="14"/>
      <c r="N268" s="14"/>
      <c r="O268" s="14"/>
    </row>
    <row r="269" spans="2:15" s="2" customFormat="1" x14ac:dyDescent="0.2">
      <c r="B269" s="14"/>
      <c r="C269" s="14"/>
      <c r="D269" s="14"/>
      <c r="E269" s="14"/>
      <c r="F269" s="14"/>
      <c r="G269" s="14"/>
      <c r="H269" s="14"/>
      <c r="I269" s="14"/>
      <c r="J269" s="14"/>
      <c r="K269" s="14"/>
      <c r="L269" s="14"/>
      <c r="M269" s="14"/>
      <c r="N269" s="14"/>
      <c r="O269" s="14"/>
    </row>
    <row r="270" spans="2:15" s="2" customFormat="1" x14ac:dyDescent="0.2">
      <c r="B270" s="14"/>
      <c r="C270" s="14"/>
      <c r="D270" s="14"/>
      <c r="E270" s="14"/>
      <c r="F270" s="14"/>
      <c r="G270" s="14"/>
      <c r="H270" s="14"/>
      <c r="I270" s="14"/>
      <c r="J270" s="14"/>
      <c r="K270" s="14"/>
      <c r="L270" s="14"/>
      <c r="M270" s="14"/>
      <c r="N270" s="14"/>
      <c r="O270" s="14"/>
    </row>
    <row r="271" spans="2:15" s="2" customFormat="1" x14ac:dyDescent="0.2">
      <c r="B271" s="14"/>
      <c r="C271" s="14"/>
      <c r="D271" s="14"/>
      <c r="E271" s="14"/>
      <c r="F271" s="14"/>
      <c r="G271" s="14"/>
      <c r="H271" s="14"/>
      <c r="I271" s="14"/>
      <c r="J271" s="14"/>
      <c r="K271" s="14"/>
      <c r="L271" s="14"/>
      <c r="M271" s="14"/>
      <c r="N271" s="14"/>
      <c r="O271" s="14"/>
    </row>
    <row r="272" spans="2:15" s="2" customFormat="1" x14ac:dyDescent="0.2">
      <c r="B272" s="14"/>
      <c r="C272" s="14"/>
      <c r="D272" s="14"/>
      <c r="E272" s="14"/>
      <c r="F272" s="14"/>
      <c r="G272" s="14"/>
      <c r="H272" s="14"/>
      <c r="I272" s="14"/>
      <c r="J272" s="14"/>
      <c r="K272" s="14"/>
      <c r="L272" s="14"/>
      <c r="M272" s="14"/>
      <c r="N272" s="14"/>
      <c r="O272" s="14"/>
    </row>
    <row r="273" spans="2:15" s="2" customFormat="1" x14ac:dyDescent="0.2">
      <c r="B273" s="14"/>
      <c r="C273" s="14"/>
      <c r="D273" s="14"/>
      <c r="E273" s="14"/>
      <c r="F273" s="14"/>
      <c r="G273" s="14"/>
      <c r="H273" s="14"/>
      <c r="I273" s="14"/>
      <c r="J273" s="14"/>
      <c r="K273" s="14"/>
      <c r="L273" s="14"/>
      <c r="M273" s="14"/>
      <c r="N273" s="14"/>
      <c r="O273" s="14"/>
    </row>
    <row r="274" spans="2:15" s="2" customFormat="1" x14ac:dyDescent="0.2">
      <c r="B274" s="14"/>
      <c r="C274" s="14"/>
      <c r="D274" s="14"/>
      <c r="E274" s="14"/>
      <c r="F274" s="14"/>
      <c r="G274" s="14"/>
      <c r="H274" s="14"/>
      <c r="I274" s="14"/>
      <c r="J274" s="14"/>
      <c r="K274" s="14"/>
      <c r="L274" s="14"/>
      <c r="M274" s="14"/>
      <c r="N274" s="14"/>
      <c r="O274" s="14"/>
    </row>
    <row r="275" spans="2:15" s="2" customFormat="1" x14ac:dyDescent="0.2">
      <c r="B275" s="14"/>
      <c r="C275" s="14"/>
      <c r="D275" s="14"/>
      <c r="E275" s="14"/>
      <c r="F275" s="14"/>
      <c r="G275" s="14"/>
      <c r="H275" s="14"/>
      <c r="I275" s="14"/>
      <c r="J275" s="14"/>
      <c r="K275" s="14"/>
      <c r="L275" s="14"/>
      <c r="M275" s="14"/>
      <c r="N275" s="14"/>
      <c r="O275" s="14"/>
    </row>
    <row r="276" spans="2:15" s="2" customFormat="1" x14ac:dyDescent="0.2">
      <c r="B276" s="14"/>
      <c r="C276" s="14"/>
      <c r="D276" s="14"/>
      <c r="E276" s="14"/>
      <c r="F276" s="14"/>
      <c r="G276" s="14"/>
      <c r="H276" s="14"/>
      <c r="I276" s="14"/>
      <c r="J276" s="14"/>
      <c r="K276" s="14"/>
      <c r="L276" s="14"/>
      <c r="M276" s="14"/>
      <c r="N276" s="14"/>
      <c r="O276" s="14"/>
    </row>
    <row r="277" spans="2:15" s="2" customFormat="1" x14ac:dyDescent="0.2">
      <c r="B277" s="14"/>
      <c r="C277" s="14"/>
      <c r="D277" s="14"/>
      <c r="E277" s="14"/>
      <c r="F277" s="14"/>
      <c r="G277" s="14"/>
      <c r="H277" s="14"/>
      <c r="I277" s="14"/>
      <c r="J277" s="14"/>
      <c r="K277" s="14"/>
      <c r="L277" s="14"/>
      <c r="M277" s="14"/>
      <c r="N277" s="14"/>
      <c r="O277" s="14"/>
    </row>
    <row r="278" spans="2:15" s="2" customFormat="1" x14ac:dyDescent="0.2">
      <c r="B278" s="14"/>
      <c r="C278" s="14"/>
      <c r="D278" s="14"/>
      <c r="E278" s="14"/>
      <c r="F278" s="14"/>
      <c r="G278" s="14"/>
      <c r="H278" s="14"/>
      <c r="I278" s="14"/>
      <c r="J278" s="14"/>
      <c r="K278" s="14"/>
      <c r="L278" s="14"/>
      <c r="M278" s="14"/>
      <c r="N278" s="14"/>
      <c r="O278" s="14"/>
    </row>
    <row r="279" spans="2:15" s="2" customFormat="1" x14ac:dyDescent="0.2">
      <c r="B279" s="14"/>
      <c r="C279" s="14"/>
      <c r="D279" s="14"/>
      <c r="E279" s="14"/>
      <c r="F279" s="14"/>
      <c r="G279" s="14"/>
      <c r="H279" s="14"/>
      <c r="I279" s="14"/>
      <c r="J279" s="14"/>
      <c r="K279" s="14"/>
      <c r="L279" s="14"/>
      <c r="M279" s="14"/>
      <c r="N279" s="14"/>
      <c r="O279" s="14"/>
    </row>
    <row r="280" spans="2:15" s="2" customFormat="1" x14ac:dyDescent="0.2">
      <c r="B280" s="14"/>
      <c r="C280" s="14"/>
      <c r="D280" s="14"/>
      <c r="E280" s="14"/>
      <c r="F280" s="14"/>
      <c r="G280" s="14"/>
      <c r="H280" s="14"/>
      <c r="I280" s="14"/>
      <c r="J280" s="14"/>
      <c r="K280" s="14"/>
      <c r="L280" s="14"/>
      <c r="M280" s="14"/>
      <c r="N280" s="14"/>
      <c r="O280" s="14"/>
    </row>
    <row r="281" spans="2:15" s="2" customFormat="1" x14ac:dyDescent="0.2">
      <c r="B281" s="14"/>
      <c r="C281" s="14"/>
      <c r="D281" s="14"/>
      <c r="E281" s="14"/>
      <c r="F281" s="14"/>
      <c r="G281" s="14"/>
      <c r="H281" s="14"/>
      <c r="I281" s="14"/>
      <c r="J281" s="14"/>
      <c r="K281" s="14"/>
      <c r="L281" s="14"/>
      <c r="M281" s="14"/>
      <c r="N281" s="14"/>
      <c r="O281" s="14"/>
    </row>
    <row r="282" spans="2:15" s="2" customFormat="1" x14ac:dyDescent="0.2">
      <c r="B282" s="14"/>
      <c r="C282" s="14"/>
      <c r="D282" s="14"/>
      <c r="E282" s="14"/>
      <c r="F282" s="14"/>
      <c r="G282" s="14"/>
      <c r="H282" s="14"/>
      <c r="I282" s="14"/>
      <c r="J282" s="14"/>
      <c r="K282" s="14"/>
      <c r="L282" s="14"/>
      <c r="M282" s="14"/>
      <c r="N282" s="14"/>
      <c r="O282" s="14"/>
    </row>
    <row r="283" spans="2:15" s="2" customFormat="1" x14ac:dyDescent="0.2">
      <c r="B283" s="14"/>
      <c r="C283" s="14"/>
      <c r="D283" s="14"/>
      <c r="E283" s="14"/>
      <c r="F283" s="14"/>
      <c r="G283" s="14"/>
      <c r="H283" s="14"/>
      <c r="I283" s="14"/>
      <c r="J283" s="14"/>
      <c r="K283" s="14"/>
      <c r="L283" s="14"/>
      <c r="M283" s="14"/>
      <c r="N283" s="14"/>
      <c r="O283" s="14"/>
    </row>
    <row r="284" spans="2:15" s="2" customFormat="1" x14ac:dyDescent="0.2">
      <c r="B284" s="14"/>
      <c r="C284" s="14"/>
      <c r="D284" s="14"/>
      <c r="E284" s="14"/>
      <c r="F284" s="14"/>
      <c r="G284" s="14"/>
      <c r="H284" s="14"/>
      <c r="I284" s="14"/>
      <c r="J284" s="14"/>
      <c r="K284" s="14"/>
      <c r="L284" s="14"/>
      <c r="M284" s="14"/>
      <c r="N284" s="14"/>
      <c r="O284" s="14"/>
    </row>
    <row r="285" spans="2:15" s="2" customFormat="1" x14ac:dyDescent="0.2">
      <c r="B285" s="14"/>
      <c r="C285" s="14"/>
      <c r="D285" s="14"/>
      <c r="E285" s="14"/>
      <c r="F285" s="14"/>
      <c r="G285" s="14"/>
      <c r="H285" s="14"/>
      <c r="I285" s="14"/>
      <c r="J285" s="14"/>
      <c r="K285" s="14"/>
      <c r="L285" s="14"/>
      <c r="M285" s="14"/>
      <c r="N285" s="14"/>
      <c r="O285" s="14"/>
    </row>
    <row r="286" spans="2:15" s="2" customFormat="1" x14ac:dyDescent="0.2">
      <c r="B286" s="14"/>
      <c r="C286" s="14"/>
      <c r="D286" s="14"/>
      <c r="E286" s="14"/>
      <c r="F286" s="14"/>
      <c r="G286" s="14"/>
      <c r="H286" s="14"/>
      <c r="I286" s="14"/>
      <c r="J286" s="14"/>
      <c r="K286" s="14"/>
      <c r="L286" s="14"/>
      <c r="M286" s="14"/>
      <c r="N286" s="14"/>
      <c r="O286" s="14"/>
    </row>
    <row r="287" spans="2:15" s="2" customFormat="1" x14ac:dyDescent="0.2">
      <c r="B287" s="14"/>
      <c r="C287" s="14"/>
      <c r="D287" s="14"/>
      <c r="E287" s="14"/>
      <c r="F287" s="14"/>
      <c r="G287" s="14"/>
      <c r="H287" s="14"/>
      <c r="I287" s="14"/>
      <c r="J287" s="14"/>
      <c r="K287" s="14"/>
      <c r="L287" s="14"/>
      <c r="M287" s="14"/>
      <c r="N287" s="14"/>
      <c r="O287" s="14"/>
    </row>
    <row r="288" spans="2:15" s="2" customFormat="1" x14ac:dyDescent="0.2">
      <c r="B288" s="14"/>
      <c r="C288" s="14"/>
      <c r="D288" s="14"/>
      <c r="E288" s="14"/>
      <c r="F288" s="14"/>
      <c r="G288" s="14"/>
      <c r="H288" s="14"/>
      <c r="I288" s="14"/>
      <c r="J288" s="14"/>
      <c r="K288" s="14"/>
      <c r="L288" s="14"/>
      <c r="M288" s="14"/>
      <c r="N288" s="14"/>
      <c r="O288" s="14"/>
    </row>
    <row r="289" spans="2:15" s="2" customFormat="1" x14ac:dyDescent="0.2">
      <c r="B289" s="14"/>
      <c r="C289" s="14"/>
      <c r="D289" s="14"/>
      <c r="E289" s="14"/>
      <c r="F289" s="14"/>
      <c r="G289" s="14"/>
      <c r="H289" s="14"/>
      <c r="I289" s="14"/>
      <c r="J289" s="14"/>
      <c r="K289" s="14"/>
      <c r="L289" s="14"/>
      <c r="M289" s="14"/>
      <c r="N289" s="14"/>
      <c r="O289" s="14"/>
    </row>
    <row r="290" spans="2:15" s="2" customFormat="1" x14ac:dyDescent="0.2">
      <c r="B290" s="14"/>
      <c r="C290" s="14"/>
      <c r="D290" s="14"/>
      <c r="E290" s="14"/>
      <c r="F290" s="14"/>
      <c r="G290" s="14"/>
      <c r="H290" s="14"/>
      <c r="I290" s="14"/>
      <c r="J290" s="14"/>
      <c r="K290" s="14"/>
      <c r="L290" s="14"/>
      <c r="M290" s="14"/>
      <c r="N290" s="14"/>
      <c r="O290" s="14"/>
    </row>
    <row r="291" spans="2:15" s="2" customFormat="1" x14ac:dyDescent="0.2">
      <c r="B291" s="14"/>
      <c r="C291" s="14"/>
      <c r="D291" s="14"/>
      <c r="E291" s="14"/>
      <c r="F291" s="14"/>
      <c r="G291" s="14"/>
      <c r="H291" s="14"/>
      <c r="I291" s="14"/>
      <c r="J291" s="14"/>
      <c r="K291" s="14"/>
      <c r="L291" s="14"/>
      <c r="M291" s="14"/>
      <c r="N291" s="14"/>
      <c r="O291" s="14"/>
    </row>
    <row r="292" spans="2:15" s="2" customFormat="1" x14ac:dyDescent="0.2">
      <c r="B292" s="14"/>
      <c r="C292" s="14"/>
      <c r="D292" s="14"/>
      <c r="E292" s="14"/>
      <c r="F292" s="14"/>
      <c r="G292" s="14"/>
      <c r="H292" s="14"/>
      <c r="I292" s="14"/>
      <c r="J292" s="14"/>
      <c r="K292" s="14"/>
      <c r="L292" s="14"/>
      <c r="M292" s="14"/>
      <c r="N292" s="14"/>
      <c r="O292" s="14"/>
    </row>
    <row r="293" spans="2:15" s="2" customFormat="1" x14ac:dyDescent="0.2">
      <c r="B293" s="14"/>
      <c r="C293" s="14"/>
      <c r="D293" s="14"/>
      <c r="E293" s="14"/>
      <c r="F293" s="14"/>
      <c r="G293" s="14"/>
      <c r="H293" s="14"/>
      <c r="I293" s="14"/>
      <c r="J293" s="14"/>
      <c r="K293" s="14"/>
      <c r="L293" s="14"/>
      <c r="M293" s="14"/>
      <c r="N293" s="14"/>
      <c r="O293" s="14"/>
    </row>
    <row r="294" spans="2:15" s="2" customFormat="1" x14ac:dyDescent="0.2">
      <c r="B294" s="14"/>
      <c r="C294" s="14"/>
      <c r="D294" s="14"/>
      <c r="E294" s="14"/>
      <c r="F294" s="14"/>
      <c r="G294" s="14"/>
      <c r="H294" s="14"/>
      <c r="I294" s="14"/>
      <c r="J294" s="14"/>
      <c r="K294" s="14"/>
      <c r="L294" s="14"/>
      <c r="M294" s="14"/>
      <c r="N294" s="14"/>
      <c r="O294" s="14"/>
    </row>
    <row r="295" spans="2:15" s="2" customFormat="1" x14ac:dyDescent="0.2">
      <c r="B295" s="14"/>
      <c r="C295" s="14"/>
      <c r="D295" s="14"/>
      <c r="E295" s="14"/>
      <c r="F295" s="14"/>
      <c r="G295" s="14"/>
      <c r="H295" s="14"/>
      <c r="I295" s="14"/>
      <c r="J295" s="14"/>
      <c r="K295" s="14"/>
      <c r="L295" s="14"/>
      <c r="M295" s="14"/>
      <c r="N295" s="14"/>
      <c r="O295" s="14"/>
    </row>
    <row r="296" spans="2:15" s="2" customFormat="1" x14ac:dyDescent="0.2">
      <c r="B296" s="14"/>
      <c r="C296" s="14"/>
      <c r="D296" s="14"/>
      <c r="E296" s="14"/>
      <c r="F296" s="14"/>
      <c r="G296" s="14"/>
      <c r="H296" s="14"/>
      <c r="I296" s="14"/>
      <c r="J296" s="14"/>
      <c r="K296" s="14"/>
      <c r="L296" s="14"/>
      <c r="M296" s="14"/>
      <c r="N296" s="14"/>
      <c r="O296" s="14"/>
    </row>
    <row r="297" spans="2:15" s="2" customFormat="1" x14ac:dyDescent="0.2">
      <c r="B297" s="14"/>
      <c r="C297" s="14"/>
      <c r="D297" s="14"/>
      <c r="E297" s="14"/>
      <c r="F297" s="14"/>
      <c r="G297" s="14"/>
      <c r="H297" s="14"/>
      <c r="I297" s="14"/>
      <c r="J297" s="14"/>
      <c r="K297" s="14"/>
      <c r="L297" s="14"/>
      <c r="M297" s="14"/>
      <c r="N297" s="14"/>
      <c r="O297" s="14"/>
    </row>
    <row r="298" spans="2:15" s="2" customFormat="1" x14ac:dyDescent="0.2">
      <c r="B298" s="14"/>
      <c r="C298" s="14"/>
      <c r="D298" s="14"/>
      <c r="E298" s="14"/>
      <c r="F298" s="14"/>
      <c r="G298" s="14"/>
      <c r="H298" s="14"/>
      <c r="I298" s="14"/>
      <c r="J298" s="14"/>
      <c r="K298" s="14"/>
      <c r="L298" s="14"/>
      <c r="M298" s="14"/>
      <c r="N298" s="14"/>
      <c r="O298" s="14"/>
    </row>
    <row r="299" spans="2:15" s="2" customFormat="1" x14ac:dyDescent="0.2">
      <c r="B299" s="14"/>
      <c r="C299" s="14"/>
      <c r="D299" s="14"/>
      <c r="E299" s="14"/>
      <c r="F299" s="14"/>
      <c r="G299" s="14"/>
      <c r="H299" s="14"/>
      <c r="I299" s="14"/>
      <c r="J299" s="14"/>
      <c r="K299" s="14"/>
      <c r="L299" s="14"/>
      <c r="M299" s="14"/>
      <c r="N299" s="14"/>
      <c r="O299" s="14"/>
    </row>
    <row r="300" spans="2:15" s="2" customFormat="1" x14ac:dyDescent="0.2">
      <c r="B300" s="14"/>
      <c r="C300" s="14"/>
      <c r="D300" s="14"/>
      <c r="E300" s="14"/>
      <c r="F300" s="14"/>
      <c r="G300" s="14"/>
      <c r="H300" s="14"/>
      <c r="I300" s="14"/>
      <c r="J300" s="14"/>
      <c r="K300" s="14"/>
      <c r="L300" s="14"/>
      <c r="M300" s="14"/>
      <c r="N300" s="14"/>
      <c r="O300" s="14"/>
    </row>
    <row r="301" spans="2:15" s="2" customFormat="1" x14ac:dyDescent="0.2">
      <c r="B301" s="14"/>
      <c r="C301" s="14"/>
      <c r="D301" s="14"/>
      <c r="E301" s="14"/>
      <c r="F301" s="14"/>
      <c r="G301" s="14"/>
      <c r="H301" s="14"/>
      <c r="I301" s="14"/>
      <c r="J301" s="14"/>
      <c r="K301" s="14"/>
      <c r="L301" s="14"/>
      <c r="M301" s="14"/>
      <c r="N301" s="14"/>
      <c r="O301" s="14"/>
    </row>
    <row r="302" spans="2:15" s="2" customFormat="1" x14ac:dyDescent="0.2">
      <c r="B302" s="14"/>
      <c r="C302" s="14"/>
      <c r="D302" s="14"/>
      <c r="E302" s="14"/>
      <c r="F302" s="14"/>
      <c r="G302" s="14"/>
      <c r="H302" s="14"/>
      <c r="I302" s="14"/>
      <c r="J302" s="14"/>
      <c r="K302" s="14"/>
      <c r="L302" s="14"/>
      <c r="M302" s="14"/>
      <c r="N302" s="14"/>
      <c r="O302" s="14"/>
    </row>
    <row r="303" spans="2:15" s="2" customFormat="1" x14ac:dyDescent="0.2">
      <c r="B303" s="14"/>
      <c r="C303" s="14"/>
      <c r="D303" s="14"/>
      <c r="E303" s="14"/>
      <c r="F303" s="14"/>
      <c r="G303" s="14"/>
      <c r="H303" s="14"/>
      <c r="I303" s="14"/>
      <c r="J303" s="14"/>
      <c r="K303" s="14"/>
      <c r="L303" s="14"/>
      <c r="M303" s="14"/>
      <c r="N303" s="14"/>
      <c r="O303" s="14"/>
    </row>
    <row r="304" spans="2:15" s="2" customFormat="1" x14ac:dyDescent="0.2">
      <c r="B304" s="14"/>
      <c r="C304" s="14"/>
      <c r="D304" s="14"/>
      <c r="E304" s="14"/>
      <c r="F304" s="14"/>
      <c r="G304" s="14"/>
      <c r="H304" s="14"/>
      <c r="I304" s="14"/>
      <c r="J304" s="14"/>
      <c r="K304" s="14"/>
      <c r="L304" s="14"/>
      <c r="M304" s="14"/>
      <c r="N304" s="14"/>
      <c r="O304" s="14"/>
    </row>
    <row r="305" spans="2:15" s="2" customFormat="1" x14ac:dyDescent="0.2">
      <c r="B305" s="14"/>
      <c r="C305" s="14"/>
      <c r="D305" s="14"/>
      <c r="E305" s="14"/>
      <c r="F305" s="14"/>
      <c r="G305" s="14"/>
      <c r="H305" s="14"/>
      <c r="I305" s="14"/>
      <c r="J305" s="14"/>
      <c r="K305" s="14"/>
      <c r="L305" s="14"/>
      <c r="M305" s="14"/>
      <c r="N305" s="14"/>
      <c r="O305" s="14"/>
    </row>
    <row r="306" spans="2:15" s="2" customFormat="1" x14ac:dyDescent="0.2">
      <c r="B306" s="14"/>
      <c r="C306" s="14"/>
      <c r="D306" s="14"/>
      <c r="E306" s="14"/>
      <c r="F306" s="14"/>
      <c r="G306" s="14"/>
      <c r="H306" s="14"/>
      <c r="I306" s="14"/>
      <c r="J306" s="14"/>
      <c r="K306" s="14"/>
      <c r="L306" s="14"/>
      <c r="M306" s="14"/>
      <c r="N306" s="14"/>
      <c r="O306" s="14"/>
    </row>
    <row r="307" spans="2:15" s="2" customFormat="1" x14ac:dyDescent="0.2">
      <c r="B307" s="14"/>
      <c r="C307" s="14"/>
      <c r="D307" s="14"/>
      <c r="E307" s="14"/>
      <c r="F307" s="14"/>
      <c r="G307" s="14"/>
      <c r="H307" s="14"/>
      <c r="I307" s="14"/>
      <c r="J307" s="14"/>
      <c r="K307" s="14"/>
      <c r="L307" s="14"/>
      <c r="M307" s="14"/>
      <c r="N307" s="14"/>
      <c r="O307" s="14"/>
    </row>
    <row r="308" spans="2:15" s="2" customFormat="1" x14ac:dyDescent="0.2">
      <c r="B308" s="14"/>
      <c r="C308" s="14"/>
      <c r="D308" s="14"/>
      <c r="E308" s="14"/>
      <c r="F308" s="14"/>
      <c r="G308" s="14"/>
      <c r="H308" s="14"/>
      <c r="I308" s="14"/>
      <c r="J308" s="14"/>
      <c r="K308" s="14"/>
      <c r="L308" s="14"/>
      <c r="M308" s="14"/>
      <c r="N308" s="14"/>
      <c r="O308" s="14"/>
    </row>
    <row r="309" spans="2:15" s="2" customFormat="1" x14ac:dyDescent="0.2">
      <c r="B309" s="14"/>
      <c r="C309" s="14"/>
      <c r="D309" s="14"/>
      <c r="E309" s="14"/>
      <c r="F309" s="14"/>
      <c r="G309" s="14"/>
      <c r="H309" s="14"/>
      <c r="I309" s="14"/>
      <c r="J309" s="14"/>
      <c r="K309" s="14"/>
      <c r="L309" s="14"/>
      <c r="M309" s="14"/>
      <c r="N309" s="14"/>
      <c r="O309" s="14"/>
    </row>
    <row r="310" spans="2:15" s="2" customFormat="1" x14ac:dyDescent="0.2">
      <c r="B310" s="14"/>
      <c r="C310" s="14"/>
      <c r="D310" s="14"/>
      <c r="E310" s="14"/>
      <c r="F310" s="14"/>
      <c r="G310" s="14"/>
      <c r="H310" s="14"/>
      <c r="I310" s="14"/>
      <c r="J310" s="14"/>
      <c r="K310" s="14"/>
      <c r="L310" s="14"/>
      <c r="M310" s="14"/>
      <c r="N310" s="14"/>
      <c r="O310" s="14"/>
    </row>
    <row r="311" spans="2:15" s="2" customFormat="1" x14ac:dyDescent="0.2">
      <c r="B311" s="14"/>
      <c r="C311" s="14"/>
      <c r="D311" s="14"/>
      <c r="E311" s="14"/>
      <c r="F311" s="14"/>
      <c r="G311" s="14"/>
      <c r="H311" s="14"/>
      <c r="I311" s="14"/>
      <c r="J311" s="14"/>
      <c r="K311" s="14"/>
      <c r="L311" s="14"/>
      <c r="M311" s="14"/>
      <c r="N311" s="14"/>
      <c r="O311" s="14"/>
    </row>
    <row r="312" spans="2:15" s="2" customFormat="1" x14ac:dyDescent="0.2">
      <c r="B312" s="14"/>
      <c r="C312" s="14"/>
      <c r="D312" s="14"/>
      <c r="E312" s="14"/>
      <c r="F312" s="14"/>
      <c r="G312" s="14"/>
      <c r="H312" s="14"/>
      <c r="I312" s="14"/>
      <c r="J312" s="14"/>
      <c r="K312" s="14"/>
      <c r="L312" s="14"/>
      <c r="M312" s="14"/>
      <c r="N312" s="14"/>
      <c r="O312" s="14"/>
    </row>
    <row r="313" spans="2:15" s="2" customFormat="1" x14ac:dyDescent="0.2">
      <c r="B313" s="14"/>
      <c r="C313" s="14"/>
      <c r="D313" s="14"/>
      <c r="E313" s="14"/>
      <c r="F313" s="14"/>
      <c r="G313" s="14"/>
      <c r="H313" s="14"/>
      <c r="I313" s="14"/>
      <c r="J313" s="14"/>
      <c r="K313" s="14"/>
      <c r="L313" s="14"/>
      <c r="M313" s="14"/>
      <c r="N313" s="14"/>
      <c r="O313" s="14"/>
    </row>
    <row r="314" spans="2:15" s="2" customFormat="1" x14ac:dyDescent="0.2">
      <c r="B314" s="14"/>
      <c r="C314" s="14"/>
      <c r="D314" s="14"/>
      <c r="E314" s="14"/>
      <c r="F314" s="14"/>
      <c r="G314" s="14"/>
      <c r="H314" s="14"/>
      <c r="I314" s="14"/>
      <c r="J314" s="14"/>
      <c r="K314" s="14"/>
      <c r="L314" s="14"/>
      <c r="M314" s="14"/>
      <c r="N314" s="14"/>
      <c r="O314" s="14"/>
    </row>
    <row r="315" spans="2:15" s="2" customFormat="1" x14ac:dyDescent="0.2">
      <c r="B315" s="14"/>
      <c r="C315" s="14"/>
      <c r="D315" s="14"/>
      <c r="E315" s="14"/>
      <c r="F315" s="14"/>
      <c r="G315" s="14"/>
      <c r="H315" s="14"/>
      <c r="I315" s="14"/>
      <c r="J315" s="14"/>
      <c r="K315" s="14"/>
      <c r="L315" s="14"/>
      <c r="M315" s="14"/>
      <c r="N315" s="14"/>
      <c r="O315" s="14"/>
    </row>
    <row r="316" spans="2:15" s="2" customFormat="1" x14ac:dyDescent="0.2">
      <c r="B316" s="14"/>
      <c r="C316" s="14"/>
      <c r="D316" s="14"/>
      <c r="E316" s="14"/>
      <c r="F316" s="14"/>
      <c r="G316" s="14"/>
      <c r="H316" s="14"/>
      <c r="I316" s="14"/>
      <c r="J316" s="14"/>
      <c r="K316" s="14"/>
      <c r="L316" s="14"/>
      <c r="M316" s="14"/>
      <c r="N316" s="14"/>
      <c r="O316" s="14"/>
    </row>
    <row r="317" spans="2:15" s="2" customFormat="1" x14ac:dyDescent="0.2">
      <c r="B317" s="14"/>
      <c r="C317" s="14"/>
      <c r="D317" s="14"/>
      <c r="E317" s="14"/>
      <c r="F317" s="14"/>
      <c r="G317" s="14"/>
      <c r="H317" s="14"/>
      <c r="I317" s="14"/>
      <c r="J317" s="14"/>
      <c r="K317" s="14"/>
      <c r="L317" s="14"/>
      <c r="M317" s="14"/>
      <c r="N317" s="14"/>
      <c r="O317" s="14"/>
    </row>
    <row r="318" spans="2:15" s="2" customFormat="1" x14ac:dyDescent="0.2">
      <c r="B318" s="14"/>
      <c r="C318" s="14"/>
      <c r="D318" s="14"/>
      <c r="E318" s="14"/>
      <c r="F318" s="14"/>
      <c r="G318" s="14"/>
      <c r="H318" s="14"/>
      <c r="I318" s="14"/>
      <c r="J318" s="14"/>
      <c r="K318" s="14"/>
      <c r="L318" s="14"/>
      <c r="M318" s="14"/>
      <c r="N318" s="14"/>
      <c r="O318" s="14"/>
    </row>
    <row r="319" spans="2:15" s="2" customFormat="1" x14ac:dyDescent="0.2">
      <c r="B319" s="14"/>
      <c r="C319" s="14"/>
      <c r="D319" s="14"/>
      <c r="E319" s="14"/>
      <c r="F319" s="14"/>
      <c r="G319" s="14"/>
      <c r="H319" s="14"/>
      <c r="I319" s="14"/>
      <c r="J319" s="14"/>
      <c r="K319" s="14"/>
      <c r="L319" s="14"/>
      <c r="M319" s="14"/>
      <c r="N319" s="14"/>
      <c r="O319" s="14"/>
    </row>
    <row r="320" spans="2:15" s="2" customFormat="1" x14ac:dyDescent="0.2">
      <c r="B320" s="14"/>
      <c r="C320" s="14"/>
      <c r="D320" s="14"/>
      <c r="E320" s="14"/>
      <c r="F320" s="14"/>
      <c r="G320" s="14"/>
      <c r="H320" s="14"/>
      <c r="I320" s="14"/>
      <c r="J320" s="14"/>
      <c r="K320" s="14"/>
      <c r="L320" s="14"/>
      <c r="M320" s="14"/>
      <c r="N320" s="14"/>
      <c r="O320" s="14"/>
    </row>
    <row r="321" spans="2:15" s="2" customFormat="1" x14ac:dyDescent="0.2">
      <c r="B321" s="14"/>
      <c r="C321" s="14"/>
      <c r="D321" s="14"/>
      <c r="E321" s="14"/>
      <c r="F321" s="14"/>
      <c r="G321" s="14"/>
      <c r="H321" s="14"/>
      <c r="I321" s="14"/>
      <c r="J321" s="14"/>
      <c r="K321" s="14"/>
      <c r="L321" s="14"/>
      <c r="M321" s="14"/>
      <c r="N321" s="14"/>
      <c r="O321" s="14"/>
    </row>
    <row r="322" spans="2:15" s="2" customFormat="1" x14ac:dyDescent="0.2">
      <c r="B322" s="14"/>
      <c r="C322" s="14"/>
      <c r="D322" s="14"/>
      <c r="E322" s="14"/>
      <c r="F322" s="14"/>
      <c r="G322" s="14"/>
      <c r="H322" s="14"/>
      <c r="I322" s="14"/>
      <c r="J322" s="14"/>
      <c r="K322" s="14"/>
      <c r="L322" s="14"/>
      <c r="M322" s="14"/>
      <c r="N322" s="14"/>
      <c r="O322" s="14"/>
    </row>
    <row r="323" spans="2:15" s="2" customFormat="1" x14ac:dyDescent="0.2">
      <c r="B323" s="14"/>
      <c r="C323" s="14"/>
      <c r="D323" s="14"/>
      <c r="E323" s="14"/>
      <c r="F323" s="14"/>
      <c r="G323" s="14"/>
      <c r="H323" s="14"/>
      <c r="I323" s="14"/>
      <c r="J323" s="14"/>
      <c r="K323" s="14"/>
      <c r="L323" s="14"/>
      <c r="M323" s="14"/>
      <c r="N323" s="14"/>
      <c r="O323" s="14"/>
    </row>
    <row r="324" spans="2:15" s="2" customFormat="1" x14ac:dyDescent="0.2">
      <c r="B324" s="14"/>
      <c r="C324" s="14"/>
      <c r="D324" s="14"/>
      <c r="E324" s="14"/>
      <c r="F324" s="14"/>
      <c r="G324" s="14"/>
      <c r="H324" s="14"/>
      <c r="I324" s="14"/>
      <c r="J324" s="14"/>
      <c r="K324" s="14"/>
      <c r="L324" s="14"/>
      <c r="M324" s="14"/>
      <c r="N324" s="14"/>
      <c r="O324" s="14"/>
    </row>
    <row r="325" spans="2:15" s="2" customFormat="1" x14ac:dyDescent="0.2">
      <c r="B325" s="14"/>
      <c r="C325" s="14"/>
      <c r="D325" s="14"/>
      <c r="E325" s="14"/>
      <c r="F325" s="14"/>
      <c r="G325" s="14"/>
      <c r="H325" s="14"/>
      <c r="I325" s="14"/>
      <c r="J325" s="14"/>
      <c r="K325" s="14"/>
      <c r="L325" s="14"/>
      <c r="M325" s="14"/>
      <c r="N325" s="14"/>
      <c r="O325" s="14"/>
    </row>
    <row r="326" spans="2:15" s="2" customFormat="1" x14ac:dyDescent="0.2">
      <c r="B326" s="14"/>
      <c r="C326" s="14"/>
      <c r="D326" s="14"/>
      <c r="E326" s="14"/>
      <c r="F326" s="14"/>
      <c r="G326" s="14"/>
      <c r="H326" s="14"/>
      <c r="I326" s="14"/>
      <c r="J326" s="14"/>
      <c r="K326" s="14"/>
      <c r="L326" s="14"/>
      <c r="M326" s="14"/>
      <c r="N326" s="14"/>
      <c r="O326" s="14"/>
    </row>
    <row r="327" spans="2:15" s="2" customFormat="1" x14ac:dyDescent="0.2">
      <c r="B327" s="14"/>
      <c r="C327" s="14"/>
      <c r="D327" s="14"/>
      <c r="E327" s="14"/>
      <c r="F327" s="14"/>
      <c r="G327" s="14"/>
      <c r="H327" s="14"/>
      <c r="I327" s="14"/>
      <c r="J327" s="14"/>
      <c r="K327" s="14"/>
      <c r="L327" s="14"/>
      <c r="M327" s="14"/>
      <c r="N327" s="14"/>
      <c r="O327" s="14"/>
    </row>
    <row r="328" spans="2:15" s="2" customFormat="1" x14ac:dyDescent="0.2">
      <c r="B328" s="14"/>
      <c r="C328" s="14"/>
      <c r="D328" s="14"/>
      <c r="E328" s="14"/>
      <c r="F328" s="14"/>
      <c r="G328" s="14"/>
      <c r="H328" s="14"/>
      <c r="I328" s="14"/>
      <c r="J328" s="14"/>
      <c r="K328" s="14"/>
      <c r="L328" s="14"/>
      <c r="M328" s="14"/>
      <c r="N328" s="14"/>
      <c r="O328" s="14"/>
    </row>
    <row r="329" spans="2:15" s="2" customFormat="1" x14ac:dyDescent="0.2">
      <c r="B329" s="14"/>
      <c r="C329" s="14"/>
      <c r="D329" s="14"/>
      <c r="E329" s="14"/>
      <c r="F329" s="14"/>
      <c r="G329" s="14"/>
      <c r="H329" s="14"/>
      <c r="I329" s="14"/>
      <c r="J329" s="14"/>
      <c r="K329" s="14"/>
      <c r="L329" s="14"/>
      <c r="M329" s="14"/>
      <c r="N329" s="14"/>
      <c r="O329" s="14"/>
    </row>
    <row r="330" spans="2:15" s="2" customFormat="1" x14ac:dyDescent="0.2">
      <c r="B330" s="14"/>
      <c r="C330" s="14"/>
      <c r="D330" s="14"/>
      <c r="E330" s="14"/>
      <c r="F330" s="14"/>
      <c r="G330" s="14"/>
      <c r="H330" s="14"/>
      <c r="I330" s="14"/>
      <c r="J330" s="14"/>
      <c r="K330" s="14"/>
      <c r="L330" s="14"/>
      <c r="M330" s="14"/>
      <c r="N330" s="14"/>
      <c r="O330" s="14"/>
    </row>
    <row r="331" spans="2:15" s="2" customFormat="1" x14ac:dyDescent="0.2">
      <c r="B331" s="14"/>
      <c r="C331" s="14"/>
      <c r="D331" s="14"/>
      <c r="E331" s="14"/>
      <c r="F331" s="14"/>
      <c r="G331" s="14"/>
      <c r="H331" s="14"/>
      <c r="I331" s="14"/>
      <c r="J331" s="14"/>
      <c r="K331" s="14"/>
      <c r="L331" s="14"/>
      <c r="M331" s="14"/>
      <c r="N331" s="14"/>
      <c r="O331" s="14"/>
    </row>
    <row r="332" spans="2:15" s="2" customFormat="1" x14ac:dyDescent="0.2">
      <c r="B332" s="14"/>
      <c r="C332" s="14"/>
      <c r="D332" s="14"/>
      <c r="E332" s="14"/>
      <c r="F332" s="14"/>
      <c r="G332" s="14"/>
      <c r="H332" s="14"/>
      <c r="I332" s="14"/>
      <c r="J332" s="14"/>
      <c r="K332" s="14"/>
      <c r="L332" s="14"/>
      <c r="M332" s="14"/>
      <c r="N332" s="14"/>
      <c r="O332" s="14"/>
    </row>
    <row r="333" spans="2:15" s="2" customFormat="1" x14ac:dyDescent="0.2">
      <c r="B333" s="14"/>
      <c r="C333" s="14"/>
      <c r="D333" s="14"/>
      <c r="E333" s="14"/>
      <c r="F333" s="14"/>
      <c r="G333" s="14"/>
      <c r="H333" s="14"/>
      <c r="I333" s="14"/>
      <c r="J333" s="14"/>
      <c r="K333" s="14"/>
      <c r="L333" s="14"/>
      <c r="M333" s="14"/>
      <c r="N333" s="14"/>
      <c r="O333" s="14"/>
    </row>
    <row r="334" spans="2:15" s="2" customFormat="1" x14ac:dyDescent="0.2">
      <c r="B334" s="14"/>
      <c r="C334" s="14"/>
      <c r="D334" s="14"/>
      <c r="E334" s="14"/>
      <c r="F334" s="14"/>
      <c r="G334" s="14"/>
      <c r="H334" s="14"/>
      <c r="I334" s="14"/>
      <c r="J334" s="14"/>
      <c r="K334" s="14"/>
      <c r="L334" s="14"/>
      <c r="M334" s="14"/>
      <c r="N334" s="14"/>
      <c r="O334" s="14"/>
    </row>
    <row r="335" spans="2:15" s="2" customFormat="1" x14ac:dyDescent="0.2">
      <c r="B335" s="14"/>
      <c r="C335" s="14"/>
      <c r="D335" s="14"/>
      <c r="E335" s="14"/>
      <c r="F335" s="14"/>
      <c r="G335" s="14"/>
      <c r="H335" s="14"/>
      <c r="I335" s="14"/>
      <c r="J335" s="14"/>
      <c r="K335" s="14"/>
      <c r="L335" s="14"/>
      <c r="M335" s="14"/>
      <c r="N335" s="14"/>
      <c r="O335" s="14"/>
    </row>
    <row r="336" spans="2:15" s="2" customFormat="1" x14ac:dyDescent="0.2">
      <c r="B336" s="14"/>
      <c r="C336" s="14"/>
      <c r="D336" s="14"/>
      <c r="E336" s="14"/>
      <c r="F336" s="14"/>
      <c r="G336" s="14"/>
      <c r="H336" s="14"/>
      <c r="I336" s="14"/>
      <c r="J336" s="14"/>
      <c r="K336" s="14"/>
      <c r="L336" s="14"/>
      <c r="M336" s="14"/>
      <c r="N336" s="14"/>
      <c r="O336" s="14"/>
    </row>
    <row r="337" spans="2:15" s="2" customFormat="1" x14ac:dyDescent="0.2">
      <c r="B337" s="14"/>
      <c r="C337" s="14"/>
      <c r="D337" s="14"/>
      <c r="E337" s="14"/>
      <c r="F337" s="14"/>
      <c r="G337" s="14"/>
      <c r="H337" s="14"/>
      <c r="I337" s="14"/>
      <c r="J337" s="14"/>
      <c r="K337" s="14"/>
      <c r="L337" s="14"/>
      <c r="M337" s="14"/>
      <c r="N337" s="14"/>
      <c r="O337" s="14"/>
    </row>
    <row r="338" spans="2:15" s="2" customFormat="1" x14ac:dyDescent="0.2">
      <c r="B338" s="14"/>
      <c r="C338" s="14"/>
      <c r="D338" s="14"/>
      <c r="E338" s="14"/>
      <c r="F338" s="14"/>
      <c r="G338" s="14"/>
      <c r="H338" s="14"/>
      <c r="I338" s="14"/>
      <c r="J338" s="14"/>
      <c r="K338" s="14"/>
      <c r="L338" s="14"/>
      <c r="M338" s="14"/>
      <c r="N338" s="14"/>
      <c r="O338" s="14"/>
    </row>
    <row r="339" spans="2:15" s="2" customFormat="1" x14ac:dyDescent="0.2">
      <c r="B339" s="14"/>
      <c r="C339" s="14"/>
      <c r="D339" s="14"/>
      <c r="E339" s="14"/>
      <c r="F339" s="14"/>
      <c r="G339" s="14"/>
      <c r="H339" s="14"/>
      <c r="I339" s="14"/>
      <c r="J339" s="14"/>
      <c r="K339" s="14"/>
      <c r="L339" s="14"/>
      <c r="M339" s="14"/>
      <c r="N339" s="14"/>
      <c r="O339" s="14"/>
    </row>
    <row r="340" spans="2:15" s="2" customFormat="1" x14ac:dyDescent="0.2">
      <c r="B340" s="14"/>
      <c r="C340" s="14"/>
      <c r="D340" s="14"/>
      <c r="E340" s="14"/>
      <c r="F340" s="14"/>
      <c r="G340" s="14"/>
      <c r="H340" s="14"/>
      <c r="I340" s="14"/>
      <c r="J340" s="14"/>
      <c r="K340" s="14"/>
      <c r="L340" s="14"/>
      <c r="M340" s="14"/>
      <c r="N340" s="14"/>
      <c r="O340" s="14"/>
    </row>
    <row r="341" spans="2:15" s="2" customFormat="1" x14ac:dyDescent="0.2">
      <c r="B341" s="14"/>
      <c r="C341" s="14"/>
      <c r="D341" s="14"/>
      <c r="E341" s="14"/>
      <c r="F341" s="14"/>
      <c r="G341" s="14"/>
      <c r="H341" s="14"/>
      <c r="I341" s="14"/>
      <c r="J341" s="14"/>
      <c r="K341" s="14"/>
      <c r="L341" s="14"/>
      <c r="M341" s="14"/>
      <c r="N341" s="14"/>
      <c r="O341" s="14"/>
    </row>
    <row r="342" spans="2:15" s="2" customFormat="1" x14ac:dyDescent="0.2">
      <c r="B342" s="14"/>
      <c r="C342" s="14"/>
      <c r="D342" s="14"/>
      <c r="E342" s="14"/>
      <c r="F342" s="14"/>
      <c r="G342" s="14"/>
      <c r="H342" s="14"/>
      <c r="I342" s="14"/>
      <c r="J342" s="14"/>
      <c r="K342" s="14"/>
      <c r="L342" s="14"/>
      <c r="M342" s="14"/>
      <c r="N342" s="14"/>
      <c r="O342" s="14"/>
    </row>
    <row r="343" spans="2:15" s="2" customFormat="1" x14ac:dyDescent="0.2">
      <c r="B343" s="14"/>
      <c r="C343" s="14"/>
      <c r="D343" s="14"/>
      <c r="E343" s="14"/>
      <c r="F343" s="14"/>
      <c r="G343" s="14"/>
      <c r="H343" s="14"/>
      <c r="I343" s="14"/>
      <c r="J343" s="14"/>
      <c r="K343" s="14"/>
      <c r="L343" s="14"/>
      <c r="M343" s="14"/>
      <c r="N343" s="14"/>
      <c r="O343" s="14"/>
    </row>
    <row r="344" spans="2:15" s="2" customFormat="1" x14ac:dyDescent="0.2">
      <c r="B344" s="14"/>
      <c r="C344" s="14"/>
      <c r="D344" s="14"/>
      <c r="E344" s="14"/>
      <c r="F344" s="14"/>
      <c r="G344" s="14"/>
      <c r="H344" s="14"/>
      <c r="I344" s="14"/>
      <c r="J344" s="14"/>
      <c r="K344" s="14"/>
      <c r="L344" s="14"/>
      <c r="M344" s="14"/>
      <c r="N344" s="14"/>
      <c r="O344" s="14"/>
    </row>
    <row r="345" spans="2:15" s="2" customFormat="1" x14ac:dyDescent="0.2">
      <c r="B345" s="14"/>
      <c r="C345" s="14"/>
      <c r="D345" s="14"/>
      <c r="E345" s="14"/>
      <c r="F345" s="14"/>
      <c r="G345" s="14"/>
      <c r="H345" s="14"/>
      <c r="I345" s="14"/>
      <c r="J345" s="14"/>
      <c r="K345" s="14"/>
      <c r="L345" s="14"/>
      <c r="M345" s="14"/>
      <c r="N345" s="14"/>
      <c r="O345" s="14"/>
    </row>
    <row r="346" spans="2:15" s="2" customFormat="1" x14ac:dyDescent="0.2">
      <c r="B346" s="14"/>
      <c r="C346" s="14"/>
      <c r="D346" s="14"/>
      <c r="E346" s="14"/>
      <c r="F346" s="14"/>
      <c r="G346" s="14"/>
      <c r="H346" s="14"/>
      <c r="I346" s="14"/>
      <c r="J346" s="14"/>
      <c r="K346" s="14"/>
      <c r="L346" s="14"/>
      <c r="M346" s="14"/>
      <c r="N346" s="14"/>
      <c r="O346" s="14"/>
    </row>
    <row r="347" spans="2:15" s="2" customFormat="1" x14ac:dyDescent="0.2">
      <c r="B347" s="14"/>
      <c r="C347" s="14"/>
      <c r="D347" s="14"/>
      <c r="E347" s="14"/>
      <c r="F347" s="14"/>
      <c r="G347" s="14"/>
      <c r="H347" s="14"/>
      <c r="I347" s="14"/>
      <c r="J347" s="14"/>
      <c r="K347" s="14"/>
      <c r="L347" s="14"/>
      <c r="M347" s="14"/>
      <c r="N347" s="14"/>
      <c r="O347" s="14"/>
    </row>
    <row r="348" spans="2:15" s="2" customFormat="1" x14ac:dyDescent="0.2">
      <c r="B348" s="14"/>
      <c r="C348" s="14"/>
      <c r="D348" s="14"/>
      <c r="E348" s="14"/>
      <c r="F348" s="14"/>
      <c r="G348" s="14"/>
      <c r="H348" s="14"/>
      <c r="I348" s="14"/>
      <c r="J348" s="14"/>
      <c r="K348" s="14"/>
      <c r="L348" s="14"/>
      <c r="M348" s="14"/>
      <c r="N348" s="14"/>
      <c r="O348" s="14"/>
    </row>
    <row r="349" spans="2:15" s="2" customFormat="1" x14ac:dyDescent="0.2">
      <c r="B349" s="14"/>
      <c r="C349" s="14"/>
      <c r="D349" s="14"/>
      <c r="E349" s="14"/>
      <c r="F349" s="14"/>
      <c r="G349" s="14"/>
      <c r="H349" s="14"/>
      <c r="I349" s="14"/>
      <c r="J349" s="14"/>
      <c r="K349" s="14"/>
      <c r="L349" s="14"/>
      <c r="M349" s="14"/>
      <c r="N349" s="14"/>
      <c r="O349" s="14"/>
    </row>
    <row r="350" spans="2:15" s="2" customFormat="1" x14ac:dyDescent="0.2">
      <c r="B350" s="14"/>
      <c r="C350" s="14"/>
      <c r="D350" s="14"/>
      <c r="E350" s="14"/>
      <c r="F350" s="14"/>
      <c r="G350" s="14"/>
      <c r="H350" s="14"/>
      <c r="I350" s="14"/>
      <c r="J350" s="14"/>
      <c r="K350" s="14"/>
      <c r="L350" s="14"/>
      <c r="M350" s="14"/>
      <c r="N350" s="14"/>
      <c r="O350" s="14"/>
    </row>
    <row r="351" spans="2:15" s="2" customFormat="1" x14ac:dyDescent="0.2">
      <c r="B351" s="14"/>
      <c r="C351" s="14"/>
      <c r="D351" s="14"/>
      <c r="E351" s="14"/>
      <c r="F351" s="14"/>
      <c r="G351" s="14"/>
      <c r="H351" s="14"/>
      <c r="I351" s="14"/>
      <c r="J351" s="14"/>
      <c r="K351" s="14"/>
      <c r="L351" s="14"/>
      <c r="M351" s="14"/>
      <c r="N351" s="14"/>
      <c r="O351" s="14"/>
    </row>
    <row r="352" spans="2:15" s="2" customFormat="1" x14ac:dyDescent="0.2">
      <c r="B352" s="14"/>
      <c r="C352" s="14"/>
      <c r="D352" s="14"/>
      <c r="E352" s="14"/>
      <c r="F352" s="14"/>
      <c r="G352" s="14"/>
      <c r="H352" s="14"/>
      <c r="I352" s="14"/>
      <c r="J352" s="14"/>
      <c r="K352" s="14"/>
      <c r="L352" s="14"/>
      <c r="M352" s="14"/>
      <c r="N352" s="14"/>
      <c r="O352" s="14"/>
    </row>
    <row r="353" spans="2:15" s="2" customFormat="1" x14ac:dyDescent="0.2">
      <c r="B353" s="14"/>
      <c r="C353" s="14"/>
      <c r="D353" s="14"/>
      <c r="E353" s="14"/>
      <c r="F353" s="14"/>
      <c r="G353" s="14"/>
      <c r="H353" s="14"/>
      <c r="I353" s="14"/>
      <c r="J353" s="14"/>
      <c r="K353" s="14"/>
      <c r="L353" s="14"/>
      <c r="M353" s="14"/>
      <c r="N353" s="14"/>
      <c r="O353" s="14"/>
    </row>
    <row r="354" spans="2:15" s="2" customFormat="1" x14ac:dyDescent="0.2">
      <c r="B354" s="14"/>
      <c r="C354" s="14"/>
      <c r="D354" s="14"/>
      <c r="E354" s="14"/>
      <c r="F354" s="14"/>
      <c r="G354" s="14"/>
      <c r="H354" s="14"/>
      <c r="I354" s="14"/>
      <c r="J354" s="14"/>
      <c r="K354" s="14"/>
      <c r="L354" s="14"/>
      <c r="M354" s="14"/>
      <c r="N354" s="14"/>
      <c r="O354" s="14"/>
    </row>
    <row r="355" spans="2:15" s="2" customFormat="1" x14ac:dyDescent="0.2">
      <c r="B355" s="14"/>
      <c r="C355" s="14"/>
      <c r="D355" s="14"/>
      <c r="E355" s="14"/>
      <c r="F355" s="14"/>
      <c r="G355" s="14"/>
      <c r="H355" s="14"/>
      <c r="I355" s="14"/>
      <c r="J355" s="14"/>
      <c r="K355" s="14"/>
      <c r="L355" s="14"/>
      <c r="M355" s="14"/>
      <c r="N355" s="14"/>
      <c r="O355" s="14"/>
    </row>
    <row r="356" spans="2:15" s="2" customFormat="1" x14ac:dyDescent="0.2">
      <c r="B356" s="14"/>
      <c r="C356" s="14"/>
      <c r="D356" s="14"/>
      <c r="E356" s="14"/>
      <c r="F356" s="14"/>
      <c r="G356" s="14"/>
      <c r="H356" s="14"/>
      <c r="I356" s="14"/>
      <c r="J356" s="14"/>
      <c r="K356" s="14"/>
      <c r="L356" s="14"/>
      <c r="M356" s="14"/>
      <c r="N356" s="14"/>
      <c r="O356" s="14"/>
    </row>
    <row r="357" spans="2:15" s="2" customFormat="1" x14ac:dyDescent="0.2">
      <c r="B357" s="14"/>
      <c r="C357" s="14"/>
      <c r="D357" s="14"/>
      <c r="E357" s="14"/>
      <c r="F357" s="14"/>
      <c r="G357" s="14"/>
      <c r="H357" s="14"/>
      <c r="I357" s="14"/>
      <c r="J357" s="14"/>
      <c r="K357" s="14"/>
      <c r="L357" s="14"/>
      <c r="M357" s="14"/>
      <c r="N357" s="14"/>
      <c r="O357" s="14"/>
    </row>
    <row r="358" spans="2:15" s="2" customFormat="1" x14ac:dyDescent="0.2">
      <c r="B358" s="14"/>
      <c r="C358" s="14"/>
      <c r="D358" s="14"/>
      <c r="E358" s="14"/>
      <c r="F358" s="14"/>
      <c r="G358" s="14"/>
      <c r="H358" s="14"/>
      <c r="I358" s="14"/>
      <c r="J358" s="14"/>
      <c r="K358" s="14"/>
      <c r="L358" s="14"/>
      <c r="M358" s="14"/>
      <c r="N358" s="14"/>
      <c r="O358" s="14"/>
    </row>
    <row r="359" spans="2:15" s="2" customFormat="1" x14ac:dyDescent="0.2">
      <c r="B359" s="14"/>
      <c r="C359" s="14"/>
      <c r="D359" s="14"/>
      <c r="E359" s="14"/>
      <c r="F359" s="14"/>
      <c r="G359" s="14"/>
      <c r="H359" s="14"/>
      <c r="I359" s="14"/>
      <c r="J359" s="14"/>
      <c r="K359" s="14"/>
      <c r="L359" s="14"/>
      <c r="M359" s="14"/>
      <c r="N359" s="14"/>
      <c r="O359" s="14"/>
    </row>
    <row r="360" spans="2:15" s="2" customFormat="1" x14ac:dyDescent="0.2">
      <c r="B360" s="14"/>
      <c r="C360" s="14"/>
      <c r="D360" s="14"/>
      <c r="E360" s="14"/>
      <c r="F360" s="14"/>
      <c r="G360" s="14"/>
      <c r="H360" s="14"/>
      <c r="I360" s="14"/>
      <c r="J360" s="14"/>
      <c r="K360" s="14"/>
      <c r="L360" s="14"/>
      <c r="M360" s="14"/>
      <c r="N360" s="14"/>
      <c r="O360" s="14"/>
    </row>
    <row r="361" spans="2:15" s="2" customFormat="1" x14ac:dyDescent="0.2">
      <c r="B361" s="14"/>
      <c r="C361" s="14"/>
      <c r="D361" s="14"/>
      <c r="E361" s="14"/>
      <c r="F361" s="14"/>
      <c r="G361" s="14"/>
      <c r="H361" s="14"/>
      <c r="I361" s="14"/>
      <c r="J361" s="14"/>
      <c r="K361" s="14"/>
      <c r="L361" s="14"/>
      <c r="M361" s="14"/>
      <c r="N361" s="14"/>
      <c r="O361" s="14"/>
    </row>
    <row r="362" spans="2:15" s="2" customFormat="1" x14ac:dyDescent="0.2">
      <c r="B362" s="14"/>
      <c r="C362" s="14"/>
      <c r="D362" s="14"/>
      <c r="E362" s="14"/>
      <c r="F362" s="14"/>
      <c r="G362" s="14"/>
      <c r="H362" s="14"/>
      <c r="I362" s="14"/>
      <c r="J362" s="14"/>
      <c r="K362" s="14"/>
      <c r="L362" s="14"/>
      <c r="M362" s="14"/>
      <c r="N362" s="14"/>
      <c r="O362" s="14"/>
    </row>
    <row r="363" spans="2:15" s="2" customFormat="1" x14ac:dyDescent="0.2">
      <c r="B363" s="14"/>
      <c r="C363" s="14"/>
      <c r="D363" s="14"/>
      <c r="E363" s="14"/>
      <c r="F363" s="14"/>
      <c r="G363" s="14"/>
      <c r="H363" s="14"/>
      <c r="I363" s="14"/>
      <c r="J363" s="14"/>
      <c r="K363" s="14"/>
      <c r="L363" s="14"/>
      <c r="M363" s="14"/>
      <c r="N363" s="14"/>
      <c r="O363" s="14"/>
    </row>
    <row r="364" spans="2:15" s="2" customFormat="1" x14ac:dyDescent="0.2">
      <c r="B364" s="14"/>
      <c r="C364" s="14"/>
      <c r="D364" s="14"/>
      <c r="E364" s="14"/>
      <c r="F364" s="14"/>
      <c r="G364" s="14"/>
      <c r="H364" s="14"/>
      <c r="I364" s="14"/>
      <c r="J364" s="14"/>
      <c r="K364" s="14"/>
      <c r="L364" s="14"/>
      <c r="M364" s="14"/>
      <c r="N364" s="14"/>
      <c r="O364" s="14"/>
    </row>
    <row r="365" spans="2:15" s="2" customFormat="1" x14ac:dyDescent="0.2">
      <c r="B365" s="14"/>
      <c r="C365" s="14"/>
      <c r="D365" s="14"/>
      <c r="E365" s="14"/>
      <c r="F365" s="14"/>
      <c r="G365" s="14"/>
      <c r="H365" s="14"/>
      <c r="I365" s="14"/>
      <c r="J365" s="14"/>
      <c r="K365" s="14"/>
      <c r="L365" s="14"/>
      <c r="M365" s="14"/>
      <c r="N365" s="14"/>
      <c r="O365" s="14"/>
    </row>
    <row r="366" spans="2:15" s="2" customFormat="1" x14ac:dyDescent="0.2">
      <c r="B366" s="14"/>
      <c r="C366" s="14"/>
      <c r="D366" s="14"/>
      <c r="E366" s="14"/>
      <c r="F366" s="14"/>
      <c r="G366" s="14"/>
      <c r="H366" s="14"/>
      <c r="I366" s="14"/>
      <c r="J366" s="14"/>
      <c r="K366" s="14"/>
      <c r="L366" s="14"/>
      <c r="M366" s="14"/>
      <c r="N366" s="14"/>
      <c r="O366" s="14"/>
    </row>
    <row r="367" spans="2:15" s="2" customFormat="1" x14ac:dyDescent="0.2">
      <c r="B367" s="14"/>
      <c r="C367" s="14"/>
      <c r="D367" s="14"/>
      <c r="E367" s="14"/>
      <c r="F367" s="14"/>
      <c r="G367" s="14"/>
      <c r="H367" s="14"/>
      <c r="I367" s="14"/>
      <c r="J367" s="14"/>
      <c r="K367" s="14"/>
      <c r="L367" s="14"/>
      <c r="M367" s="14"/>
      <c r="N367" s="14"/>
      <c r="O367" s="14"/>
    </row>
    <row r="368" spans="2:15" s="2" customFormat="1" x14ac:dyDescent="0.2">
      <c r="B368" s="14"/>
      <c r="C368" s="14"/>
      <c r="D368" s="14"/>
      <c r="E368" s="14"/>
      <c r="F368" s="14"/>
      <c r="G368" s="14"/>
      <c r="H368" s="14"/>
      <c r="I368" s="14"/>
      <c r="J368" s="14"/>
      <c r="K368" s="14"/>
      <c r="L368" s="14"/>
      <c r="M368" s="14"/>
      <c r="N368" s="14"/>
      <c r="O368" s="14"/>
    </row>
    <row r="369" spans="2:15" s="2" customFormat="1" x14ac:dyDescent="0.2">
      <c r="B369" s="14"/>
      <c r="C369" s="14"/>
      <c r="D369" s="14"/>
      <c r="E369" s="14"/>
      <c r="F369" s="14"/>
      <c r="G369" s="14"/>
      <c r="H369" s="14"/>
      <c r="I369" s="14"/>
      <c r="J369" s="14"/>
      <c r="K369" s="14"/>
      <c r="L369" s="14"/>
      <c r="M369" s="14"/>
      <c r="N369" s="14"/>
      <c r="O369" s="14"/>
    </row>
    <row r="370" spans="2:15" s="2" customFormat="1" x14ac:dyDescent="0.2">
      <c r="B370" s="14"/>
      <c r="C370" s="14"/>
      <c r="D370" s="14"/>
      <c r="E370" s="14"/>
      <c r="F370" s="14"/>
      <c r="G370" s="14"/>
      <c r="H370" s="14"/>
      <c r="I370" s="14"/>
      <c r="J370" s="14"/>
      <c r="K370" s="14"/>
      <c r="L370" s="14"/>
      <c r="M370" s="14"/>
      <c r="N370" s="14"/>
      <c r="O370" s="14"/>
    </row>
    <row r="371" spans="2:15" s="2" customFormat="1" x14ac:dyDescent="0.2">
      <c r="B371" s="14"/>
      <c r="C371" s="14"/>
      <c r="D371" s="14"/>
      <c r="E371" s="14"/>
      <c r="F371" s="14"/>
      <c r="G371" s="14"/>
      <c r="H371" s="14"/>
      <c r="I371" s="14"/>
      <c r="J371" s="14"/>
      <c r="K371" s="14"/>
      <c r="L371" s="14"/>
      <c r="M371" s="14"/>
      <c r="N371" s="14"/>
      <c r="O371" s="14"/>
    </row>
    <row r="372" spans="2:15" s="2" customFormat="1" x14ac:dyDescent="0.2">
      <c r="B372" s="14"/>
      <c r="C372" s="14"/>
      <c r="D372" s="14"/>
      <c r="E372" s="14"/>
      <c r="F372" s="14"/>
      <c r="G372" s="14"/>
      <c r="H372" s="14"/>
      <c r="I372" s="14"/>
      <c r="J372" s="14"/>
      <c r="K372" s="14"/>
      <c r="L372" s="14"/>
      <c r="M372" s="14"/>
      <c r="N372" s="14"/>
      <c r="O372" s="14"/>
    </row>
    <row r="373" spans="2:15" s="2" customFormat="1" x14ac:dyDescent="0.2">
      <c r="B373" s="14"/>
      <c r="C373" s="14"/>
      <c r="D373" s="14"/>
      <c r="E373" s="14"/>
      <c r="F373" s="14"/>
      <c r="G373" s="14"/>
      <c r="H373" s="14"/>
      <c r="I373" s="14"/>
      <c r="J373" s="14"/>
      <c r="K373" s="14"/>
      <c r="L373" s="14"/>
      <c r="M373" s="14"/>
      <c r="N373" s="14"/>
      <c r="O373" s="14"/>
    </row>
    <row r="374" spans="2:15" s="2" customFormat="1" x14ac:dyDescent="0.2">
      <c r="B374" s="14"/>
      <c r="C374" s="14"/>
      <c r="D374" s="14"/>
      <c r="E374" s="14"/>
      <c r="F374" s="14"/>
      <c r="G374" s="14"/>
      <c r="H374" s="14"/>
      <c r="I374" s="14"/>
      <c r="J374" s="14"/>
      <c r="K374" s="14"/>
      <c r="L374" s="14"/>
      <c r="M374" s="14"/>
      <c r="N374" s="14"/>
      <c r="O374" s="14"/>
    </row>
    <row r="375" spans="2:15" s="2" customFormat="1" x14ac:dyDescent="0.2">
      <c r="B375" s="14"/>
      <c r="C375" s="14"/>
      <c r="D375" s="14"/>
      <c r="E375" s="14"/>
      <c r="F375" s="14"/>
      <c r="G375" s="14"/>
      <c r="H375" s="14"/>
      <c r="I375" s="14"/>
      <c r="J375" s="14"/>
      <c r="K375" s="14"/>
      <c r="L375" s="14"/>
      <c r="M375" s="14"/>
      <c r="N375" s="14"/>
      <c r="O375" s="14"/>
    </row>
    <row r="376" spans="2:15" s="2" customFormat="1" x14ac:dyDescent="0.2">
      <c r="B376" s="14"/>
      <c r="C376" s="14"/>
      <c r="D376" s="14"/>
      <c r="E376" s="14"/>
      <c r="F376" s="14"/>
      <c r="G376" s="14"/>
      <c r="H376" s="14"/>
      <c r="I376" s="14"/>
      <c r="J376" s="14"/>
      <c r="K376" s="14"/>
      <c r="L376" s="14"/>
      <c r="M376" s="14"/>
      <c r="N376" s="14"/>
      <c r="O376" s="14"/>
    </row>
    <row r="377" spans="2:15" s="2" customFormat="1" x14ac:dyDescent="0.2">
      <c r="B377" s="14"/>
      <c r="C377" s="14"/>
      <c r="D377" s="14"/>
      <c r="E377" s="14"/>
      <c r="F377" s="14"/>
      <c r="G377" s="14"/>
      <c r="H377" s="14"/>
      <c r="I377" s="14"/>
      <c r="J377" s="14"/>
      <c r="K377" s="14"/>
      <c r="L377" s="14"/>
      <c r="M377" s="14"/>
      <c r="N377" s="14"/>
      <c r="O377" s="14"/>
    </row>
    <row r="378" spans="2:15" s="2" customFormat="1" x14ac:dyDescent="0.2">
      <c r="B378" s="14"/>
      <c r="C378" s="14"/>
      <c r="D378" s="14"/>
      <c r="E378" s="14"/>
      <c r="F378" s="14"/>
      <c r="G378" s="14"/>
      <c r="H378" s="14"/>
      <c r="I378" s="14"/>
      <c r="J378" s="14"/>
      <c r="K378" s="14"/>
      <c r="L378" s="14"/>
      <c r="M378" s="14"/>
      <c r="N378" s="14"/>
      <c r="O378" s="14"/>
    </row>
    <row r="379" spans="2:15" s="2" customFormat="1" x14ac:dyDescent="0.2">
      <c r="B379" s="14"/>
      <c r="C379" s="14"/>
      <c r="D379" s="14"/>
      <c r="E379" s="14"/>
      <c r="F379" s="14"/>
      <c r="G379" s="14"/>
      <c r="H379" s="14"/>
      <c r="I379" s="14"/>
      <c r="J379" s="14"/>
      <c r="K379" s="14"/>
      <c r="L379" s="14"/>
      <c r="M379" s="14"/>
      <c r="N379" s="14"/>
      <c r="O379" s="14"/>
    </row>
    <row r="380" spans="2:15" s="2" customFormat="1" x14ac:dyDescent="0.2">
      <c r="B380" s="14"/>
      <c r="C380" s="14"/>
      <c r="D380" s="14"/>
      <c r="E380" s="14"/>
      <c r="F380" s="14"/>
      <c r="G380" s="14"/>
      <c r="H380" s="14"/>
      <c r="I380" s="14"/>
      <c r="J380" s="14"/>
      <c r="K380" s="14"/>
      <c r="L380" s="14"/>
      <c r="M380" s="14"/>
      <c r="N380" s="14"/>
      <c r="O380" s="14"/>
    </row>
    <row r="381" spans="2:15" s="2" customFormat="1" x14ac:dyDescent="0.2">
      <c r="B381" s="14"/>
      <c r="C381" s="14"/>
      <c r="D381" s="14"/>
      <c r="E381" s="14"/>
      <c r="F381" s="14"/>
      <c r="G381" s="14"/>
      <c r="H381" s="14"/>
      <c r="I381" s="14"/>
      <c r="J381" s="14"/>
      <c r="K381" s="14"/>
      <c r="L381" s="14"/>
      <c r="M381" s="14"/>
      <c r="N381" s="14"/>
      <c r="O381" s="14"/>
    </row>
    <row r="382" spans="2:15" s="2" customFormat="1" x14ac:dyDescent="0.2">
      <c r="B382" s="14"/>
      <c r="C382" s="14"/>
      <c r="D382" s="14"/>
      <c r="E382" s="14"/>
      <c r="F382" s="14"/>
      <c r="G382" s="14"/>
      <c r="H382" s="14"/>
      <c r="I382" s="14"/>
      <c r="J382" s="14"/>
      <c r="K382" s="14"/>
      <c r="L382" s="14"/>
      <c r="M382" s="14"/>
      <c r="N382" s="14"/>
      <c r="O382" s="14"/>
    </row>
    <row r="383" spans="2:15" s="2" customFormat="1" x14ac:dyDescent="0.2">
      <c r="B383" s="14"/>
      <c r="C383" s="14"/>
      <c r="D383" s="14"/>
      <c r="E383" s="14"/>
      <c r="F383" s="14"/>
      <c r="G383" s="14"/>
      <c r="H383" s="14"/>
      <c r="I383" s="14"/>
      <c r="J383" s="14"/>
      <c r="K383" s="14"/>
      <c r="L383" s="14"/>
      <c r="M383" s="14"/>
      <c r="N383" s="14"/>
      <c r="O383" s="14"/>
    </row>
    <row r="384" spans="2:15" s="2" customFormat="1" x14ac:dyDescent="0.2">
      <c r="B384" s="14"/>
      <c r="C384" s="14"/>
      <c r="D384" s="14"/>
      <c r="E384" s="14"/>
      <c r="F384" s="14"/>
      <c r="G384" s="14"/>
      <c r="H384" s="14"/>
      <c r="I384" s="14"/>
      <c r="J384" s="14"/>
      <c r="K384" s="14"/>
      <c r="L384" s="14"/>
      <c r="M384" s="14"/>
      <c r="N384" s="14"/>
      <c r="O384" s="14"/>
    </row>
    <row r="385" spans="2:15" s="2" customFormat="1" x14ac:dyDescent="0.2">
      <c r="B385" s="14"/>
      <c r="C385" s="14"/>
      <c r="D385" s="14"/>
      <c r="E385" s="14"/>
      <c r="F385" s="14"/>
      <c r="G385" s="14"/>
      <c r="H385" s="14"/>
      <c r="I385" s="14"/>
      <c r="J385" s="14"/>
      <c r="K385" s="14"/>
      <c r="L385" s="14"/>
      <c r="M385" s="14"/>
      <c r="N385" s="14"/>
      <c r="O385" s="14"/>
    </row>
    <row r="386" spans="2:15" s="2" customFormat="1" x14ac:dyDescent="0.2">
      <c r="B386" s="14"/>
      <c r="C386" s="14"/>
      <c r="D386" s="14"/>
      <c r="E386" s="14"/>
      <c r="F386" s="14"/>
      <c r="G386" s="14"/>
      <c r="H386" s="14"/>
      <c r="I386" s="14"/>
      <c r="J386" s="14"/>
      <c r="K386" s="14"/>
      <c r="L386" s="14"/>
      <c r="M386" s="14"/>
      <c r="N386" s="14"/>
      <c r="O386" s="14"/>
    </row>
    <row r="387" spans="2:15" s="2" customFormat="1" x14ac:dyDescent="0.2">
      <c r="B387" s="14"/>
      <c r="C387" s="14"/>
      <c r="D387" s="14"/>
      <c r="E387" s="14"/>
      <c r="F387" s="14"/>
      <c r="G387" s="14"/>
      <c r="H387" s="14"/>
      <c r="I387" s="14"/>
      <c r="J387" s="14"/>
      <c r="K387" s="14"/>
      <c r="L387" s="14"/>
      <c r="M387" s="14"/>
      <c r="N387" s="14"/>
      <c r="O387" s="14"/>
    </row>
    <row r="388" spans="2:15" s="2" customFormat="1" x14ac:dyDescent="0.2">
      <c r="B388" s="14"/>
      <c r="C388" s="14"/>
      <c r="D388" s="14"/>
      <c r="E388" s="14"/>
      <c r="F388" s="14"/>
      <c r="G388" s="14"/>
      <c r="H388" s="14"/>
      <c r="I388" s="14"/>
      <c r="J388" s="14"/>
      <c r="K388" s="14"/>
      <c r="L388" s="14"/>
      <c r="M388" s="14"/>
      <c r="N388" s="14"/>
      <c r="O388" s="14"/>
    </row>
    <row r="389" spans="2:15" s="2" customFormat="1" x14ac:dyDescent="0.2">
      <c r="B389" s="14"/>
      <c r="C389" s="14"/>
      <c r="D389" s="14"/>
      <c r="E389" s="14"/>
      <c r="F389" s="14"/>
      <c r="G389" s="14"/>
      <c r="H389" s="14"/>
      <c r="I389" s="14"/>
      <c r="J389" s="14"/>
      <c r="K389" s="14"/>
      <c r="L389" s="14"/>
      <c r="M389" s="14"/>
      <c r="N389" s="14"/>
      <c r="O389" s="14"/>
    </row>
    <row r="390" spans="2:15" s="2" customFormat="1" x14ac:dyDescent="0.2">
      <c r="B390" s="14"/>
      <c r="C390" s="14"/>
      <c r="D390" s="14"/>
      <c r="E390" s="14"/>
      <c r="F390" s="14"/>
      <c r="G390" s="14"/>
      <c r="H390" s="14"/>
      <c r="I390" s="14"/>
      <c r="J390" s="14"/>
      <c r="K390" s="14"/>
      <c r="L390" s="14"/>
      <c r="M390" s="14"/>
      <c r="N390" s="14"/>
      <c r="O390" s="14"/>
    </row>
    <row r="391" spans="2:15" s="2" customFormat="1" x14ac:dyDescent="0.2">
      <c r="B391" s="14"/>
      <c r="C391" s="14"/>
      <c r="D391" s="14"/>
      <c r="E391" s="14"/>
      <c r="F391" s="14"/>
      <c r="G391" s="14"/>
      <c r="H391" s="14"/>
      <c r="I391" s="14"/>
      <c r="J391" s="14"/>
      <c r="K391" s="14"/>
      <c r="L391" s="14"/>
      <c r="M391" s="14"/>
      <c r="N391" s="14"/>
      <c r="O391" s="14"/>
    </row>
    <row r="392" spans="2:15" s="2" customFormat="1" x14ac:dyDescent="0.2">
      <c r="B392" s="14"/>
      <c r="C392" s="14"/>
      <c r="D392" s="14"/>
      <c r="E392" s="14"/>
      <c r="F392" s="14"/>
      <c r="G392" s="14"/>
      <c r="H392" s="14"/>
      <c r="I392" s="14"/>
      <c r="J392" s="14"/>
      <c r="K392" s="14"/>
      <c r="L392" s="14"/>
      <c r="M392" s="14"/>
      <c r="N392" s="14"/>
      <c r="O392" s="14"/>
    </row>
    <row r="393" spans="2:15" s="2" customFormat="1" x14ac:dyDescent="0.2">
      <c r="B393" s="14"/>
      <c r="C393" s="14"/>
      <c r="D393" s="14"/>
      <c r="E393" s="14"/>
      <c r="F393" s="14"/>
      <c r="G393" s="14"/>
      <c r="H393" s="14"/>
      <c r="I393" s="14"/>
      <c r="J393" s="14"/>
      <c r="K393" s="14"/>
      <c r="L393" s="14"/>
      <c r="M393" s="14"/>
      <c r="N393" s="14"/>
      <c r="O393" s="14"/>
    </row>
    <row r="394" spans="2:15" s="2" customFormat="1" x14ac:dyDescent="0.2">
      <c r="B394" s="14"/>
      <c r="C394" s="14"/>
      <c r="D394" s="14"/>
      <c r="E394" s="14"/>
      <c r="F394" s="14"/>
      <c r="G394" s="14"/>
      <c r="H394" s="14"/>
      <c r="I394" s="14"/>
      <c r="J394" s="14"/>
      <c r="K394" s="14"/>
      <c r="L394" s="14"/>
      <c r="M394" s="14"/>
      <c r="N394" s="14"/>
      <c r="O394" s="14"/>
    </row>
    <row r="395" spans="2:15" s="2" customFormat="1" x14ac:dyDescent="0.2">
      <c r="B395" s="14"/>
      <c r="C395" s="14"/>
      <c r="D395" s="14"/>
      <c r="E395" s="14"/>
      <c r="F395" s="14"/>
      <c r="G395" s="14"/>
      <c r="H395" s="14"/>
      <c r="I395" s="14"/>
      <c r="J395" s="14"/>
      <c r="K395" s="14"/>
      <c r="L395" s="14"/>
      <c r="M395" s="14"/>
      <c r="N395" s="14"/>
      <c r="O395" s="14"/>
    </row>
    <row r="396" spans="2:15" s="2" customFormat="1" x14ac:dyDescent="0.2">
      <c r="B396" s="14"/>
      <c r="C396" s="14"/>
      <c r="D396" s="14"/>
      <c r="E396" s="14"/>
      <c r="F396" s="14"/>
      <c r="G396" s="14"/>
      <c r="H396" s="14"/>
      <c r="I396" s="14"/>
      <c r="J396" s="14"/>
      <c r="K396" s="14"/>
      <c r="L396" s="14"/>
      <c r="M396" s="14"/>
      <c r="N396" s="14"/>
      <c r="O396" s="14"/>
    </row>
    <row r="397" spans="2:15" s="2" customFormat="1" x14ac:dyDescent="0.2">
      <c r="B397" s="14"/>
      <c r="C397" s="14"/>
      <c r="D397" s="14"/>
      <c r="E397" s="14"/>
      <c r="F397" s="14"/>
      <c r="G397" s="14"/>
      <c r="H397" s="14"/>
      <c r="I397" s="14"/>
      <c r="J397" s="14"/>
      <c r="K397" s="14"/>
      <c r="L397" s="14"/>
      <c r="M397" s="14"/>
      <c r="N397" s="14"/>
      <c r="O397" s="14"/>
    </row>
    <row r="398" spans="2:15" s="2" customFormat="1" x14ac:dyDescent="0.2">
      <c r="B398" s="14"/>
      <c r="C398" s="14"/>
      <c r="D398" s="14"/>
      <c r="E398" s="14"/>
      <c r="F398" s="14"/>
      <c r="G398" s="14"/>
      <c r="H398" s="14"/>
      <c r="I398" s="14"/>
      <c r="J398" s="14"/>
      <c r="K398" s="14"/>
      <c r="L398" s="14"/>
      <c r="M398" s="14"/>
      <c r="N398" s="14"/>
      <c r="O398" s="14"/>
    </row>
    <row r="399" spans="2:15" s="2" customFormat="1" x14ac:dyDescent="0.2">
      <c r="B399" s="14"/>
      <c r="C399" s="14"/>
      <c r="D399" s="14"/>
      <c r="E399" s="14"/>
      <c r="F399" s="14"/>
      <c r="G399" s="14"/>
      <c r="H399" s="14"/>
      <c r="I399" s="14"/>
      <c r="J399" s="14"/>
      <c r="K399" s="14"/>
      <c r="L399" s="14"/>
      <c r="M399" s="14"/>
      <c r="N399" s="14"/>
      <c r="O399" s="14"/>
    </row>
    <row r="400" spans="2:15" s="2" customFormat="1" x14ac:dyDescent="0.2">
      <c r="B400" s="14"/>
      <c r="C400" s="14"/>
      <c r="D400" s="14"/>
      <c r="E400" s="14"/>
      <c r="F400" s="14"/>
      <c r="G400" s="14"/>
      <c r="H400" s="14"/>
      <c r="I400" s="14"/>
      <c r="J400" s="14"/>
      <c r="K400" s="14"/>
      <c r="L400" s="14"/>
      <c r="M400" s="14"/>
      <c r="N400" s="14"/>
      <c r="O400" s="14"/>
    </row>
    <row r="401" spans="2:15" s="2" customFormat="1" x14ac:dyDescent="0.2">
      <c r="B401" s="14"/>
      <c r="C401" s="14"/>
      <c r="D401" s="14"/>
      <c r="E401" s="14"/>
      <c r="F401" s="14"/>
      <c r="G401" s="14"/>
      <c r="H401" s="14"/>
      <c r="I401" s="14"/>
      <c r="J401" s="14"/>
      <c r="K401" s="14"/>
      <c r="L401" s="14"/>
      <c r="M401" s="14"/>
      <c r="N401" s="14"/>
      <c r="O401" s="14"/>
    </row>
    <row r="402" spans="2:15" s="2" customFormat="1" x14ac:dyDescent="0.2">
      <c r="B402" s="14"/>
      <c r="C402" s="14"/>
      <c r="D402" s="14"/>
      <c r="E402" s="14"/>
      <c r="F402" s="14"/>
      <c r="G402" s="14"/>
      <c r="H402" s="14"/>
      <c r="I402" s="14"/>
      <c r="J402" s="14"/>
      <c r="K402" s="14"/>
      <c r="L402" s="14"/>
      <c r="M402" s="14"/>
      <c r="N402" s="14"/>
      <c r="O402" s="14"/>
    </row>
    <row r="403" spans="2:15" s="2" customFormat="1" x14ac:dyDescent="0.2">
      <c r="B403" s="14"/>
      <c r="C403" s="14"/>
      <c r="D403" s="14"/>
      <c r="E403" s="14"/>
      <c r="F403" s="14"/>
      <c r="G403" s="14"/>
      <c r="H403" s="14"/>
      <c r="I403" s="14"/>
      <c r="J403" s="14"/>
      <c r="K403" s="14"/>
      <c r="L403" s="14"/>
      <c r="M403" s="14"/>
      <c r="N403" s="14"/>
      <c r="O403" s="14"/>
    </row>
    <row r="404" spans="2:15" s="2" customFormat="1" x14ac:dyDescent="0.2">
      <c r="B404" s="14"/>
      <c r="C404" s="14"/>
      <c r="D404" s="14"/>
      <c r="E404" s="14"/>
      <c r="F404" s="14"/>
      <c r="G404" s="14"/>
      <c r="H404" s="14"/>
      <c r="I404" s="14"/>
      <c r="J404" s="14"/>
      <c r="K404" s="14"/>
      <c r="L404" s="14"/>
      <c r="M404" s="14"/>
      <c r="N404" s="14"/>
      <c r="O404" s="14"/>
    </row>
    <row r="405" spans="2:15" s="2" customFormat="1" x14ac:dyDescent="0.2">
      <c r="B405" s="14"/>
      <c r="C405" s="14"/>
      <c r="D405" s="14"/>
      <c r="E405" s="14"/>
      <c r="F405" s="14"/>
      <c r="G405" s="14"/>
      <c r="H405" s="14"/>
      <c r="I405" s="14"/>
      <c r="J405" s="14"/>
      <c r="K405" s="14"/>
      <c r="L405" s="14"/>
      <c r="M405" s="14"/>
      <c r="N405" s="14"/>
      <c r="O405" s="14"/>
    </row>
    <row r="406" spans="2:15" s="2" customFormat="1" x14ac:dyDescent="0.2">
      <c r="B406" s="14"/>
      <c r="C406" s="14"/>
      <c r="D406" s="14"/>
      <c r="E406" s="14"/>
      <c r="F406" s="14"/>
      <c r="G406" s="14"/>
      <c r="H406" s="14"/>
      <c r="I406" s="14"/>
      <c r="J406" s="14"/>
      <c r="K406" s="14"/>
      <c r="L406" s="14"/>
      <c r="M406" s="14"/>
      <c r="N406" s="14"/>
      <c r="O406" s="14"/>
    </row>
    <row r="407" spans="2:15" s="2" customFormat="1" x14ac:dyDescent="0.2">
      <c r="B407" s="14"/>
      <c r="C407" s="14"/>
      <c r="D407" s="14"/>
      <c r="E407" s="14"/>
      <c r="F407" s="14"/>
      <c r="G407" s="14"/>
      <c r="H407" s="14"/>
      <c r="I407" s="14"/>
      <c r="J407" s="14"/>
      <c r="K407" s="14"/>
      <c r="L407" s="14"/>
      <c r="M407" s="14"/>
      <c r="N407" s="14"/>
      <c r="O407" s="14"/>
    </row>
    <row r="408" spans="2:15" s="2" customFormat="1" x14ac:dyDescent="0.2">
      <c r="B408" s="14"/>
      <c r="C408" s="14"/>
      <c r="D408" s="14"/>
      <c r="E408" s="14"/>
      <c r="F408" s="14"/>
      <c r="G408" s="14"/>
      <c r="H408" s="14"/>
      <c r="I408" s="14"/>
      <c r="J408" s="14"/>
      <c r="K408" s="14"/>
      <c r="L408" s="14"/>
      <c r="M408" s="14"/>
      <c r="N408" s="14"/>
      <c r="O408" s="14"/>
    </row>
    <row r="409" spans="2:15" s="2" customFormat="1" x14ac:dyDescent="0.2">
      <c r="B409" s="14"/>
      <c r="C409" s="14"/>
      <c r="D409" s="14"/>
      <c r="E409" s="14"/>
      <c r="F409" s="14"/>
      <c r="G409" s="14"/>
      <c r="H409" s="14"/>
      <c r="I409" s="14"/>
      <c r="J409" s="14"/>
      <c r="K409" s="14"/>
      <c r="L409" s="14"/>
      <c r="M409" s="14"/>
      <c r="N409" s="14"/>
      <c r="O409" s="14"/>
    </row>
    <row r="410" spans="2:15" s="2" customFormat="1" x14ac:dyDescent="0.2">
      <c r="B410" s="14"/>
      <c r="C410" s="14"/>
      <c r="D410" s="14"/>
      <c r="E410" s="14"/>
      <c r="F410" s="14"/>
      <c r="G410" s="14"/>
      <c r="H410" s="14"/>
      <c r="I410" s="14"/>
      <c r="J410" s="14"/>
      <c r="K410" s="14"/>
      <c r="L410" s="14"/>
      <c r="M410" s="14"/>
      <c r="N410" s="14"/>
      <c r="O410" s="14"/>
    </row>
    <row r="411" spans="2:15" s="2" customFormat="1" x14ac:dyDescent="0.2">
      <c r="B411" s="14"/>
      <c r="C411" s="14"/>
      <c r="D411" s="14"/>
      <c r="E411" s="14"/>
      <c r="F411" s="14"/>
      <c r="G411" s="14"/>
      <c r="H411" s="14"/>
      <c r="I411" s="14"/>
      <c r="J411" s="14"/>
      <c r="K411" s="14"/>
      <c r="L411" s="14"/>
      <c r="M411" s="14"/>
      <c r="N411" s="14"/>
      <c r="O411" s="14"/>
    </row>
    <row r="412" spans="2:15" s="2" customFormat="1" x14ac:dyDescent="0.2">
      <c r="B412" s="14"/>
      <c r="C412" s="14"/>
      <c r="D412" s="14"/>
      <c r="E412" s="14"/>
      <c r="F412" s="14"/>
      <c r="G412" s="14"/>
      <c r="H412" s="14"/>
      <c r="I412" s="14"/>
      <c r="J412" s="14"/>
      <c r="K412" s="14"/>
      <c r="L412" s="14"/>
      <c r="M412" s="14"/>
      <c r="N412" s="14"/>
      <c r="O412" s="14"/>
    </row>
    <row r="413" spans="2:15" s="2" customFormat="1" x14ac:dyDescent="0.2">
      <c r="B413" s="14"/>
      <c r="C413" s="14"/>
      <c r="D413" s="14"/>
      <c r="E413" s="14"/>
      <c r="F413" s="14"/>
      <c r="G413" s="14"/>
      <c r="H413" s="14"/>
      <c r="I413" s="14"/>
      <c r="J413" s="14"/>
      <c r="K413" s="14"/>
      <c r="L413" s="14"/>
      <c r="M413" s="14"/>
      <c r="N413" s="14"/>
      <c r="O413" s="14"/>
    </row>
    <row r="414" spans="2:15" s="2" customFormat="1" x14ac:dyDescent="0.2">
      <c r="B414" s="14"/>
      <c r="C414" s="14"/>
      <c r="D414" s="14"/>
      <c r="E414" s="14"/>
      <c r="F414" s="14"/>
      <c r="G414" s="14"/>
      <c r="H414" s="14"/>
      <c r="I414" s="14"/>
      <c r="J414" s="14"/>
      <c r="K414" s="14"/>
      <c r="L414" s="14"/>
      <c r="M414" s="14"/>
      <c r="N414" s="14"/>
      <c r="O414" s="14"/>
    </row>
    <row r="415" spans="2:15" s="2" customFormat="1" x14ac:dyDescent="0.2">
      <c r="B415" s="14"/>
      <c r="C415" s="14"/>
      <c r="D415" s="14"/>
      <c r="E415" s="14"/>
      <c r="F415" s="14"/>
      <c r="G415" s="14"/>
      <c r="H415" s="14"/>
      <c r="I415" s="14"/>
      <c r="J415" s="14"/>
      <c r="K415" s="14"/>
      <c r="L415" s="14"/>
      <c r="M415" s="14"/>
      <c r="N415" s="14"/>
      <c r="O415" s="14"/>
    </row>
    <row r="416" spans="2:15" s="2" customFormat="1" x14ac:dyDescent="0.2">
      <c r="B416" s="14"/>
      <c r="C416" s="14"/>
      <c r="D416" s="14"/>
      <c r="E416" s="14"/>
      <c r="F416" s="14"/>
      <c r="G416" s="14"/>
      <c r="H416" s="14"/>
      <c r="I416" s="14"/>
      <c r="J416" s="14"/>
      <c r="K416" s="14"/>
      <c r="L416" s="14"/>
      <c r="M416" s="14"/>
      <c r="N416" s="14"/>
      <c r="O416" s="14"/>
    </row>
    <row r="417" spans="2:15" s="2" customFormat="1" x14ac:dyDescent="0.2">
      <c r="B417" s="14"/>
      <c r="C417" s="14"/>
      <c r="D417" s="14"/>
      <c r="E417" s="14"/>
      <c r="F417" s="14"/>
      <c r="G417" s="14"/>
      <c r="H417" s="14"/>
      <c r="I417" s="14"/>
      <c r="J417" s="14"/>
      <c r="K417" s="14"/>
      <c r="L417" s="14"/>
      <c r="M417" s="14"/>
      <c r="N417" s="14"/>
      <c r="O417" s="14"/>
    </row>
    <row r="418" spans="2:15" s="2" customFormat="1" x14ac:dyDescent="0.2">
      <c r="B418" s="14"/>
      <c r="C418" s="14"/>
      <c r="D418" s="14"/>
      <c r="E418" s="14"/>
      <c r="F418" s="14"/>
      <c r="G418" s="14"/>
      <c r="H418" s="14"/>
      <c r="I418" s="14"/>
      <c r="J418" s="14"/>
      <c r="K418" s="14"/>
      <c r="L418" s="14"/>
      <c r="M418" s="14"/>
      <c r="N418" s="14"/>
      <c r="O418" s="14"/>
    </row>
    <row r="419" spans="2:15" s="2" customFormat="1" x14ac:dyDescent="0.2">
      <c r="B419" s="14"/>
      <c r="C419" s="14"/>
      <c r="D419" s="14"/>
      <c r="E419" s="14"/>
      <c r="F419" s="14"/>
      <c r="G419" s="14"/>
      <c r="H419" s="14"/>
      <c r="I419" s="14"/>
      <c r="J419" s="14"/>
      <c r="K419" s="14"/>
      <c r="L419" s="14"/>
      <c r="M419" s="14"/>
      <c r="N419" s="14"/>
      <c r="O419" s="14"/>
    </row>
    <row r="420" spans="2:15" s="2" customFormat="1" x14ac:dyDescent="0.2">
      <c r="B420" s="14"/>
      <c r="C420" s="14"/>
      <c r="D420" s="14"/>
      <c r="E420" s="14"/>
      <c r="F420" s="14"/>
      <c r="G420" s="14"/>
      <c r="H420" s="14"/>
      <c r="I420" s="14"/>
      <c r="J420" s="14"/>
      <c r="K420" s="14"/>
      <c r="L420" s="14"/>
      <c r="M420" s="14"/>
      <c r="N420" s="14"/>
      <c r="O420" s="14"/>
    </row>
    <row r="421" spans="2:15" s="2" customFormat="1" x14ac:dyDescent="0.2">
      <c r="B421" s="14"/>
      <c r="C421" s="14"/>
      <c r="D421" s="14"/>
      <c r="E421" s="14"/>
      <c r="F421" s="14"/>
      <c r="G421" s="14"/>
      <c r="H421" s="14"/>
      <c r="I421" s="14"/>
      <c r="J421" s="14"/>
      <c r="K421" s="14"/>
      <c r="L421" s="14"/>
      <c r="M421" s="14"/>
      <c r="N421" s="14"/>
      <c r="O421" s="14"/>
    </row>
    <row r="422" spans="2:15" s="2" customFormat="1" x14ac:dyDescent="0.2">
      <c r="B422" s="14"/>
      <c r="C422" s="14"/>
      <c r="D422" s="14"/>
      <c r="E422" s="14"/>
      <c r="F422" s="14"/>
      <c r="G422" s="14"/>
      <c r="H422" s="14"/>
      <c r="I422" s="14"/>
      <c r="J422" s="14"/>
      <c r="K422" s="14"/>
      <c r="L422" s="14"/>
      <c r="M422" s="14"/>
      <c r="N422" s="14"/>
      <c r="O422" s="14"/>
    </row>
    <row r="423" spans="2:15" s="2" customFormat="1" x14ac:dyDescent="0.2">
      <c r="B423" s="14"/>
      <c r="C423" s="14"/>
      <c r="D423" s="14"/>
      <c r="E423" s="14"/>
      <c r="F423" s="14"/>
      <c r="G423" s="14"/>
      <c r="H423" s="14"/>
      <c r="I423" s="14"/>
      <c r="J423" s="14"/>
      <c r="K423" s="14"/>
      <c r="L423" s="14"/>
      <c r="M423" s="14"/>
      <c r="N423" s="14"/>
      <c r="O423" s="14"/>
    </row>
    <row r="424" spans="2:15" s="2" customFormat="1" x14ac:dyDescent="0.2">
      <c r="B424" s="14"/>
      <c r="C424" s="14"/>
      <c r="D424" s="14"/>
      <c r="E424" s="14"/>
      <c r="F424" s="14"/>
      <c r="G424" s="14"/>
      <c r="H424" s="14"/>
      <c r="I424" s="14"/>
      <c r="J424" s="14"/>
      <c r="K424" s="14"/>
      <c r="L424" s="14"/>
      <c r="M424" s="14"/>
      <c r="N424" s="14"/>
      <c r="O424" s="14"/>
    </row>
    <row r="425" spans="2:15" s="2" customFormat="1" x14ac:dyDescent="0.2">
      <c r="B425" s="14"/>
      <c r="C425" s="14"/>
      <c r="D425" s="14"/>
      <c r="E425" s="14"/>
      <c r="F425" s="14"/>
      <c r="G425" s="14"/>
      <c r="H425" s="14"/>
      <c r="I425" s="14"/>
      <c r="J425" s="14"/>
      <c r="K425" s="14"/>
      <c r="L425" s="14"/>
      <c r="M425" s="14"/>
      <c r="N425" s="14"/>
      <c r="O425" s="14"/>
    </row>
    <row r="426" spans="2:15" s="2" customFormat="1" x14ac:dyDescent="0.2">
      <c r="B426" s="14"/>
      <c r="C426" s="14"/>
      <c r="D426" s="14"/>
      <c r="E426" s="14"/>
      <c r="F426" s="14"/>
      <c r="G426" s="14"/>
      <c r="H426" s="14"/>
      <c r="I426" s="14"/>
      <c r="J426" s="14"/>
      <c r="K426" s="14"/>
      <c r="L426" s="14"/>
      <c r="M426" s="14"/>
      <c r="N426" s="14"/>
      <c r="O426" s="14"/>
    </row>
    <row r="427" spans="2:15" s="2" customFormat="1" x14ac:dyDescent="0.2">
      <c r="B427" s="14"/>
      <c r="C427" s="14"/>
      <c r="D427" s="14"/>
      <c r="E427" s="14"/>
      <c r="F427" s="14"/>
      <c r="G427" s="14"/>
      <c r="H427" s="14"/>
      <c r="I427" s="14"/>
      <c r="J427" s="14"/>
      <c r="K427" s="14"/>
      <c r="L427" s="14"/>
      <c r="M427" s="14"/>
      <c r="N427" s="14"/>
      <c r="O427" s="14"/>
    </row>
    <row r="428" spans="2:15" s="2" customFormat="1" x14ac:dyDescent="0.2">
      <c r="B428" s="14"/>
      <c r="C428" s="14"/>
      <c r="D428" s="14"/>
      <c r="E428" s="14"/>
      <c r="F428" s="14"/>
      <c r="G428" s="14"/>
      <c r="H428" s="14"/>
      <c r="I428" s="14"/>
      <c r="J428" s="14"/>
      <c r="K428" s="14"/>
      <c r="L428" s="14"/>
      <c r="M428" s="14"/>
      <c r="N428" s="14"/>
      <c r="O428" s="14"/>
    </row>
    <row r="429" spans="2:15" s="2" customFormat="1" x14ac:dyDescent="0.2">
      <c r="B429" s="14"/>
      <c r="C429" s="14"/>
      <c r="D429" s="14"/>
      <c r="E429" s="14"/>
      <c r="F429" s="14"/>
      <c r="G429" s="14"/>
      <c r="H429" s="14"/>
      <c r="I429" s="14"/>
      <c r="J429" s="14"/>
      <c r="K429" s="14"/>
      <c r="L429" s="14"/>
      <c r="M429" s="14"/>
      <c r="N429" s="14"/>
      <c r="O429" s="14"/>
    </row>
    <row r="430" spans="2:15" s="2" customFormat="1" x14ac:dyDescent="0.2">
      <c r="B430" s="14"/>
      <c r="C430" s="14"/>
      <c r="D430" s="14"/>
      <c r="E430" s="14"/>
      <c r="F430" s="14"/>
      <c r="G430" s="14"/>
      <c r="H430" s="14"/>
      <c r="I430" s="14"/>
      <c r="J430" s="14"/>
      <c r="K430" s="14"/>
      <c r="L430" s="14"/>
      <c r="M430" s="14"/>
      <c r="N430" s="14"/>
      <c r="O430" s="14"/>
    </row>
    <row r="431" spans="2:15" s="2" customFormat="1" x14ac:dyDescent="0.2">
      <c r="B431" s="14"/>
      <c r="C431" s="14"/>
      <c r="D431" s="14"/>
      <c r="E431" s="14"/>
      <c r="F431" s="14"/>
      <c r="G431" s="14"/>
      <c r="H431" s="14"/>
      <c r="I431" s="14"/>
      <c r="J431" s="14"/>
      <c r="K431" s="14"/>
      <c r="L431" s="14"/>
      <c r="M431" s="14"/>
      <c r="N431" s="14"/>
      <c r="O431" s="14"/>
    </row>
    <row r="432" spans="2:15" s="2" customFormat="1" x14ac:dyDescent="0.2">
      <c r="B432" s="14"/>
      <c r="C432" s="14"/>
      <c r="D432" s="14"/>
      <c r="E432" s="14"/>
      <c r="F432" s="14"/>
      <c r="G432" s="14"/>
      <c r="H432" s="14"/>
      <c r="I432" s="14"/>
      <c r="J432" s="14"/>
      <c r="K432" s="14"/>
      <c r="L432" s="14"/>
      <c r="M432" s="14"/>
      <c r="N432" s="14"/>
      <c r="O432" s="14"/>
    </row>
    <row r="433" spans="2:15" s="2" customFormat="1" x14ac:dyDescent="0.2">
      <c r="B433" s="14"/>
      <c r="C433" s="14"/>
      <c r="D433" s="14"/>
      <c r="E433" s="14"/>
      <c r="F433" s="14"/>
      <c r="G433" s="14"/>
      <c r="H433" s="14"/>
      <c r="I433" s="14"/>
      <c r="J433" s="14"/>
      <c r="K433" s="14"/>
      <c r="L433" s="14"/>
      <c r="M433" s="14"/>
      <c r="N433" s="14"/>
      <c r="O433" s="14"/>
    </row>
    <row r="434" spans="2:15" s="2" customFormat="1" x14ac:dyDescent="0.2">
      <c r="B434" s="14"/>
      <c r="C434" s="14"/>
      <c r="D434" s="14"/>
      <c r="E434" s="14"/>
      <c r="F434" s="14"/>
      <c r="G434" s="14"/>
      <c r="H434" s="14"/>
      <c r="I434" s="14"/>
      <c r="J434" s="14"/>
      <c r="K434" s="14"/>
      <c r="L434" s="14"/>
      <c r="M434" s="14"/>
      <c r="N434" s="14"/>
      <c r="O434" s="14"/>
    </row>
    <row r="435" spans="2:15" s="2" customFormat="1" x14ac:dyDescent="0.2">
      <c r="B435" s="14"/>
      <c r="C435" s="14"/>
      <c r="D435" s="14"/>
      <c r="E435" s="14"/>
      <c r="F435" s="14"/>
      <c r="G435" s="14"/>
      <c r="H435" s="14"/>
      <c r="I435" s="14"/>
      <c r="J435" s="14"/>
      <c r="K435" s="14"/>
      <c r="L435" s="14"/>
      <c r="M435" s="14"/>
      <c r="N435" s="14"/>
      <c r="O435" s="14"/>
    </row>
    <row r="436" spans="2:15" s="2" customFormat="1" x14ac:dyDescent="0.2">
      <c r="B436" s="14"/>
      <c r="C436" s="14"/>
      <c r="D436" s="14"/>
      <c r="E436" s="14"/>
      <c r="F436" s="14"/>
      <c r="G436" s="14"/>
      <c r="H436" s="14"/>
      <c r="I436" s="14"/>
      <c r="J436" s="14"/>
      <c r="K436" s="14"/>
      <c r="L436" s="14"/>
      <c r="M436" s="14"/>
      <c r="N436" s="14"/>
      <c r="O436" s="14"/>
    </row>
    <row r="437" spans="2:15" s="2" customFormat="1" x14ac:dyDescent="0.2">
      <c r="B437" s="14"/>
      <c r="C437" s="14"/>
      <c r="D437" s="14"/>
      <c r="E437" s="14"/>
      <c r="F437" s="14"/>
      <c r="G437" s="14"/>
      <c r="H437" s="14"/>
      <c r="I437" s="14"/>
      <c r="J437" s="14"/>
      <c r="K437" s="14"/>
      <c r="L437" s="14"/>
      <c r="M437" s="14"/>
      <c r="N437" s="14"/>
      <c r="O437" s="14"/>
    </row>
    <row r="438" spans="2:15" s="2" customFormat="1" x14ac:dyDescent="0.2">
      <c r="B438" s="14"/>
      <c r="C438" s="14"/>
      <c r="D438" s="14"/>
      <c r="E438" s="14"/>
      <c r="F438" s="14"/>
      <c r="G438" s="14"/>
      <c r="H438" s="14"/>
      <c r="I438" s="14"/>
      <c r="J438" s="14"/>
      <c r="K438" s="14"/>
      <c r="L438" s="14"/>
      <c r="M438" s="14"/>
      <c r="N438" s="14"/>
      <c r="O438" s="14"/>
    </row>
    <row r="439" spans="2:15" s="2" customFormat="1" x14ac:dyDescent="0.2">
      <c r="B439" s="14"/>
      <c r="C439" s="14"/>
      <c r="D439" s="14"/>
      <c r="E439" s="14"/>
      <c r="F439" s="14"/>
      <c r="G439" s="14"/>
      <c r="H439" s="14"/>
      <c r="I439" s="14"/>
      <c r="J439" s="14"/>
      <c r="K439" s="14"/>
      <c r="L439" s="14"/>
      <c r="M439" s="14"/>
      <c r="N439" s="14"/>
      <c r="O439" s="14"/>
    </row>
    <row r="440" spans="2:15" s="2" customFormat="1" x14ac:dyDescent="0.2">
      <c r="B440" s="14"/>
      <c r="C440" s="14"/>
      <c r="D440" s="14"/>
      <c r="E440" s="14"/>
      <c r="F440" s="14"/>
      <c r="G440" s="14"/>
      <c r="H440" s="14"/>
      <c r="I440" s="14"/>
      <c r="J440" s="14"/>
      <c r="K440" s="14"/>
      <c r="L440" s="14"/>
      <c r="M440" s="14"/>
      <c r="N440" s="14"/>
      <c r="O440" s="14"/>
    </row>
    <row r="441" spans="2:15" s="2" customFormat="1" x14ac:dyDescent="0.2">
      <c r="B441" s="14"/>
      <c r="C441" s="14"/>
      <c r="D441" s="14"/>
      <c r="E441" s="14"/>
      <c r="F441" s="14"/>
      <c r="G441" s="14"/>
      <c r="H441" s="14"/>
      <c r="I441" s="14"/>
      <c r="J441" s="14"/>
      <c r="K441" s="14"/>
      <c r="L441" s="14"/>
      <c r="M441" s="14"/>
      <c r="N441" s="14"/>
      <c r="O441" s="14"/>
    </row>
    <row r="442" spans="2:15" s="2" customFormat="1" x14ac:dyDescent="0.2">
      <c r="B442" s="14"/>
      <c r="C442" s="14"/>
      <c r="D442" s="14"/>
      <c r="E442" s="14"/>
      <c r="F442" s="14"/>
      <c r="G442" s="14"/>
      <c r="H442" s="14"/>
      <c r="I442" s="14"/>
      <c r="J442" s="14"/>
      <c r="K442" s="14"/>
      <c r="L442" s="14"/>
      <c r="M442" s="14"/>
      <c r="N442" s="14"/>
      <c r="O442" s="14"/>
    </row>
    <row r="443" spans="2:15" s="2" customFormat="1" x14ac:dyDescent="0.2">
      <c r="B443" s="14"/>
      <c r="C443" s="14"/>
      <c r="D443" s="14"/>
      <c r="E443" s="14"/>
      <c r="F443" s="14"/>
      <c r="G443" s="14"/>
      <c r="H443" s="14"/>
      <c r="I443" s="14"/>
      <c r="J443" s="14"/>
      <c r="K443" s="14"/>
      <c r="L443" s="14"/>
      <c r="M443" s="14"/>
      <c r="N443" s="14"/>
      <c r="O443" s="14"/>
    </row>
    <row r="444" spans="2:15" s="2" customFormat="1" x14ac:dyDescent="0.2">
      <c r="B444" s="14"/>
      <c r="C444" s="14"/>
      <c r="D444" s="14"/>
      <c r="E444" s="14"/>
      <c r="F444" s="14"/>
      <c r="G444" s="14"/>
      <c r="H444" s="14"/>
      <c r="I444" s="14"/>
      <c r="J444" s="14"/>
      <c r="K444" s="14"/>
      <c r="L444" s="14"/>
      <c r="M444" s="14"/>
      <c r="N444" s="14"/>
      <c r="O444" s="14"/>
    </row>
    <row r="445" spans="2:15" s="2" customFormat="1" x14ac:dyDescent="0.2">
      <c r="B445" s="14"/>
      <c r="C445" s="14"/>
      <c r="D445" s="14"/>
      <c r="E445" s="14"/>
      <c r="F445" s="14"/>
      <c r="G445" s="14"/>
      <c r="H445" s="14"/>
      <c r="I445" s="14"/>
      <c r="J445" s="14"/>
      <c r="K445" s="14"/>
      <c r="L445" s="14"/>
      <c r="M445" s="14"/>
      <c r="N445" s="14"/>
      <c r="O445" s="14"/>
    </row>
    <row r="446" spans="2:15" s="2" customFormat="1" x14ac:dyDescent="0.2">
      <c r="B446" s="14"/>
      <c r="C446" s="14"/>
      <c r="D446" s="14"/>
      <c r="E446" s="14"/>
      <c r="F446" s="14"/>
      <c r="G446" s="14"/>
      <c r="H446" s="14"/>
      <c r="I446" s="14"/>
      <c r="J446" s="14"/>
      <c r="K446" s="14"/>
      <c r="L446" s="14"/>
      <c r="M446" s="14"/>
      <c r="N446" s="14"/>
      <c r="O446" s="14"/>
    </row>
    <row r="447" spans="2:15" s="2" customFormat="1" x14ac:dyDescent="0.2">
      <c r="B447" s="14"/>
      <c r="C447" s="14"/>
      <c r="D447" s="14"/>
      <c r="E447" s="14"/>
      <c r="F447" s="14"/>
      <c r="G447" s="14"/>
      <c r="H447" s="14"/>
      <c r="I447" s="14"/>
      <c r="J447" s="14"/>
      <c r="K447" s="14"/>
      <c r="L447" s="14"/>
      <c r="M447" s="14"/>
      <c r="N447" s="14"/>
      <c r="O447" s="14"/>
    </row>
    <row r="448" spans="2:15" s="2" customFormat="1" x14ac:dyDescent="0.2">
      <c r="B448" s="14"/>
      <c r="C448" s="14"/>
      <c r="D448" s="14"/>
      <c r="E448" s="14"/>
      <c r="F448" s="14"/>
      <c r="G448" s="14"/>
      <c r="H448" s="14"/>
      <c r="I448" s="14"/>
      <c r="J448" s="14"/>
      <c r="K448" s="14"/>
      <c r="L448" s="14"/>
      <c r="M448" s="14"/>
      <c r="N448" s="14"/>
      <c r="O448" s="14"/>
    </row>
    <row r="449" spans="2:15" s="2" customFormat="1" x14ac:dyDescent="0.2">
      <c r="B449" s="14"/>
      <c r="C449" s="14"/>
      <c r="D449" s="14"/>
      <c r="E449" s="14"/>
      <c r="F449" s="14"/>
      <c r="G449" s="14"/>
      <c r="H449" s="14"/>
      <c r="I449" s="14"/>
      <c r="J449" s="14"/>
      <c r="K449" s="14"/>
      <c r="L449" s="14"/>
      <c r="M449" s="14"/>
      <c r="N449" s="14"/>
      <c r="O449" s="14"/>
    </row>
    <row r="450" spans="2:15" s="2" customFormat="1" x14ac:dyDescent="0.2">
      <c r="B450" s="14"/>
      <c r="C450" s="14"/>
      <c r="D450" s="14"/>
      <c r="E450" s="14"/>
      <c r="F450" s="14"/>
      <c r="G450" s="14"/>
      <c r="H450" s="14"/>
      <c r="I450" s="14"/>
      <c r="J450" s="14"/>
      <c r="K450" s="14"/>
      <c r="L450" s="14"/>
      <c r="M450" s="14"/>
      <c r="N450" s="14"/>
      <c r="O450" s="14"/>
    </row>
    <row r="451" spans="2:15" s="2" customFormat="1" x14ac:dyDescent="0.2">
      <c r="B451" s="14"/>
      <c r="C451" s="14"/>
      <c r="D451" s="14"/>
      <c r="E451" s="14"/>
      <c r="F451" s="14"/>
      <c r="G451" s="14"/>
      <c r="H451" s="14"/>
      <c r="I451" s="14"/>
      <c r="J451" s="14"/>
      <c r="K451" s="14"/>
      <c r="L451" s="14"/>
      <c r="M451" s="14"/>
      <c r="N451" s="14"/>
      <c r="O451" s="14"/>
    </row>
    <row r="452" spans="2:15" s="2" customFormat="1" x14ac:dyDescent="0.2">
      <c r="B452" s="14"/>
      <c r="C452" s="14"/>
      <c r="D452" s="14"/>
      <c r="E452" s="14"/>
      <c r="F452" s="14"/>
      <c r="G452" s="14"/>
      <c r="H452" s="14"/>
      <c r="I452" s="14"/>
      <c r="J452" s="14"/>
      <c r="K452" s="14"/>
      <c r="L452" s="14"/>
      <c r="M452" s="14"/>
      <c r="N452" s="14"/>
      <c r="O452" s="14"/>
    </row>
    <row r="453" spans="2:15" s="2" customFormat="1" x14ac:dyDescent="0.2">
      <c r="B453" s="14"/>
      <c r="C453" s="14"/>
      <c r="D453" s="14"/>
      <c r="E453" s="14"/>
      <c r="F453" s="14"/>
      <c r="G453" s="14"/>
      <c r="H453" s="14"/>
      <c r="I453" s="14"/>
      <c r="J453" s="14"/>
      <c r="K453" s="14"/>
      <c r="L453" s="14"/>
      <c r="M453" s="14"/>
      <c r="N453" s="14"/>
      <c r="O453" s="14"/>
    </row>
    <row r="454" spans="2:15" s="2" customFormat="1" x14ac:dyDescent="0.2">
      <c r="B454" s="14"/>
      <c r="C454" s="14"/>
      <c r="D454" s="14"/>
      <c r="E454" s="14"/>
      <c r="F454" s="14"/>
      <c r="G454" s="14"/>
      <c r="H454" s="14"/>
      <c r="I454" s="14"/>
      <c r="J454" s="14"/>
      <c r="K454" s="14"/>
      <c r="L454" s="14"/>
      <c r="M454" s="14"/>
      <c r="N454" s="14"/>
      <c r="O454" s="14"/>
    </row>
    <row r="455" spans="2:15" s="2" customFormat="1" x14ac:dyDescent="0.2">
      <c r="B455" s="14"/>
      <c r="C455" s="14"/>
      <c r="D455" s="14"/>
      <c r="E455" s="14"/>
      <c r="F455" s="14"/>
      <c r="G455" s="14"/>
      <c r="H455" s="14"/>
      <c r="I455" s="14"/>
      <c r="J455" s="14"/>
      <c r="K455" s="14"/>
      <c r="L455" s="14"/>
      <c r="M455" s="14"/>
      <c r="N455" s="14"/>
      <c r="O455" s="14"/>
    </row>
    <row r="456" spans="2:15" s="2" customFormat="1" x14ac:dyDescent="0.2">
      <c r="B456" s="14"/>
      <c r="C456" s="14"/>
      <c r="D456" s="14"/>
      <c r="E456" s="14"/>
      <c r="F456" s="14"/>
      <c r="G456" s="14"/>
      <c r="H456" s="14"/>
      <c r="I456" s="14"/>
      <c r="J456" s="14"/>
      <c r="K456" s="14"/>
      <c r="L456" s="14"/>
      <c r="M456" s="14"/>
      <c r="N456" s="14"/>
      <c r="O456" s="14"/>
    </row>
    <row r="457" spans="2:15" s="2" customFormat="1" x14ac:dyDescent="0.2">
      <c r="B457" s="14"/>
      <c r="C457" s="14"/>
      <c r="D457" s="14"/>
      <c r="E457" s="14"/>
      <c r="F457" s="14"/>
      <c r="G457" s="14"/>
      <c r="H457" s="14"/>
      <c r="I457" s="14"/>
      <c r="J457" s="14"/>
      <c r="K457" s="14"/>
      <c r="L457" s="14"/>
      <c r="M457" s="14"/>
      <c r="N457" s="14"/>
      <c r="O457" s="14"/>
    </row>
    <row r="458" spans="2:15" s="2" customFormat="1" x14ac:dyDescent="0.2">
      <c r="B458" s="14"/>
      <c r="C458" s="14"/>
      <c r="D458" s="14"/>
      <c r="E458" s="14"/>
      <c r="F458" s="14"/>
      <c r="G458" s="14"/>
      <c r="H458" s="14"/>
      <c r="I458" s="14"/>
      <c r="J458" s="14"/>
      <c r="K458" s="14"/>
      <c r="L458" s="14"/>
      <c r="M458" s="14"/>
      <c r="N458" s="14"/>
      <c r="O458" s="14"/>
    </row>
    <row r="459" spans="2:15" s="2" customFormat="1" x14ac:dyDescent="0.2">
      <c r="B459" s="14"/>
      <c r="C459" s="14"/>
      <c r="D459" s="14"/>
      <c r="E459" s="14"/>
      <c r="F459" s="14"/>
      <c r="G459" s="14"/>
      <c r="H459" s="14"/>
      <c r="I459" s="14"/>
      <c r="J459" s="14"/>
      <c r="K459" s="14"/>
      <c r="L459" s="14"/>
      <c r="M459" s="14"/>
      <c r="N459" s="14"/>
      <c r="O459" s="14"/>
    </row>
    <row r="460" spans="2:15" s="2" customFormat="1" x14ac:dyDescent="0.2">
      <c r="B460" s="14"/>
      <c r="C460" s="14"/>
      <c r="D460" s="14"/>
      <c r="E460" s="14"/>
      <c r="F460" s="14"/>
      <c r="G460" s="14"/>
      <c r="H460" s="14"/>
      <c r="I460" s="14"/>
      <c r="J460" s="14"/>
      <c r="K460" s="14"/>
      <c r="L460" s="14"/>
      <c r="M460" s="14"/>
      <c r="N460" s="14"/>
      <c r="O460" s="14"/>
    </row>
    <row r="461" spans="2:15" s="2" customFormat="1" x14ac:dyDescent="0.2">
      <c r="B461" s="14"/>
      <c r="C461" s="14"/>
      <c r="D461" s="14"/>
      <c r="E461" s="14"/>
      <c r="F461" s="14"/>
      <c r="G461" s="14"/>
      <c r="H461" s="14"/>
      <c r="I461" s="14"/>
      <c r="J461" s="14"/>
      <c r="K461" s="14"/>
      <c r="L461" s="14"/>
      <c r="M461" s="14"/>
      <c r="N461" s="14"/>
      <c r="O461" s="14"/>
    </row>
    <row r="462" spans="2:15" s="2" customFormat="1" x14ac:dyDescent="0.2">
      <c r="B462" s="14"/>
      <c r="C462" s="14"/>
      <c r="D462" s="14"/>
      <c r="E462" s="14"/>
      <c r="F462" s="14"/>
      <c r="G462" s="14"/>
      <c r="H462" s="14"/>
      <c r="I462" s="14"/>
      <c r="J462" s="14"/>
      <c r="K462" s="14"/>
      <c r="L462" s="14"/>
      <c r="M462" s="14"/>
      <c r="N462" s="14"/>
      <c r="O462" s="14"/>
    </row>
    <row r="463" spans="2:15" s="2" customFormat="1" x14ac:dyDescent="0.2">
      <c r="B463" s="14"/>
      <c r="C463" s="14"/>
      <c r="D463" s="14"/>
      <c r="E463" s="14"/>
      <c r="F463" s="14"/>
      <c r="G463" s="14"/>
      <c r="H463" s="14"/>
      <c r="I463" s="14"/>
      <c r="J463" s="14"/>
      <c r="K463" s="14"/>
      <c r="L463" s="14"/>
      <c r="M463" s="14"/>
      <c r="N463" s="14"/>
      <c r="O463" s="14"/>
    </row>
    <row r="464" spans="2:15" s="2" customFormat="1" x14ac:dyDescent="0.2">
      <c r="B464" s="14"/>
      <c r="C464" s="14"/>
      <c r="D464" s="14"/>
      <c r="E464" s="14"/>
      <c r="F464" s="14"/>
      <c r="G464" s="14"/>
      <c r="H464" s="14"/>
      <c r="I464" s="14"/>
      <c r="J464" s="14"/>
      <c r="K464" s="14"/>
      <c r="L464" s="14"/>
      <c r="M464" s="14"/>
      <c r="N464" s="14"/>
      <c r="O464" s="14"/>
    </row>
    <row r="465" spans="2:15" s="2" customFormat="1" x14ac:dyDescent="0.2">
      <c r="B465" s="14"/>
      <c r="C465" s="14"/>
      <c r="D465" s="14"/>
      <c r="E465" s="14"/>
      <c r="F465" s="14"/>
      <c r="G465" s="14"/>
      <c r="H465" s="14"/>
      <c r="I465" s="14"/>
      <c r="J465" s="14"/>
      <c r="K465" s="14"/>
      <c r="L465" s="14"/>
      <c r="M465" s="14"/>
      <c r="N465" s="14"/>
      <c r="O465" s="14"/>
    </row>
    <row r="466" spans="2:15" s="2" customFormat="1" x14ac:dyDescent="0.2">
      <c r="B466" s="14"/>
      <c r="C466" s="14"/>
      <c r="D466" s="14"/>
      <c r="E466" s="14"/>
      <c r="F466" s="14"/>
      <c r="G466" s="14"/>
      <c r="H466" s="14"/>
      <c r="I466" s="14"/>
      <c r="J466" s="14"/>
      <c r="K466" s="14"/>
      <c r="L466" s="14"/>
      <c r="M466" s="14"/>
      <c r="N466" s="14"/>
      <c r="O466" s="14"/>
    </row>
    <row r="467" spans="2:15" s="2" customFormat="1" x14ac:dyDescent="0.2">
      <c r="B467" s="14"/>
      <c r="C467" s="14"/>
      <c r="D467" s="14"/>
      <c r="E467" s="14"/>
      <c r="F467" s="14"/>
      <c r="G467" s="14"/>
      <c r="H467" s="14"/>
      <c r="I467" s="14"/>
      <c r="J467" s="14"/>
      <c r="K467" s="14"/>
      <c r="L467" s="14"/>
      <c r="M467" s="14"/>
      <c r="N467" s="14"/>
      <c r="O467" s="14"/>
    </row>
    <row r="468" spans="2:15" s="2" customFormat="1" x14ac:dyDescent="0.2">
      <c r="B468" s="14"/>
      <c r="C468" s="14"/>
      <c r="D468" s="14"/>
      <c r="E468" s="14"/>
      <c r="F468" s="14"/>
      <c r="G468" s="14"/>
      <c r="H468" s="14"/>
      <c r="I468" s="14"/>
      <c r="J468" s="14"/>
      <c r="K468" s="14"/>
      <c r="L468" s="14"/>
      <c r="M468" s="14"/>
      <c r="N468" s="14"/>
      <c r="O468" s="14"/>
    </row>
    <row r="469" spans="2:15" s="2" customFormat="1" x14ac:dyDescent="0.2">
      <c r="B469" s="14"/>
      <c r="C469" s="14"/>
      <c r="D469" s="14"/>
      <c r="E469" s="14"/>
      <c r="F469" s="14"/>
      <c r="G469" s="14"/>
      <c r="H469" s="14"/>
      <c r="I469" s="14"/>
      <c r="J469" s="14"/>
      <c r="K469" s="14"/>
      <c r="L469" s="14"/>
      <c r="M469" s="14"/>
      <c r="N469" s="14"/>
      <c r="O469" s="14"/>
    </row>
    <row r="470" spans="2:15" s="2" customFormat="1" x14ac:dyDescent="0.2">
      <c r="B470" s="14"/>
      <c r="C470" s="14"/>
      <c r="D470" s="14"/>
      <c r="E470" s="14"/>
      <c r="F470" s="14"/>
      <c r="G470" s="14"/>
      <c r="H470" s="14"/>
      <c r="I470" s="14"/>
      <c r="J470" s="14"/>
      <c r="K470" s="14"/>
      <c r="L470" s="14"/>
      <c r="M470" s="14"/>
      <c r="N470" s="14"/>
      <c r="O470" s="14"/>
    </row>
    <row r="471" spans="2:15" s="2" customFormat="1" x14ac:dyDescent="0.2">
      <c r="B471" s="14"/>
      <c r="C471" s="14"/>
      <c r="D471" s="14"/>
      <c r="E471" s="14"/>
      <c r="F471" s="14"/>
      <c r="G471" s="14"/>
      <c r="H471" s="14"/>
      <c r="I471" s="14"/>
      <c r="J471" s="14"/>
      <c r="K471" s="14"/>
      <c r="L471" s="14"/>
      <c r="M471" s="14"/>
      <c r="N471" s="14"/>
      <c r="O471" s="14"/>
    </row>
    <row r="472" spans="2:15" s="2" customFormat="1" x14ac:dyDescent="0.2">
      <c r="B472" s="14"/>
      <c r="C472" s="14"/>
      <c r="D472" s="14"/>
      <c r="E472" s="14"/>
      <c r="F472" s="14"/>
      <c r="G472" s="14"/>
      <c r="H472" s="14"/>
      <c r="I472" s="14"/>
      <c r="J472" s="14"/>
      <c r="K472" s="14"/>
      <c r="L472" s="14"/>
      <c r="M472" s="14"/>
      <c r="N472" s="14"/>
      <c r="O472" s="14"/>
    </row>
    <row r="473" spans="2:15" s="2" customFormat="1" x14ac:dyDescent="0.2">
      <c r="B473" s="14"/>
      <c r="C473" s="14"/>
      <c r="D473" s="14"/>
      <c r="E473" s="14"/>
      <c r="F473" s="14"/>
      <c r="G473" s="14"/>
      <c r="H473" s="14"/>
      <c r="I473" s="14"/>
      <c r="J473" s="14"/>
      <c r="K473" s="14"/>
      <c r="L473" s="14"/>
      <c r="M473" s="14"/>
      <c r="N473" s="14"/>
      <c r="O473" s="14"/>
    </row>
    <row r="474" spans="2:15" s="2" customFormat="1" x14ac:dyDescent="0.2">
      <c r="B474" s="14"/>
      <c r="C474" s="14"/>
      <c r="D474" s="14"/>
      <c r="E474" s="14"/>
      <c r="F474" s="14"/>
      <c r="G474" s="14"/>
      <c r="H474" s="14"/>
      <c r="I474" s="14"/>
      <c r="J474" s="14"/>
      <c r="K474" s="14"/>
      <c r="L474" s="14"/>
      <c r="M474" s="14"/>
      <c r="N474" s="14"/>
      <c r="O474" s="14"/>
    </row>
    <row r="475" spans="2:15" s="2" customFormat="1" x14ac:dyDescent="0.2">
      <c r="B475" s="14"/>
      <c r="C475" s="14"/>
      <c r="D475" s="14"/>
      <c r="E475" s="14"/>
      <c r="F475" s="14"/>
      <c r="G475" s="14"/>
      <c r="H475" s="14"/>
      <c r="I475" s="14"/>
      <c r="J475" s="14"/>
      <c r="K475" s="14"/>
      <c r="L475" s="14"/>
      <c r="M475" s="14"/>
      <c r="N475" s="14"/>
      <c r="O475" s="14"/>
    </row>
    <row r="476" spans="2:15" s="2" customFormat="1" x14ac:dyDescent="0.2">
      <c r="B476" s="14"/>
      <c r="C476" s="14"/>
      <c r="D476" s="14"/>
      <c r="E476" s="14"/>
      <c r="F476" s="14"/>
      <c r="G476" s="14"/>
      <c r="H476" s="14"/>
      <c r="I476" s="14"/>
      <c r="J476" s="14"/>
      <c r="K476" s="14"/>
      <c r="L476" s="14"/>
      <c r="M476" s="14"/>
      <c r="N476" s="14"/>
      <c r="O476" s="14"/>
    </row>
    <row r="477" spans="2:15" s="2" customFormat="1" x14ac:dyDescent="0.2">
      <c r="B477" s="14"/>
      <c r="C477" s="14"/>
      <c r="D477" s="14"/>
      <c r="E477" s="14"/>
      <c r="F477" s="14"/>
      <c r="G477" s="14"/>
      <c r="H477" s="14"/>
      <c r="I477" s="14"/>
      <c r="J477" s="14"/>
      <c r="K477" s="14"/>
      <c r="L477" s="14"/>
      <c r="M477" s="14"/>
      <c r="N477" s="14"/>
      <c r="O477" s="14"/>
    </row>
    <row r="478" spans="2:15" s="2" customFormat="1" x14ac:dyDescent="0.2">
      <c r="B478" s="14"/>
      <c r="C478" s="14"/>
      <c r="D478" s="14"/>
      <c r="E478" s="14"/>
      <c r="F478" s="14"/>
      <c r="G478" s="14"/>
      <c r="H478" s="14"/>
      <c r="I478" s="14"/>
      <c r="J478" s="14"/>
      <c r="K478" s="14"/>
      <c r="L478" s="14"/>
      <c r="M478" s="14"/>
      <c r="N478" s="14"/>
      <c r="O478" s="14"/>
    </row>
    <row r="479" spans="2:15" s="2" customFormat="1" x14ac:dyDescent="0.2">
      <c r="B479" s="14"/>
      <c r="C479" s="14"/>
      <c r="D479" s="14"/>
      <c r="E479" s="14"/>
      <c r="F479" s="14"/>
      <c r="G479" s="14"/>
      <c r="H479" s="14"/>
      <c r="I479" s="14"/>
      <c r="J479" s="14"/>
      <c r="K479" s="14"/>
      <c r="L479" s="14"/>
      <c r="M479" s="14"/>
      <c r="N479" s="14"/>
      <c r="O479" s="14"/>
    </row>
    <row r="480" spans="2:15" s="2" customFormat="1" x14ac:dyDescent="0.2">
      <c r="B480" s="14"/>
      <c r="C480" s="14"/>
      <c r="D480" s="14"/>
      <c r="E480" s="14"/>
      <c r="F480" s="14"/>
      <c r="G480" s="14"/>
      <c r="H480" s="14"/>
      <c r="I480" s="14"/>
      <c r="J480" s="14"/>
      <c r="K480" s="14"/>
      <c r="L480" s="14"/>
      <c r="M480" s="14"/>
      <c r="N480" s="14"/>
      <c r="O480" s="14"/>
    </row>
    <row r="481" spans="2:15" s="2" customFormat="1" x14ac:dyDescent="0.2">
      <c r="B481" s="14"/>
      <c r="C481" s="14"/>
      <c r="D481" s="14"/>
      <c r="E481" s="14"/>
      <c r="F481" s="14"/>
      <c r="G481" s="14"/>
      <c r="H481" s="14"/>
      <c r="I481" s="14"/>
      <c r="J481" s="14"/>
      <c r="K481" s="14"/>
      <c r="L481" s="14"/>
      <c r="M481" s="14"/>
      <c r="N481" s="14"/>
      <c r="O481" s="14"/>
    </row>
    <row r="482" spans="2:15" s="2" customFormat="1" x14ac:dyDescent="0.2">
      <c r="B482" s="14"/>
      <c r="C482" s="14"/>
      <c r="D482" s="14"/>
      <c r="E482" s="14"/>
      <c r="F482" s="14"/>
      <c r="G482" s="14"/>
      <c r="H482" s="14"/>
      <c r="I482" s="14"/>
      <c r="J482" s="14"/>
      <c r="K482" s="14"/>
      <c r="L482" s="14"/>
      <c r="M482" s="14"/>
      <c r="N482" s="14"/>
      <c r="O482" s="14"/>
    </row>
    <row r="483" spans="2:15" s="2" customFormat="1" x14ac:dyDescent="0.2">
      <c r="B483" s="14"/>
      <c r="C483" s="14"/>
      <c r="D483" s="14"/>
      <c r="E483" s="14"/>
      <c r="F483" s="14"/>
      <c r="G483" s="14"/>
      <c r="H483" s="14"/>
      <c r="I483" s="14"/>
      <c r="J483" s="14"/>
      <c r="K483" s="14"/>
      <c r="L483" s="14"/>
      <c r="M483" s="14"/>
      <c r="N483" s="14"/>
      <c r="O483" s="14"/>
    </row>
    <row r="484" spans="2:15" s="2" customFormat="1" x14ac:dyDescent="0.2">
      <c r="B484" s="14"/>
      <c r="C484" s="14"/>
      <c r="D484" s="14"/>
      <c r="E484" s="14"/>
      <c r="F484" s="14"/>
      <c r="G484" s="14"/>
      <c r="H484" s="14"/>
      <c r="I484" s="14"/>
      <c r="J484" s="14"/>
      <c r="K484" s="14"/>
      <c r="L484" s="14"/>
      <c r="M484" s="14"/>
      <c r="N484" s="14"/>
      <c r="O484" s="14"/>
    </row>
    <row r="485" spans="2:15" s="2" customFormat="1" x14ac:dyDescent="0.2">
      <c r="B485" s="14"/>
      <c r="C485" s="14"/>
      <c r="D485" s="14"/>
      <c r="E485" s="14"/>
      <c r="F485" s="14"/>
      <c r="G485" s="14"/>
      <c r="H485" s="14"/>
      <c r="I485" s="14"/>
      <c r="J485" s="14"/>
      <c r="K485" s="14"/>
      <c r="L485" s="14"/>
      <c r="M485" s="14"/>
      <c r="N485" s="14"/>
      <c r="O485" s="14"/>
    </row>
    <row r="486" spans="2:15" s="2" customFormat="1" x14ac:dyDescent="0.2">
      <c r="B486" s="14"/>
      <c r="C486" s="14"/>
      <c r="D486" s="14"/>
      <c r="E486" s="14"/>
      <c r="F486" s="14"/>
      <c r="G486" s="14"/>
      <c r="H486" s="14"/>
      <c r="I486" s="14"/>
      <c r="J486" s="14"/>
      <c r="K486" s="14"/>
      <c r="L486" s="14"/>
      <c r="M486" s="14"/>
      <c r="N486" s="14"/>
      <c r="O486" s="14"/>
    </row>
    <row r="487" spans="2:15" s="2" customFormat="1" x14ac:dyDescent="0.2">
      <c r="B487" s="14"/>
      <c r="C487" s="14"/>
      <c r="D487" s="14"/>
      <c r="E487" s="14"/>
      <c r="F487" s="14"/>
      <c r="G487" s="14"/>
      <c r="H487" s="14"/>
      <c r="I487" s="14"/>
      <c r="J487" s="14"/>
      <c r="K487" s="14"/>
      <c r="L487" s="14"/>
      <c r="M487" s="14"/>
      <c r="N487" s="14"/>
      <c r="O487" s="14"/>
    </row>
    <row r="488" spans="2:15" s="2" customFormat="1" x14ac:dyDescent="0.2">
      <c r="B488" s="14"/>
      <c r="C488" s="14"/>
      <c r="D488" s="14"/>
      <c r="E488" s="14"/>
      <c r="F488" s="14"/>
      <c r="G488" s="14"/>
      <c r="H488" s="14"/>
      <c r="I488" s="14"/>
      <c r="J488" s="14"/>
      <c r="K488" s="14"/>
      <c r="L488" s="14"/>
      <c r="M488" s="14"/>
      <c r="N488" s="14"/>
      <c r="O488" s="14"/>
    </row>
    <row r="489" spans="2:15" s="2" customFormat="1" x14ac:dyDescent="0.2">
      <c r="B489" s="14"/>
      <c r="C489" s="14"/>
      <c r="D489" s="14"/>
      <c r="E489" s="14"/>
      <c r="F489" s="14"/>
      <c r="G489" s="14"/>
      <c r="H489" s="14"/>
      <c r="I489" s="14"/>
      <c r="J489" s="14"/>
      <c r="K489" s="14"/>
      <c r="L489" s="14"/>
      <c r="M489" s="14"/>
      <c r="N489" s="14"/>
      <c r="O489" s="14"/>
    </row>
    <row r="490" spans="2:15" s="2" customFormat="1" x14ac:dyDescent="0.2">
      <c r="B490" s="14"/>
      <c r="C490" s="14"/>
      <c r="D490" s="14"/>
      <c r="E490" s="14"/>
      <c r="F490" s="14"/>
      <c r="G490" s="14"/>
      <c r="H490" s="14"/>
      <c r="I490" s="14"/>
      <c r="J490" s="14"/>
      <c r="K490" s="14"/>
      <c r="L490" s="14"/>
      <c r="M490" s="14"/>
      <c r="N490" s="14"/>
      <c r="O490" s="14"/>
    </row>
    <row r="491" spans="2:15" s="2" customFormat="1" x14ac:dyDescent="0.2">
      <c r="B491" s="14"/>
      <c r="C491" s="14"/>
      <c r="D491" s="14"/>
      <c r="E491" s="14"/>
      <c r="F491" s="14"/>
      <c r="G491" s="14"/>
      <c r="H491" s="14"/>
      <c r="I491" s="14"/>
      <c r="J491" s="14"/>
      <c r="K491" s="14"/>
      <c r="L491" s="14"/>
      <c r="M491" s="14"/>
      <c r="N491" s="14"/>
      <c r="O491" s="14"/>
    </row>
    <row r="492" spans="2:15" s="2" customFormat="1" x14ac:dyDescent="0.2">
      <c r="B492" s="14"/>
      <c r="C492" s="14"/>
      <c r="D492" s="14"/>
      <c r="E492" s="14"/>
      <c r="F492" s="14"/>
      <c r="G492" s="14"/>
      <c r="H492" s="14"/>
      <c r="I492" s="14"/>
      <c r="J492" s="14"/>
      <c r="K492" s="14"/>
      <c r="L492" s="14"/>
      <c r="M492" s="14"/>
      <c r="N492" s="14"/>
      <c r="O492" s="14"/>
    </row>
    <row r="493" spans="2:15" s="2" customFormat="1" x14ac:dyDescent="0.2">
      <c r="B493" s="14"/>
      <c r="C493" s="14"/>
      <c r="D493" s="14"/>
      <c r="E493" s="14"/>
      <c r="F493" s="14"/>
      <c r="G493" s="14"/>
      <c r="H493" s="14"/>
      <c r="I493" s="14"/>
      <c r="J493" s="14"/>
      <c r="K493" s="14"/>
      <c r="L493" s="14"/>
      <c r="M493" s="14"/>
      <c r="N493" s="14"/>
      <c r="O493" s="14"/>
    </row>
    <row r="494" spans="2:15" s="2" customFormat="1" x14ac:dyDescent="0.2">
      <c r="B494" s="14"/>
      <c r="C494" s="14"/>
      <c r="D494" s="14"/>
      <c r="E494" s="14"/>
      <c r="F494" s="14"/>
      <c r="G494" s="14"/>
      <c r="H494" s="14"/>
      <c r="I494" s="14"/>
      <c r="J494" s="14"/>
      <c r="K494" s="14"/>
      <c r="L494" s="14"/>
      <c r="M494" s="14"/>
      <c r="N494" s="14"/>
      <c r="O494" s="14"/>
    </row>
    <row r="495" spans="2:15" s="2" customFormat="1" x14ac:dyDescent="0.2">
      <c r="B495" s="14"/>
      <c r="C495" s="14"/>
      <c r="D495" s="14"/>
      <c r="E495" s="14"/>
      <c r="F495" s="14"/>
      <c r="G495" s="14"/>
      <c r="H495" s="14"/>
      <c r="I495" s="14"/>
      <c r="J495" s="14"/>
      <c r="K495" s="14"/>
      <c r="L495" s="14"/>
      <c r="M495" s="14"/>
      <c r="N495" s="14"/>
      <c r="O495" s="14"/>
    </row>
    <row r="496" spans="2:15" s="2" customFormat="1" x14ac:dyDescent="0.2">
      <c r="B496" s="14"/>
      <c r="C496" s="14"/>
      <c r="D496" s="14"/>
      <c r="E496" s="14"/>
      <c r="F496" s="14"/>
      <c r="G496" s="14"/>
      <c r="H496" s="14"/>
      <c r="I496" s="14"/>
      <c r="J496" s="14"/>
      <c r="K496" s="14"/>
      <c r="L496" s="14"/>
      <c r="M496" s="14"/>
      <c r="N496" s="14"/>
      <c r="O496" s="14"/>
    </row>
    <row r="497" spans="2:15" s="2" customFormat="1" x14ac:dyDescent="0.2">
      <c r="B497" s="14"/>
      <c r="C497" s="14"/>
      <c r="D497" s="14"/>
      <c r="E497" s="14"/>
      <c r="F497" s="14"/>
      <c r="G497" s="14"/>
      <c r="H497" s="14"/>
      <c r="I497" s="14"/>
      <c r="J497" s="14"/>
      <c r="K497" s="14"/>
      <c r="L497" s="14"/>
      <c r="M497" s="14"/>
      <c r="N497" s="14"/>
      <c r="O497" s="14"/>
    </row>
    <row r="498" spans="2:15" s="2" customFormat="1" x14ac:dyDescent="0.2">
      <c r="B498" s="14"/>
      <c r="C498" s="14"/>
      <c r="D498" s="14"/>
      <c r="E498" s="14"/>
      <c r="F498" s="14"/>
      <c r="G498" s="14"/>
      <c r="H498" s="14"/>
      <c r="I498" s="14"/>
      <c r="J498" s="14"/>
      <c r="K498" s="14"/>
      <c r="L498" s="14"/>
      <c r="M498" s="14"/>
      <c r="N498" s="14"/>
      <c r="O498" s="14"/>
    </row>
    <row r="499" spans="2:15" s="2" customFormat="1" x14ac:dyDescent="0.2">
      <c r="B499" s="14"/>
      <c r="C499" s="14"/>
      <c r="D499" s="14"/>
      <c r="E499" s="14"/>
      <c r="F499" s="14"/>
      <c r="G499" s="14"/>
      <c r="H499" s="14"/>
      <c r="I499" s="14"/>
      <c r="J499" s="14"/>
      <c r="K499" s="14"/>
      <c r="L499" s="14"/>
      <c r="M499" s="14"/>
      <c r="N499" s="14"/>
      <c r="O499" s="14"/>
    </row>
    <row r="500" spans="2:15" s="2" customFormat="1" x14ac:dyDescent="0.2">
      <c r="B500" s="14"/>
      <c r="C500" s="14"/>
      <c r="D500" s="14"/>
      <c r="E500" s="14"/>
      <c r="F500" s="14"/>
      <c r="G500" s="14"/>
      <c r="H500" s="14"/>
      <c r="I500" s="14"/>
      <c r="J500" s="14"/>
      <c r="K500" s="14"/>
      <c r="L500" s="14"/>
      <c r="M500" s="14"/>
      <c r="N500" s="14"/>
      <c r="O500" s="14"/>
    </row>
    <row r="501" spans="2:15" s="2" customFormat="1" x14ac:dyDescent="0.2">
      <c r="B501" s="14"/>
      <c r="C501" s="14"/>
      <c r="D501" s="14"/>
      <c r="E501" s="14"/>
      <c r="F501" s="14"/>
      <c r="G501" s="14"/>
      <c r="H501" s="14"/>
      <c r="I501" s="14"/>
      <c r="J501" s="14"/>
      <c r="K501" s="14"/>
      <c r="L501" s="14"/>
      <c r="M501" s="14"/>
      <c r="N501" s="14"/>
      <c r="O501" s="14"/>
    </row>
    <row r="502" spans="2:15" s="2" customFormat="1" x14ac:dyDescent="0.2">
      <c r="B502" s="14"/>
      <c r="C502" s="14"/>
      <c r="D502" s="14"/>
      <c r="E502" s="14"/>
      <c r="F502" s="14"/>
      <c r="G502" s="14"/>
      <c r="H502" s="14"/>
      <c r="I502" s="14"/>
      <c r="J502" s="14"/>
      <c r="K502" s="14"/>
      <c r="L502" s="14"/>
      <c r="M502" s="14"/>
      <c r="N502" s="14"/>
      <c r="O502" s="14"/>
    </row>
    <row r="503" spans="2:15" s="2" customFormat="1" x14ac:dyDescent="0.2">
      <c r="B503" s="14"/>
      <c r="C503" s="14"/>
      <c r="D503" s="14"/>
      <c r="E503" s="14"/>
      <c r="F503" s="14"/>
      <c r="G503" s="14"/>
      <c r="H503" s="14"/>
      <c r="I503" s="14"/>
      <c r="J503" s="14"/>
      <c r="K503" s="14"/>
      <c r="L503" s="14"/>
      <c r="M503" s="14"/>
      <c r="N503" s="14"/>
      <c r="O503" s="14"/>
    </row>
    <row r="504" spans="2:15" s="2" customFormat="1" x14ac:dyDescent="0.2">
      <c r="B504" s="14"/>
      <c r="C504" s="14"/>
      <c r="D504" s="14"/>
      <c r="E504" s="14"/>
      <c r="F504" s="14"/>
      <c r="G504" s="14"/>
      <c r="H504" s="14"/>
      <c r="I504" s="14"/>
      <c r="J504" s="14"/>
      <c r="K504" s="14"/>
      <c r="L504" s="14"/>
      <c r="M504" s="14"/>
      <c r="N504" s="14"/>
      <c r="O504" s="14"/>
    </row>
  </sheetData>
  <mergeCells count="16">
    <mergeCell ref="C24:M24"/>
    <mergeCell ref="C29:M29"/>
    <mergeCell ref="B13:B15"/>
    <mergeCell ref="D13:M13"/>
    <mergeCell ref="D14:M14"/>
    <mergeCell ref="D15:M15"/>
    <mergeCell ref="A1:N1"/>
    <mergeCell ref="A2:N2"/>
    <mergeCell ref="D4:M4"/>
    <mergeCell ref="D5:M5"/>
    <mergeCell ref="D6:M6"/>
    <mergeCell ref="B9:B12"/>
    <mergeCell ref="D9:M9"/>
    <mergeCell ref="D10:M10"/>
    <mergeCell ref="D11:M11"/>
    <mergeCell ref="D12:M12"/>
  </mergeCells>
  <pageMargins left="0.25" right="0.25" top="0.5" bottom="0.5" header="0.3" footer="0.3"/>
  <pageSetup orientation="landscape" horizontalDpi="1200" verticalDpi="1200" r:id="rId1"/>
  <headerFooter>
    <oddFooter>Page &amp;P&amp;R&amp;F</oddFooter>
  </headerFooter>
  <rowBreaks count="1" manualBreakCount="1">
    <brk id="24"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359"/>
  <sheetViews>
    <sheetView showGridLines="0" topLeftCell="A19" zoomScaleNormal="100" zoomScalePageLayoutView="40" workbookViewId="0">
      <selection activeCell="F32" sqref="F32:G32"/>
    </sheetView>
  </sheetViews>
  <sheetFormatPr defaultColWidth="9.140625" defaultRowHeight="12.75" x14ac:dyDescent="0.2"/>
  <cols>
    <col min="1" max="1" width="1.85546875" style="2" customWidth="1"/>
    <col min="2" max="2" width="3.5703125" style="61" customWidth="1"/>
    <col min="3" max="3" width="29.5703125" style="3" customWidth="1"/>
    <col min="4" max="4" width="72" style="3" customWidth="1"/>
    <col min="5" max="7" width="26.140625" style="3" customWidth="1"/>
    <col min="8" max="8" width="23.140625" style="3" customWidth="1"/>
    <col min="9" max="9" width="12.5703125" style="2" customWidth="1"/>
    <col min="10" max="10" width="14.42578125" style="3" customWidth="1"/>
    <col min="11" max="11" width="12" style="3" customWidth="1"/>
    <col min="12" max="12" width="11.42578125" style="3" customWidth="1"/>
    <col min="13" max="13" width="14" style="3" customWidth="1"/>
    <col min="14" max="14" width="14.5703125" style="3" customWidth="1"/>
    <col min="15" max="15" width="13" style="3" customWidth="1"/>
    <col min="16" max="16" width="49" style="3" customWidth="1"/>
    <col min="17" max="17" width="43.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68" t="s">
        <v>0</v>
      </c>
      <c r="C1" s="268"/>
      <c r="D1" s="268"/>
      <c r="E1" s="268"/>
      <c r="F1" s="268"/>
      <c r="G1" s="268"/>
      <c r="H1" s="268"/>
      <c r="I1" s="268"/>
      <c r="J1" s="268"/>
      <c r="K1" s="268"/>
      <c r="L1" s="268"/>
      <c r="M1" s="268"/>
      <c r="N1" s="268"/>
      <c r="O1" s="268"/>
      <c r="P1" s="268"/>
      <c r="Q1" s="268"/>
    </row>
    <row r="2" spans="1:25" ht="20.25" x14ac:dyDescent="0.3">
      <c r="B2" s="268" t="s">
        <v>38</v>
      </c>
      <c r="C2" s="268"/>
      <c r="D2" s="268"/>
      <c r="E2" s="268"/>
      <c r="F2" s="268"/>
      <c r="G2" s="268"/>
      <c r="H2" s="268"/>
      <c r="I2" s="268"/>
      <c r="J2" s="268"/>
      <c r="K2" s="268"/>
      <c r="L2" s="268"/>
      <c r="M2" s="268"/>
      <c r="N2" s="268"/>
      <c r="O2" s="268"/>
      <c r="P2" s="268"/>
      <c r="Q2" s="268"/>
    </row>
    <row r="3" spans="1:25" ht="5.25" customHeight="1" x14ac:dyDescent="0.2">
      <c r="B3" s="6"/>
      <c r="C3" s="2"/>
      <c r="D3" s="2"/>
      <c r="E3" s="2"/>
      <c r="F3" s="2"/>
      <c r="G3" s="2"/>
      <c r="H3" s="2"/>
      <c r="J3" s="2"/>
      <c r="K3" s="2"/>
      <c r="L3" s="2"/>
      <c r="M3" s="2"/>
      <c r="N3" s="2"/>
      <c r="O3" s="2"/>
      <c r="P3" s="2"/>
    </row>
    <row r="4" spans="1:25" ht="13.5" thickBot="1" x14ac:dyDescent="0.25">
      <c r="B4" s="281" t="s">
        <v>39</v>
      </c>
      <c r="C4" s="281"/>
      <c r="D4" s="286" t="s">
        <v>366</v>
      </c>
      <c r="E4" s="287"/>
      <c r="F4" s="14"/>
      <c r="G4" s="14"/>
      <c r="H4" s="14"/>
      <c r="I4" s="14"/>
      <c r="J4" s="14"/>
      <c r="K4" s="14"/>
      <c r="L4" s="14"/>
      <c r="M4" s="14"/>
      <c r="N4" s="14"/>
      <c r="O4" s="14"/>
      <c r="P4" s="14"/>
      <c r="Q4" s="14"/>
    </row>
    <row r="5" spans="1:25" ht="13.5" thickBot="1" x14ac:dyDescent="0.25">
      <c r="B5" s="281" t="s">
        <v>40</v>
      </c>
      <c r="C5" s="281"/>
      <c r="D5" s="238">
        <v>1</v>
      </c>
      <c r="E5" s="238" t="s">
        <v>41</v>
      </c>
      <c r="F5" s="239" t="s">
        <v>42</v>
      </c>
      <c r="G5" s="288" t="s">
        <v>314</v>
      </c>
      <c r="H5" s="288"/>
      <c r="I5" s="288"/>
      <c r="J5" s="288"/>
      <c r="K5" s="14"/>
      <c r="L5" s="14"/>
      <c r="M5" s="240" t="s">
        <v>17</v>
      </c>
      <c r="N5" s="241" t="str">
        <f>DQI!I11</f>
        <v>2,2,2,2,1</v>
      </c>
      <c r="O5" s="242"/>
      <c r="P5" s="14" t="s">
        <v>43</v>
      </c>
      <c r="Q5" s="14"/>
    </row>
    <row r="6" spans="1:25" ht="27.75" customHeight="1" x14ac:dyDescent="0.2">
      <c r="B6" s="289" t="s">
        <v>44</v>
      </c>
      <c r="C6" s="290"/>
      <c r="D6" s="291" t="s">
        <v>367</v>
      </c>
      <c r="E6" s="292"/>
      <c r="F6" s="292"/>
      <c r="G6" s="292"/>
      <c r="H6" s="292"/>
      <c r="I6" s="292"/>
      <c r="J6" s="292"/>
      <c r="K6" s="292"/>
      <c r="L6" s="292"/>
      <c r="M6" s="292"/>
      <c r="N6" s="292"/>
      <c r="O6" s="293"/>
      <c r="P6" s="243"/>
      <c r="Q6" s="14"/>
    </row>
    <row r="7" spans="1:25" ht="13.5" thickBot="1" x14ac:dyDescent="0.25">
      <c r="B7" s="14"/>
      <c r="C7" s="14"/>
      <c r="D7" s="14"/>
      <c r="E7" s="14"/>
      <c r="F7" s="14"/>
      <c r="G7" s="14"/>
      <c r="H7" s="14"/>
      <c r="I7" s="14"/>
      <c r="J7" s="14"/>
      <c r="K7" s="14"/>
      <c r="L7" s="14"/>
      <c r="M7" s="14"/>
      <c r="N7" s="14"/>
      <c r="O7" s="14"/>
      <c r="P7" s="14"/>
      <c r="Q7" s="14"/>
    </row>
    <row r="8" spans="1:25" s="19" customFormat="1" ht="15.75" customHeight="1" thickBot="1" x14ac:dyDescent="0.25">
      <c r="A8" s="18"/>
      <c r="B8" s="294" t="s">
        <v>45</v>
      </c>
      <c r="C8" s="295"/>
      <c r="D8" s="295"/>
      <c r="E8" s="295"/>
      <c r="F8" s="295"/>
      <c r="G8" s="295"/>
      <c r="H8" s="295"/>
      <c r="I8" s="295"/>
      <c r="J8" s="295"/>
      <c r="K8" s="295"/>
      <c r="L8" s="295"/>
      <c r="M8" s="295"/>
      <c r="N8" s="295"/>
      <c r="O8" s="295"/>
      <c r="P8" s="295"/>
      <c r="Q8" s="296"/>
      <c r="R8" s="18"/>
      <c r="S8" s="18"/>
      <c r="T8" s="18"/>
      <c r="U8" s="18"/>
      <c r="V8" s="18"/>
      <c r="W8" s="18"/>
      <c r="X8" s="18"/>
      <c r="Y8" s="18"/>
    </row>
    <row r="9" spans="1:25" x14ac:dyDescent="0.2">
      <c r="B9" s="6"/>
      <c r="C9" s="2"/>
      <c r="D9" s="2"/>
      <c r="E9" s="2"/>
      <c r="F9" s="2"/>
      <c r="G9" s="2"/>
      <c r="H9" s="2"/>
      <c r="J9" s="2"/>
      <c r="K9" s="2"/>
      <c r="L9" s="2"/>
      <c r="M9" s="2"/>
      <c r="N9" s="2"/>
      <c r="O9" s="2"/>
      <c r="P9" s="2"/>
    </row>
    <row r="10" spans="1:25" x14ac:dyDescent="0.2">
      <c r="B10" s="281" t="s">
        <v>46</v>
      </c>
      <c r="C10" s="281"/>
      <c r="D10" s="297" t="s">
        <v>315</v>
      </c>
      <c r="E10" s="285"/>
      <c r="F10" s="2"/>
      <c r="G10" s="20" t="s">
        <v>47</v>
      </c>
      <c r="H10" s="21"/>
      <c r="I10" s="21"/>
      <c r="J10" s="21"/>
      <c r="K10" s="21"/>
      <c r="L10" s="21"/>
      <c r="M10" s="21"/>
      <c r="N10" s="21"/>
      <c r="O10" s="22"/>
      <c r="P10" s="2"/>
    </row>
    <row r="11" spans="1:25" x14ac:dyDescent="0.2">
      <c r="B11" s="282" t="s">
        <v>48</v>
      </c>
      <c r="C11" s="283"/>
      <c r="D11" s="284" t="s">
        <v>315</v>
      </c>
      <c r="E11" s="285"/>
      <c r="F11" s="2"/>
      <c r="G11" s="23" t="str">
        <f>CONCATENATE("Reference Flow: ",D5," ",E5," of ",G5)</f>
        <v>Reference Flow: 1 kg of natural gas</v>
      </c>
      <c r="H11" s="24"/>
      <c r="I11" s="24"/>
      <c r="J11" s="24"/>
      <c r="K11" s="24"/>
      <c r="L11" s="24"/>
      <c r="M11" s="24"/>
      <c r="N11" s="24"/>
      <c r="O11" s="25"/>
      <c r="P11" s="2"/>
    </row>
    <row r="12" spans="1:25" x14ac:dyDescent="0.2">
      <c r="B12" s="281" t="s">
        <v>49</v>
      </c>
      <c r="C12" s="281"/>
      <c r="D12" s="298">
        <v>2016</v>
      </c>
      <c r="E12" s="298"/>
      <c r="F12" s="2"/>
      <c r="G12" s="23"/>
      <c r="H12" s="24"/>
      <c r="I12" s="24"/>
      <c r="J12" s="24"/>
      <c r="K12" s="24"/>
      <c r="L12" s="24"/>
      <c r="M12" s="24"/>
      <c r="N12" s="24"/>
      <c r="O12" s="25"/>
      <c r="P12" s="2"/>
    </row>
    <row r="13" spans="1:25" ht="12.75" customHeight="1" x14ac:dyDescent="0.2">
      <c r="B13" s="281" t="s">
        <v>50</v>
      </c>
      <c r="C13" s="281"/>
      <c r="D13" s="298" t="s">
        <v>101</v>
      </c>
      <c r="E13" s="298"/>
      <c r="F13" s="2"/>
      <c r="G13" s="299" t="s">
        <v>395</v>
      </c>
      <c r="H13" s="300"/>
      <c r="I13" s="300"/>
      <c r="J13" s="300"/>
      <c r="K13" s="300"/>
      <c r="L13" s="300"/>
      <c r="M13" s="300"/>
      <c r="N13" s="300"/>
      <c r="O13" s="301"/>
      <c r="P13" s="2"/>
    </row>
    <row r="14" spans="1:25" x14ac:dyDescent="0.2">
      <c r="B14" s="281" t="s">
        <v>51</v>
      </c>
      <c r="C14" s="281"/>
      <c r="D14" s="298" t="s">
        <v>98</v>
      </c>
      <c r="E14" s="298"/>
      <c r="F14" s="2"/>
      <c r="G14" s="299"/>
      <c r="H14" s="300"/>
      <c r="I14" s="300"/>
      <c r="J14" s="300"/>
      <c r="K14" s="300"/>
      <c r="L14" s="300"/>
      <c r="M14" s="300"/>
      <c r="N14" s="300"/>
      <c r="O14" s="301"/>
      <c r="P14" s="2"/>
    </row>
    <row r="15" spans="1:25" x14ac:dyDescent="0.2">
      <c r="B15" s="281" t="s">
        <v>52</v>
      </c>
      <c r="C15" s="281"/>
      <c r="D15" s="298" t="s">
        <v>316</v>
      </c>
      <c r="E15" s="298"/>
      <c r="F15" s="2"/>
      <c r="G15" s="299"/>
      <c r="H15" s="300"/>
      <c r="I15" s="300"/>
      <c r="J15" s="300"/>
      <c r="K15" s="300"/>
      <c r="L15" s="300"/>
      <c r="M15" s="300"/>
      <c r="N15" s="300"/>
      <c r="O15" s="301"/>
      <c r="P15" s="2"/>
    </row>
    <row r="16" spans="1:25" x14ac:dyDescent="0.2">
      <c r="B16" s="281" t="s">
        <v>53</v>
      </c>
      <c r="C16" s="281"/>
      <c r="D16" s="298" t="s">
        <v>94</v>
      </c>
      <c r="E16" s="298"/>
      <c r="F16" s="2"/>
      <c r="G16" s="299"/>
      <c r="H16" s="300"/>
      <c r="I16" s="300"/>
      <c r="J16" s="300"/>
      <c r="K16" s="300"/>
      <c r="L16" s="300"/>
      <c r="M16" s="300"/>
      <c r="N16" s="300"/>
      <c r="O16" s="301"/>
      <c r="P16" s="2"/>
    </row>
    <row r="17" spans="1:25" ht="23.45" customHeight="1" x14ac:dyDescent="0.2">
      <c r="B17" s="302" t="s">
        <v>54</v>
      </c>
      <c r="C17" s="303"/>
      <c r="D17" s="304"/>
      <c r="E17" s="304"/>
      <c r="F17" s="2"/>
      <c r="G17" s="26" t="s">
        <v>389</v>
      </c>
      <c r="H17" s="27"/>
      <c r="I17" s="27"/>
      <c r="J17" s="27"/>
      <c r="K17" s="27"/>
      <c r="L17" s="27"/>
      <c r="M17" s="27"/>
      <c r="N17" s="27"/>
      <c r="O17" s="28"/>
      <c r="P17" s="2"/>
    </row>
    <row r="18" spans="1:25" x14ac:dyDescent="0.2">
      <c r="B18" s="6"/>
      <c r="C18" s="2"/>
      <c r="D18" s="2"/>
      <c r="E18" s="2"/>
      <c r="F18" s="2"/>
      <c r="G18" s="2"/>
      <c r="H18" s="2"/>
      <c r="J18" s="2"/>
      <c r="K18" s="2"/>
      <c r="L18" s="2"/>
      <c r="M18" s="2"/>
      <c r="N18" s="2"/>
      <c r="O18" s="2"/>
      <c r="P18" s="2"/>
    </row>
    <row r="19" spans="1:25" ht="13.5" thickBot="1" x14ac:dyDescent="0.25">
      <c r="B19" s="6"/>
      <c r="C19" s="2"/>
      <c r="D19" s="2"/>
      <c r="E19" s="2"/>
      <c r="F19" s="2"/>
      <c r="G19" s="2"/>
      <c r="H19" s="2"/>
      <c r="J19" s="2"/>
      <c r="K19" s="2"/>
      <c r="L19" s="2"/>
      <c r="M19" s="2"/>
      <c r="N19" s="2"/>
      <c r="O19" s="2"/>
      <c r="P19" s="2"/>
    </row>
    <row r="20" spans="1:25" s="19" customFormat="1" ht="15.75" customHeight="1" thickBot="1" x14ac:dyDescent="0.25">
      <c r="A20" s="18"/>
      <c r="B20" s="305" t="s">
        <v>55</v>
      </c>
      <c r="C20" s="306"/>
      <c r="D20" s="306"/>
      <c r="E20" s="306"/>
      <c r="F20" s="306"/>
      <c r="G20" s="306"/>
      <c r="H20" s="306"/>
      <c r="I20" s="306"/>
      <c r="J20" s="306"/>
      <c r="K20" s="306"/>
      <c r="L20" s="306"/>
      <c r="M20" s="306"/>
      <c r="N20" s="306"/>
      <c r="O20" s="306"/>
      <c r="P20" s="306"/>
      <c r="Q20" s="307"/>
      <c r="R20" s="18"/>
      <c r="S20" s="18"/>
      <c r="T20" s="18"/>
      <c r="U20" s="18"/>
      <c r="V20" s="18"/>
      <c r="W20" s="18"/>
      <c r="X20" s="18"/>
      <c r="Y20" s="18"/>
    </row>
    <row r="21" spans="1:25" x14ac:dyDescent="0.2">
      <c r="B21" s="6"/>
      <c r="C21" s="2"/>
      <c r="D21" s="2"/>
      <c r="E21" s="2"/>
      <c r="F21" s="2"/>
      <c r="G21" s="29" t="s">
        <v>56</v>
      </c>
      <c r="H21" s="2"/>
      <c r="J21" s="2"/>
      <c r="K21" s="2"/>
      <c r="L21" s="2"/>
      <c r="M21" s="2"/>
      <c r="N21" s="2"/>
      <c r="O21" s="2"/>
      <c r="P21" s="2"/>
    </row>
    <row r="22" spans="1:25" x14ac:dyDescent="0.2">
      <c r="B22" s="6"/>
      <c r="C22" s="30" t="s">
        <v>57</v>
      </c>
      <c r="D22" s="30" t="s">
        <v>58</v>
      </c>
      <c r="E22" s="30" t="s">
        <v>59</v>
      </c>
      <c r="F22" s="30" t="s">
        <v>60</v>
      </c>
      <c r="G22" s="30" t="s">
        <v>61</v>
      </c>
      <c r="H22" s="30" t="s">
        <v>62</v>
      </c>
      <c r="I22" s="30" t="s">
        <v>63</v>
      </c>
      <c r="J22" s="308" t="s">
        <v>64</v>
      </c>
      <c r="K22" s="308"/>
      <c r="L22" s="308"/>
      <c r="M22" s="308"/>
      <c r="N22" s="308"/>
      <c r="O22" s="308"/>
      <c r="P22" s="308"/>
      <c r="Q22" s="308"/>
    </row>
    <row r="23" spans="1:25" x14ac:dyDescent="0.2">
      <c r="B23" s="14">
        <f t="shared" ref="B23:B24" si="0">LEN(C23)</f>
        <v>10</v>
      </c>
      <c r="C23" s="31" t="s">
        <v>371</v>
      </c>
      <c r="D23" s="32"/>
      <c r="E23" s="69">
        <f>PS!D7</f>
        <v>62.0692603385518</v>
      </c>
      <c r="F23" s="222">
        <f>PS!C7</f>
        <v>45.831858268101762</v>
      </c>
      <c r="G23" s="223">
        <f>PS!E7</f>
        <v>80.340509148727918</v>
      </c>
      <c r="H23" s="35" t="s">
        <v>335</v>
      </c>
      <c r="I23" s="34">
        <v>1</v>
      </c>
      <c r="J23" s="280" t="s">
        <v>382</v>
      </c>
      <c r="K23" s="280"/>
      <c r="L23" s="280"/>
      <c r="M23" s="280"/>
      <c r="N23" s="280"/>
      <c r="O23" s="280"/>
      <c r="P23" s="280"/>
      <c r="Q23" s="280"/>
    </row>
    <row r="24" spans="1:25" x14ac:dyDescent="0.2">
      <c r="B24" s="14">
        <f t="shared" si="0"/>
        <v>10</v>
      </c>
      <c r="C24" s="31" t="s">
        <v>372</v>
      </c>
      <c r="E24" s="69">
        <f>PS!D8</f>
        <v>124394210.3812992</v>
      </c>
      <c r="F24" s="222">
        <f>PS!C8</f>
        <v>95353998.862770185</v>
      </c>
      <c r="G24" s="223">
        <f>PS!E8</f>
        <v>159045629.56126514</v>
      </c>
      <c r="H24" s="254" t="s">
        <v>338</v>
      </c>
      <c r="I24" s="144">
        <v>3</v>
      </c>
      <c r="J24" s="3" t="s">
        <v>375</v>
      </c>
      <c r="Q24" s="3"/>
    </row>
    <row r="25" spans="1:25" x14ac:dyDescent="0.2">
      <c r="B25" s="14"/>
      <c r="C25" s="31" t="s">
        <v>339</v>
      </c>
      <c r="D25" s="32"/>
      <c r="E25" s="69">
        <f>PS!D9</f>
        <v>7.6675763297352076E-3</v>
      </c>
      <c r="F25" s="222">
        <f>PS!C9</f>
        <v>6.8894463720501498E-3</v>
      </c>
      <c r="G25" s="223">
        <f>PS!E9</f>
        <v>8.4457062874202654E-3</v>
      </c>
      <c r="H25" s="35" t="s">
        <v>340</v>
      </c>
      <c r="I25" s="34">
        <v>2</v>
      </c>
      <c r="J25" s="284" t="s">
        <v>341</v>
      </c>
      <c r="K25" s="317"/>
      <c r="L25" s="317"/>
      <c r="M25" s="317"/>
      <c r="N25" s="317"/>
      <c r="O25" s="317"/>
      <c r="P25" s="317"/>
      <c r="Q25" s="318"/>
    </row>
    <row r="26" spans="1:25" x14ac:dyDescent="0.2">
      <c r="B26" s="14"/>
      <c r="C26" s="31" t="s">
        <v>342</v>
      </c>
      <c r="D26" s="32"/>
      <c r="E26" s="69">
        <f>PS!D10</f>
        <v>0.73415595693918156</v>
      </c>
      <c r="F26" s="222">
        <f>PS!C10</f>
        <v>0.73076369026073684</v>
      </c>
      <c r="G26" s="223">
        <f>PS!E10</f>
        <v>0.73754822361762629</v>
      </c>
      <c r="H26" s="35" t="s">
        <v>340</v>
      </c>
      <c r="I26" s="34">
        <v>2</v>
      </c>
      <c r="J26" s="280" t="s">
        <v>343</v>
      </c>
      <c r="K26" s="280"/>
      <c r="L26" s="280"/>
      <c r="M26" s="280"/>
      <c r="N26" s="280"/>
      <c r="O26" s="280"/>
      <c r="P26" s="280"/>
      <c r="Q26" s="280"/>
    </row>
    <row r="27" spans="1:25" x14ac:dyDescent="0.2">
      <c r="B27" s="14"/>
      <c r="C27" s="224" t="s">
        <v>369</v>
      </c>
      <c r="D27" s="32"/>
      <c r="E27" s="69">
        <f>PS!D11</f>
        <v>24755.432915851256</v>
      </c>
      <c r="F27" s="222">
        <f>PS!C11</f>
        <v>22683.166829745598</v>
      </c>
      <c r="G27" s="223">
        <f>PS!E11</f>
        <v>26829.40684931507</v>
      </c>
      <c r="H27" s="35" t="s">
        <v>346</v>
      </c>
      <c r="I27" s="34">
        <v>1</v>
      </c>
      <c r="J27" s="280" t="s">
        <v>383</v>
      </c>
      <c r="K27" s="280"/>
      <c r="L27" s="280"/>
      <c r="M27" s="280"/>
      <c r="N27" s="280"/>
      <c r="O27" s="280"/>
      <c r="P27" s="280"/>
      <c r="Q27" s="280"/>
    </row>
    <row r="28" spans="1:25" x14ac:dyDescent="0.2">
      <c r="B28" s="14"/>
      <c r="C28" s="224" t="s">
        <v>370</v>
      </c>
      <c r="D28" s="32"/>
      <c r="E28" s="69">
        <f>PS!D12</f>
        <v>3969.3034933358404</v>
      </c>
      <c r="F28" s="222">
        <f>PS!C12</f>
        <v>3700.8036229802833</v>
      </c>
      <c r="G28" s="223">
        <f>PS!E12</f>
        <v>4238.9998181593319</v>
      </c>
      <c r="H28" s="35" t="s">
        <v>347</v>
      </c>
      <c r="I28" s="34">
        <v>1</v>
      </c>
      <c r="J28" s="280" t="s">
        <v>384</v>
      </c>
      <c r="K28" s="280"/>
      <c r="L28" s="280"/>
      <c r="M28" s="280"/>
      <c r="N28" s="280"/>
      <c r="O28" s="280"/>
      <c r="P28" s="280"/>
      <c r="Q28" s="280"/>
    </row>
    <row r="29" spans="1:25" x14ac:dyDescent="0.2">
      <c r="B29" s="14"/>
      <c r="C29" s="224" t="s">
        <v>361</v>
      </c>
      <c r="D29" s="32"/>
      <c r="E29" s="69">
        <f>PS!D13</f>
        <v>0.26</v>
      </c>
      <c r="F29" s="222">
        <f>PS!C13</f>
        <v>0.26</v>
      </c>
      <c r="G29" s="223">
        <f>PS!E13</f>
        <v>0.26</v>
      </c>
      <c r="H29" s="35" t="s">
        <v>340</v>
      </c>
      <c r="I29" s="34">
        <v>3</v>
      </c>
      <c r="J29" s="280" t="s">
        <v>381</v>
      </c>
      <c r="K29" s="280"/>
      <c r="L29" s="280"/>
      <c r="M29" s="280"/>
      <c r="N29" s="280"/>
      <c r="O29" s="280"/>
      <c r="P29" s="280"/>
      <c r="Q29" s="280"/>
    </row>
    <row r="30" spans="1:25" x14ac:dyDescent="0.2">
      <c r="B30" s="14"/>
      <c r="C30" s="224" t="s">
        <v>373</v>
      </c>
      <c r="D30" s="69" t="str">
        <f>CONCATENATE(C26,"*16+",C25,"*44+(1-",C25,"-",C26,")*30")</f>
        <v>nat_mCH4*16+nat_mCO2*44+(1-nat_mCO2-nat_mCH4)*30</v>
      </c>
      <c r="E30" s="69">
        <f>E26*16+E25*44+(1-E25-E26)*30</f>
        <v>19.829162671467749</v>
      </c>
      <c r="F30" s="69">
        <f>F26*16+F25*44+(1-F25-F26)*30</f>
        <v>19.865760585558384</v>
      </c>
      <c r="G30" s="69">
        <f>G26*16+G25*44+(1-G25-G26)*30</f>
        <v>19.792564757377114</v>
      </c>
      <c r="H30" s="35" t="s">
        <v>344</v>
      </c>
      <c r="I30" s="34"/>
      <c r="J30" s="280" t="s">
        <v>345</v>
      </c>
      <c r="K30" s="280"/>
      <c r="L30" s="280"/>
      <c r="M30" s="280"/>
      <c r="N30" s="280"/>
      <c r="O30" s="280"/>
      <c r="P30" s="280"/>
      <c r="Q30" s="280"/>
    </row>
    <row r="31" spans="1:25" x14ac:dyDescent="0.2">
      <c r="B31" s="14">
        <f t="shared" ref="B31" si="1">LEN(C31)</f>
        <v>13</v>
      </c>
      <c r="C31" s="224" t="s">
        <v>374</v>
      </c>
      <c r="D31" s="212" t="str">
        <f>CONCATENATE(C24,"*",C30)</f>
        <v>4_NG_trans*4_NG_density</v>
      </c>
      <c r="E31" s="69">
        <f>E24*E30</f>
        <v>2466633033.0395641</v>
      </c>
      <c r="F31" s="69">
        <f>F24*F30</f>
        <v>1894279712.2833989</v>
      </c>
      <c r="G31" s="69">
        <f>G24*G30</f>
        <v>3147920922.469152</v>
      </c>
      <c r="H31" s="258" t="s">
        <v>41</v>
      </c>
      <c r="I31" s="34"/>
      <c r="J31" s="280" t="s">
        <v>376</v>
      </c>
      <c r="K31" s="280"/>
      <c r="L31" s="280"/>
      <c r="M31" s="280"/>
      <c r="N31" s="280"/>
      <c r="O31" s="280"/>
      <c r="P31" s="280"/>
      <c r="Q31" s="280"/>
    </row>
    <row r="32" spans="1:25" x14ac:dyDescent="0.2">
      <c r="B32" s="14">
        <f t="shared" ref="B32:B33" si="2">LEN(C32)</f>
        <v>7</v>
      </c>
      <c r="C32" s="224" t="s">
        <v>332</v>
      </c>
      <c r="D32" s="212" t="str">
        <f>CONCATENATE(C23,"*1000/",C26,"/",C31)</f>
        <v>4_CENT_CH4*1000/nat_mCH4/4_NG_trans_kg</v>
      </c>
      <c r="E32" s="69">
        <f>E23*1000/E26/E31</f>
        <v>3.4275492181755366E-5</v>
      </c>
      <c r="F32" s="69">
        <f t="shared" ref="F32:G32" si="3">F23*1000/F26/F31</f>
        <v>3.3109025472241704E-5</v>
      </c>
      <c r="G32" s="69">
        <f t="shared" si="3"/>
        <v>3.4603525189845118E-5</v>
      </c>
      <c r="H32" s="258" t="s">
        <v>41</v>
      </c>
      <c r="I32" s="34"/>
      <c r="J32" s="280" t="s">
        <v>379</v>
      </c>
      <c r="K32" s="280"/>
      <c r="L32" s="280"/>
      <c r="M32" s="280"/>
      <c r="N32" s="280"/>
      <c r="O32" s="280"/>
      <c r="P32" s="280"/>
      <c r="Q32" s="280"/>
    </row>
    <row r="33" spans="1:25" x14ac:dyDescent="0.2">
      <c r="B33" s="14">
        <f t="shared" si="2"/>
        <v>24</v>
      </c>
      <c r="C33" s="224" t="s">
        <v>350</v>
      </c>
      <c r="D33" s="212" t="str">
        <f>CONCATENATE(C27,"*",C28)</f>
        <v>4_CENT_power*4_CENT_time</v>
      </c>
      <c r="E33" s="69">
        <f>E27*E28</f>
        <v>98261826.351929441</v>
      </c>
      <c r="F33" s="69">
        <f>F27*F28</f>
        <v>83945945.984188691</v>
      </c>
      <c r="G33" s="69">
        <f>G27*G28</f>
        <v>113729850.75556931</v>
      </c>
      <c r="H33" s="258" t="s">
        <v>351</v>
      </c>
      <c r="I33" s="34"/>
      <c r="J33" s="280" t="s">
        <v>392</v>
      </c>
      <c r="K33" s="280"/>
      <c r="L33" s="280"/>
      <c r="M33" s="280"/>
      <c r="N33" s="280"/>
      <c r="O33" s="280"/>
      <c r="P33" s="280"/>
      <c r="Q33" s="280"/>
    </row>
    <row r="34" spans="1:25" x14ac:dyDescent="0.2">
      <c r="B34" s="14">
        <f t="shared" ref="B34" si="4">LEN(C34)</f>
        <v>23</v>
      </c>
      <c r="C34" s="224" t="s">
        <v>349</v>
      </c>
      <c r="D34" s="212" t="str">
        <f>CONCATENATE(C33,"/",C29)</f>
        <v>Compressor output_energy/Turbine_thermalefficiency</v>
      </c>
      <c r="E34" s="69">
        <f>E33/E29</f>
        <v>377930101.35357475</v>
      </c>
      <c r="F34" s="69">
        <f>F33/F29</f>
        <v>322869023.01611036</v>
      </c>
      <c r="G34" s="69">
        <f>G33/G29</f>
        <v>437422502.90603578</v>
      </c>
      <c r="H34" s="258" t="s">
        <v>351</v>
      </c>
      <c r="I34" s="34"/>
      <c r="J34" s="280" t="s">
        <v>393</v>
      </c>
      <c r="K34" s="280"/>
      <c r="L34" s="280"/>
      <c r="M34" s="280"/>
      <c r="N34" s="280"/>
      <c r="O34" s="280"/>
      <c r="P34" s="280"/>
      <c r="Q34" s="280"/>
    </row>
    <row r="35" spans="1:25" x14ac:dyDescent="0.2">
      <c r="B35" s="14">
        <f t="shared" ref="B35:B36" si="5">LEN(C35)</f>
        <v>21</v>
      </c>
      <c r="C35" s="224" t="s">
        <v>348</v>
      </c>
      <c r="D35" s="212" t="str">
        <f>CONCATENATE(C34,"*2544/1031*.042/2.205/",C31)</f>
        <v>Compressor_input_energy*2544/1031*.042/2.205/4_NG_trans_kg</v>
      </c>
      <c r="E35" s="69">
        <f>E34*2544/1031*0.042/2.205/E31</f>
        <v>7.2012200000329289E-3</v>
      </c>
      <c r="F35" s="69">
        <f>F34*2544/1031*0.042/2.205/F31</f>
        <v>8.0109018328424451E-3</v>
      </c>
      <c r="G35" s="69">
        <f>G34*2544/1031*0.042/2.205/G31</f>
        <v>6.5309513018123044E-3</v>
      </c>
      <c r="H35" s="258" t="s">
        <v>41</v>
      </c>
      <c r="I35" s="34"/>
      <c r="J35" s="280" t="s">
        <v>380</v>
      </c>
      <c r="K35" s="280"/>
      <c r="L35" s="280"/>
      <c r="M35" s="280"/>
      <c r="N35" s="280"/>
      <c r="O35" s="280"/>
      <c r="P35" s="280"/>
      <c r="Q35" s="280"/>
    </row>
    <row r="36" spans="1:25" x14ac:dyDescent="0.2">
      <c r="B36" s="14">
        <f t="shared" si="5"/>
        <v>17</v>
      </c>
      <c r="C36" s="224" t="s">
        <v>385</v>
      </c>
      <c r="D36" s="261" t="str">
        <f>CONCATENATE("0.05*",C34,"*.00075/",C31)</f>
        <v>0.05*Compressor_input_energy*.00075/4_NG_trans_kg</v>
      </c>
      <c r="E36" s="255">
        <f>5%*E34*0.00075/E31</f>
        <v>5.7456373165062258E-6</v>
      </c>
      <c r="F36" s="255">
        <f>5%*F34*0.00075/F31</f>
        <v>6.3916581509018184E-6</v>
      </c>
      <c r="G36" s="255">
        <f>5%*G34*0.00075/G31</f>
        <v>5.2108500381610478E-6</v>
      </c>
      <c r="H36" s="259" t="s">
        <v>386</v>
      </c>
      <c r="I36" s="34"/>
      <c r="J36" s="280" t="s">
        <v>394</v>
      </c>
      <c r="K36" s="280"/>
      <c r="L36" s="280"/>
      <c r="M36" s="280"/>
      <c r="N36" s="280"/>
      <c r="O36" s="280"/>
      <c r="P36" s="280"/>
      <c r="Q36" s="280"/>
    </row>
    <row r="37" spans="1:25" x14ac:dyDescent="0.2">
      <c r="B37" s="14">
        <f t="shared" ref="B37" si="6">LEN(C37)</f>
        <v>12</v>
      </c>
      <c r="C37" s="224" t="s">
        <v>378</v>
      </c>
      <c r="D37" s="212" t="str">
        <f>CONCATENATE("1+",C32,"+",C35,"/3412/1000")</f>
        <v>1+Vent_NG+Compressor input_fuel/3412/1000</v>
      </c>
      <c r="E37" s="255">
        <f>1+E32+E35</f>
        <v>1.0072354954922147</v>
      </c>
      <c r="F37" s="255">
        <f t="shared" ref="F37:G37" si="7">1+F32+F35</f>
        <v>1.0080440108583146</v>
      </c>
      <c r="G37" s="255">
        <f t="shared" si="7"/>
        <v>1.0065655548270023</v>
      </c>
      <c r="H37" s="259" t="s">
        <v>41</v>
      </c>
      <c r="I37" s="34"/>
      <c r="J37" s="280" t="s">
        <v>377</v>
      </c>
      <c r="K37" s="280"/>
      <c r="L37" s="280"/>
      <c r="M37" s="280"/>
      <c r="N37" s="280"/>
      <c r="O37" s="280"/>
      <c r="P37" s="280"/>
      <c r="Q37" s="280"/>
    </row>
    <row r="38" spans="1:25" x14ac:dyDescent="0.2">
      <c r="B38" s="6"/>
      <c r="C38" s="36" t="s">
        <v>65</v>
      </c>
      <c r="D38" s="37" t="s">
        <v>66</v>
      </c>
      <c r="E38" s="33"/>
      <c r="F38" s="222"/>
      <c r="G38" s="223"/>
      <c r="H38" s="35"/>
      <c r="I38" s="38"/>
      <c r="J38" s="280"/>
      <c r="K38" s="280"/>
      <c r="L38" s="280"/>
      <c r="M38" s="280"/>
      <c r="N38" s="280"/>
      <c r="O38" s="280"/>
      <c r="P38" s="280"/>
      <c r="Q38" s="280"/>
    </row>
    <row r="39" spans="1:25" ht="13.5" thickBot="1" x14ac:dyDescent="0.25">
      <c r="B39" s="6"/>
      <c r="C39" s="2"/>
      <c r="D39" s="2"/>
      <c r="E39" s="2"/>
      <c r="F39" s="2"/>
      <c r="G39" s="2"/>
      <c r="H39" s="2"/>
      <c r="J39" s="2"/>
      <c r="K39" s="2"/>
      <c r="L39" s="2"/>
      <c r="M39" s="2"/>
      <c r="N39" s="2"/>
      <c r="O39" s="2"/>
      <c r="P39" s="2"/>
    </row>
    <row r="40" spans="1:25" s="19" customFormat="1" ht="15.75" customHeight="1" thickBot="1" x14ac:dyDescent="0.25">
      <c r="A40" s="18"/>
      <c r="B40" s="305" t="s">
        <v>67</v>
      </c>
      <c r="C40" s="306"/>
      <c r="D40" s="306"/>
      <c r="E40" s="306"/>
      <c r="F40" s="306"/>
      <c r="G40" s="306"/>
      <c r="H40" s="306"/>
      <c r="I40" s="306"/>
      <c r="J40" s="306"/>
      <c r="K40" s="306"/>
      <c r="L40" s="306"/>
      <c r="M40" s="306"/>
      <c r="N40" s="306"/>
      <c r="O40" s="306"/>
      <c r="P40" s="306"/>
      <c r="Q40" s="307"/>
      <c r="R40" s="18"/>
      <c r="S40" s="18"/>
      <c r="T40" s="18"/>
      <c r="U40" s="18"/>
      <c r="V40" s="18"/>
      <c r="W40" s="18"/>
      <c r="X40" s="18"/>
      <c r="Y40" s="18"/>
    </row>
    <row r="41" spans="1:25" x14ac:dyDescent="0.2">
      <c r="B41" s="6"/>
      <c r="C41" s="2"/>
      <c r="D41" s="2"/>
      <c r="E41" s="2"/>
      <c r="F41" s="2"/>
      <c r="G41" s="2"/>
      <c r="H41" s="29" t="s">
        <v>68</v>
      </c>
      <c r="J41" s="2"/>
      <c r="K41" s="2"/>
      <c r="L41" s="2"/>
      <c r="M41" s="2"/>
      <c r="N41" s="2"/>
      <c r="O41" s="2"/>
      <c r="P41" s="2"/>
    </row>
    <row r="42" spans="1:25" x14ac:dyDescent="0.2">
      <c r="B42" s="6"/>
      <c r="C42" s="30" t="s">
        <v>69</v>
      </c>
      <c r="D42" s="30" t="s">
        <v>70</v>
      </c>
      <c r="E42" s="30" t="s">
        <v>59</v>
      </c>
      <c r="F42" s="30" t="s">
        <v>71</v>
      </c>
      <c r="G42" s="30" t="s">
        <v>69</v>
      </c>
      <c r="H42" s="30" t="s">
        <v>62</v>
      </c>
      <c r="I42" s="30" t="s">
        <v>72</v>
      </c>
      <c r="J42" s="30" t="s">
        <v>73</v>
      </c>
      <c r="K42" s="30" t="s">
        <v>74</v>
      </c>
      <c r="L42" s="30" t="s">
        <v>75</v>
      </c>
      <c r="M42" s="30" t="s">
        <v>63</v>
      </c>
      <c r="N42" s="30" t="s">
        <v>17</v>
      </c>
      <c r="O42" s="308" t="s">
        <v>64</v>
      </c>
      <c r="P42" s="308"/>
      <c r="Q42" s="308"/>
      <c r="X42" s="18"/>
      <c r="Y42" s="18"/>
    </row>
    <row r="43" spans="1:25" ht="14.25" customHeight="1" x14ac:dyDescent="0.2">
      <c r="B43" s="6"/>
      <c r="C43" s="39" t="str">
        <f>C37</f>
        <v>NG_processed</v>
      </c>
      <c r="D43" s="40" t="s">
        <v>336</v>
      </c>
      <c r="E43" s="41">
        <v>1</v>
      </c>
      <c r="F43" s="41" t="s">
        <v>41</v>
      </c>
      <c r="G43" s="233">
        <f>IF($C43="",1,VLOOKUP($C43,$C$22:$H$38,3,FALSE))</f>
        <v>1.0072354954922147</v>
      </c>
      <c r="H43" s="43" t="str">
        <f>IF($C43="","",VLOOKUP($C43,$C$22:$H$38,6,FALSE))</f>
        <v>kg</v>
      </c>
      <c r="I43" s="225">
        <f>IF(D43="","",E43*G43*$D$5)</f>
        <v>1.0072354954922147</v>
      </c>
      <c r="J43" s="41" t="s">
        <v>41</v>
      </c>
      <c r="K43" s="45" t="s">
        <v>91</v>
      </c>
      <c r="L43" s="41"/>
      <c r="M43" s="46"/>
      <c r="N43" s="46"/>
      <c r="O43" s="310" t="s">
        <v>337</v>
      </c>
      <c r="P43" s="310"/>
      <c r="Q43" s="310"/>
      <c r="X43" s="18"/>
      <c r="Y43" s="18"/>
    </row>
    <row r="44" spans="1:25" x14ac:dyDescent="0.2">
      <c r="B44" s="6"/>
      <c r="C44" s="31" t="str">
        <f>C35</f>
        <v>Compressor input_fuel</v>
      </c>
      <c r="D44" s="47" t="s">
        <v>333</v>
      </c>
      <c r="E44" s="41">
        <v>1</v>
      </c>
      <c r="F44" s="41" t="s">
        <v>41</v>
      </c>
      <c r="G44" s="233">
        <f>IF($C44="",1,VLOOKUP($C44,$C$22:$H$38,3,FALSE))</f>
        <v>7.2012200000329289E-3</v>
      </c>
      <c r="H44" s="43" t="str">
        <f>IF($C44="","",VLOOKUP($C44,$C$22:$H$38,6,FALSE))</f>
        <v>kg</v>
      </c>
      <c r="I44" s="234">
        <f>IF(D44="","",E44*G44*$D$5)</f>
        <v>7.2012200000329289E-3</v>
      </c>
      <c r="J44" s="41" t="s">
        <v>41</v>
      </c>
      <c r="K44" s="45" t="s">
        <v>91</v>
      </c>
      <c r="L44" s="41"/>
      <c r="M44" s="46"/>
      <c r="N44" s="46"/>
      <c r="O44" s="310" t="s">
        <v>334</v>
      </c>
      <c r="P44" s="310"/>
      <c r="Q44" s="310"/>
      <c r="X44" s="18"/>
      <c r="Y44" s="18"/>
    </row>
    <row r="45" spans="1:25" x14ac:dyDescent="0.2">
      <c r="B45" s="6"/>
      <c r="C45" s="41" t="str">
        <f>C36</f>
        <v>Input_electricity</v>
      </c>
      <c r="D45" s="48" t="s">
        <v>387</v>
      </c>
      <c r="E45" s="41">
        <v>1</v>
      </c>
      <c r="F45" s="41" t="s">
        <v>386</v>
      </c>
      <c r="G45" s="42">
        <f>IF($C45="",1,VLOOKUP($C45,$C$22:$H$38,3,FALSE))</f>
        <v>5.7456373165062258E-6</v>
      </c>
      <c r="H45" s="43" t="str">
        <f>IF($C45="","",VLOOKUP($C45,$C$22:$H$38,6,FALSE))</f>
        <v>MWh</v>
      </c>
      <c r="I45" s="225">
        <f t="shared" ref="I45" si="8">IF(D45="","",E45*G45*$D$5)</f>
        <v>5.7456373165062258E-6</v>
      </c>
      <c r="J45" s="41" t="s">
        <v>386</v>
      </c>
      <c r="K45" s="45" t="s">
        <v>91</v>
      </c>
      <c r="L45" s="41"/>
      <c r="M45" s="46"/>
      <c r="N45" s="46"/>
      <c r="O45" s="310" t="s">
        <v>388</v>
      </c>
      <c r="P45" s="310"/>
      <c r="Q45" s="310"/>
      <c r="X45" s="18"/>
      <c r="Y45" s="18"/>
    </row>
    <row r="46" spans="1:25" x14ac:dyDescent="0.2">
      <c r="B46" s="6"/>
      <c r="C46" s="41"/>
      <c r="D46" s="48"/>
      <c r="E46" s="41"/>
      <c r="F46" s="41"/>
      <c r="G46" s="42">
        <f>IF($C46="",1,VLOOKUP($C46,$C$22:$H$38,3,FALSE))</f>
        <v>1</v>
      </c>
      <c r="H46" s="43" t="str">
        <f>IF($C46="","",VLOOKUP($C46,$C$22:$H$38,6,FALSE))</f>
        <v/>
      </c>
      <c r="I46" s="44" t="str">
        <f t="shared" ref="I46" si="9">IF(D46="","",E46*G46*$D$5)</f>
        <v/>
      </c>
      <c r="J46" s="41"/>
      <c r="K46" s="45"/>
      <c r="L46" s="41"/>
      <c r="M46" s="46"/>
      <c r="N46" s="46"/>
      <c r="O46" s="312"/>
      <c r="P46" s="312"/>
      <c r="Q46" s="312"/>
      <c r="X46" s="18"/>
      <c r="Y46" s="18"/>
    </row>
    <row r="47" spans="1:25" x14ac:dyDescent="0.2">
      <c r="B47" s="6"/>
      <c r="C47" s="49" t="s">
        <v>65</v>
      </c>
      <c r="D47" s="37" t="s">
        <v>66</v>
      </c>
      <c r="E47" s="50" t="s">
        <v>76</v>
      </c>
      <c r="F47" s="37"/>
      <c r="G47" s="37"/>
      <c r="H47" s="37"/>
      <c r="I47" s="50" t="s">
        <v>77</v>
      </c>
      <c r="J47" s="37"/>
      <c r="K47" s="50"/>
      <c r="L47" s="37" t="s">
        <v>78</v>
      </c>
      <c r="M47" s="51"/>
      <c r="N47" s="51"/>
      <c r="O47" s="313"/>
      <c r="P47" s="313"/>
      <c r="Q47" s="313"/>
      <c r="X47" s="18"/>
      <c r="Y47" s="18"/>
    </row>
    <row r="48" spans="1:25" s="2" customFormat="1" ht="13.5" thickBot="1" x14ac:dyDescent="0.25">
      <c r="B48" s="6"/>
      <c r="X48" s="18"/>
      <c r="Y48" s="18"/>
    </row>
    <row r="49" spans="1:25" s="19" customFormat="1" ht="15.75" customHeight="1" thickBot="1" x14ac:dyDescent="0.25">
      <c r="A49" s="18"/>
      <c r="B49" s="305" t="s">
        <v>79</v>
      </c>
      <c r="C49" s="306"/>
      <c r="D49" s="306"/>
      <c r="E49" s="306"/>
      <c r="F49" s="306"/>
      <c r="G49" s="306"/>
      <c r="H49" s="306"/>
      <c r="I49" s="306"/>
      <c r="J49" s="306"/>
      <c r="K49" s="306"/>
      <c r="L49" s="306"/>
      <c r="M49" s="306"/>
      <c r="N49" s="306"/>
      <c r="O49" s="306"/>
      <c r="P49" s="306"/>
      <c r="Q49" s="307"/>
      <c r="R49" s="18"/>
      <c r="S49" s="18"/>
      <c r="T49" s="18"/>
      <c r="U49" s="18"/>
      <c r="V49" s="18"/>
      <c r="W49" s="18"/>
      <c r="X49" s="18"/>
      <c r="Y49" s="18"/>
    </row>
    <row r="50" spans="1:25" x14ac:dyDescent="0.2">
      <c r="B50" s="6"/>
      <c r="C50" s="2"/>
      <c r="D50" s="2"/>
      <c r="E50" s="2"/>
      <c r="F50" s="2"/>
      <c r="G50" s="2"/>
      <c r="H50" s="29" t="s">
        <v>80</v>
      </c>
      <c r="J50" s="2"/>
      <c r="K50" s="2"/>
      <c r="L50" s="2"/>
      <c r="M50" s="2"/>
      <c r="N50" s="2"/>
      <c r="O50" s="2"/>
      <c r="P50" s="2"/>
      <c r="X50" s="18"/>
      <c r="Y50" s="18"/>
    </row>
    <row r="51" spans="1:25" x14ac:dyDescent="0.2">
      <c r="B51" s="6"/>
      <c r="C51" s="30" t="s">
        <v>69</v>
      </c>
      <c r="D51" s="30" t="s">
        <v>70</v>
      </c>
      <c r="E51" s="30" t="s">
        <v>59</v>
      </c>
      <c r="F51" s="30" t="s">
        <v>71</v>
      </c>
      <c r="G51" s="30" t="s">
        <v>69</v>
      </c>
      <c r="H51" s="30" t="s">
        <v>62</v>
      </c>
      <c r="I51" s="30" t="s">
        <v>72</v>
      </c>
      <c r="J51" s="30" t="s">
        <v>73</v>
      </c>
      <c r="K51" s="30" t="s">
        <v>74</v>
      </c>
      <c r="L51" s="30" t="s">
        <v>75</v>
      </c>
      <c r="M51" s="30" t="s">
        <v>63</v>
      </c>
      <c r="N51" s="30" t="s">
        <v>17</v>
      </c>
      <c r="O51" s="308" t="s">
        <v>64</v>
      </c>
      <c r="P51" s="308"/>
      <c r="Q51" s="308"/>
      <c r="X51" s="18"/>
      <c r="Y51" s="18"/>
    </row>
    <row r="52" spans="1:25" x14ac:dyDescent="0.2">
      <c r="B52" s="6"/>
      <c r="C52" s="52"/>
      <c r="D52" s="53" t="s">
        <v>312</v>
      </c>
      <c r="E52" s="54">
        <v>1</v>
      </c>
      <c r="F52" s="54" t="str">
        <f>J52</f>
        <v>kg NG</v>
      </c>
      <c r="G52" s="42">
        <f>IF($C52="",1,VLOOKUP($C52,$C$22:$H$38,3,FALSE))</f>
        <v>1</v>
      </c>
      <c r="H52" s="43" t="str">
        <f>IF($C52="","",VLOOKUP($C52,$C$22:$H$38,6,FALSE))</f>
        <v/>
      </c>
      <c r="I52" s="44">
        <f t="shared" ref="I52:I54" si="10">IF(D52="","",E52*G52*$D$5)</f>
        <v>1</v>
      </c>
      <c r="J52" s="54" t="s">
        <v>313</v>
      </c>
      <c r="K52" s="45" t="s">
        <v>91</v>
      </c>
      <c r="L52" s="41"/>
      <c r="M52" s="55"/>
      <c r="N52" s="55"/>
      <c r="O52" s="311" t="s">
        <v>81</v>
      </c>
      <c r="P52" s="311"/>
      <c r="Q52" s="311"/>
      <c r="X52" s="18"/>
      <c r="Y52" s="18"/>
    </row>
    <row r="53" spans="1:25" x14ac:dyDescent="0.2">
      <c r="B53" s="6"/>
      <c r="C53" s="48" t="str">
        <f>C32</f>
        <v>Vent_NG</v>
      </c>
      <c r="D53" s="56" t="str">
        <f>CONCATENATE(C32," [to venting and flaring]")</f>
        <v>Vent_NG [to venting and flaring]</v>
      </c>
      <c r="E53" s="54">
        <v>1</v>
      </c>
      <c r="F53" s="54" t="str">
        <f t="shared" ref="F53" si="11">J53</f>
        <v>kg NG</v>
      </c>
      <c r="G53" s="42">
        <f>IF($C53="",1,VLOOKUP($C53,$C$22:$H$38,3,FALSE))</f>
        <v>3.4275492181755366E-5</v>
      </c>
      <c r="H53" s="43" t="str">
        <f>IF($C53="","",VLOOKUP($C53,$C$22:$H$38,6,FALSE))</f>
        <v>kg</v>
      </c>
      <c r="I53" s="225">
        <f t="shared" si="10"/>
        <v>3.4275492181755366E-5</v>
      </c>
      <c r="J53" s="54" t="s">
        <v>313</v>
      </c>
      <c r="K53" s="45" t="s">
        <v>91</v>
      </c>
      <c r="L53" s="41"/>
      <c r="M53" s="46"/>
      <c r="N53" s="46"/>
      <c r="O53" s="314" t="str">
        <f>J32</f>
        <v>[kg] Natural gas vented from centrifugal compressors.</v>
      </c>
      <c r="P53" s="315"/>
      <c r="Q53" s="316"/>
      <c r="X53" s="18"/>
      <c r="Y53" s="18"/>
    </row>
    <row r="54" spans="1:25" x14ac:dyDescent="0.2">
      <c r="B54" s="6"/>
      <c r="C54" s="48"/>
      <c r="D54" s="56"/>
      <c r="E54" s="54"/>
      <c r="F54" s="54"/>
      <c r="G54" s="42">
        <f>IF($C54="",1,VLOOKUP($C54,$C$22:$H$38,3,FALSE))</f>
        <v>1</v>
      </c>
      <c r="H54" s="43" t="str">
        <f>IF($C54="","",VLOOKUP($C54,$C$22:$H$38,6,FALSE))</f>
        <v/>
      </c>
      <c r="I54" s="44" t="str">
        <f t="shared" si="10"/>
        <v/>
      </c>
      <c r="J54" s="54"/>
      <c r="K54" s="45"/>
      <c r="L54" s="41"/>
      <c r="M54" s="46"/>
      <c r="N54" s="46"/>
      <c r="O54" s="311"/>
      <c r="P54" s="311"/>
      <c r="Q54" s="311"/>
      <c r="X54" s="18"/>
      <c r="Y54" s="18"/>
    </row>
    <row r="55" spans="1:25" x14ac:dyDescent="0.2">
      <c r="B55" s="6"/>
      <c r="C55" s="49" t="s">
        <v>65</v>
      </c>
      <c r="D55" s="57" t="s">
        <v>66</v>
      </c>
      <c r="E55" s="50" t="s">
        <v>76</v>
      </c>
      <c r="F55" s="54"/>
      <c r="G55" s="58"/>
      <c r="H55" s="59"/>
      <c r="I55" s="59"/>
      <c r="J55" s="37"/>
      <c r="K55" s="50"/>
      <c r="L55" s="37" t="s">
        <v>78</v>
      </c>
      <c r="M55" s="51"/>
      <c r="N55" s="51"/>
      <c r="O55" s="313"/>
      <c r="P55" s="313"/>
      <c r="Q55" s="313"/>
      <c r="X55" s="18"/>
      <c r="Y55" s="18"/>
    </row>
    <row r="56" spans="1:25" x14ac:dyDescent="0.2">
      <c r="B56" s="6"/>
      <c r="C56" s="2"/>
      <c r="D56" s="2"/>
      <c r="E56" s="2"/>
      <c r="F56" s="2"/>
      <c r="G56" s="2"/>
      <c r="H56" s="2"/>
      <c r="J56" s="2"/>
      <c r="K56" s="2"/>
      <c r="L56" s="2"/>
      <c r="M56" s="2"/>
      <c r="N56" s="2"/>
      <c r="O56" s="2"/>
      <c r="P56" s="2"/>
      <c r="X56" s="18"/>
      <c r="Y56" s="18"/>
    </row>
    <row r="57" spans="1:25" ht="20.25" customHeight="1" x14ac:dyDescent="0.2">
      <c r="B57" s="6"/>
      <c r="C57" s="302" t="s">
        <v>82</v>
      </c>
      <c r="D57" s="309"/>
      <c r="E57" s="309"/>
      <c r="F57" s="309"/>
      <c r="G57" s="309"/>
      <c r="H57" s="309"/>
      <c r="I57" s="309"/>
      <c r="J57" s="309"/>
      <c r="K57" s="309"/>
      <c r="L57" s="309"/>
      <c r="M57" s="309"/>
      <c r="N57" s="309"/>
      <c r="O57" s="309"/>
      <c r="P57" s="309"/>
      <c r="Q57" s="303"/>
    </row>
    <row r="58" spans="1:25" x14ac:dyDescent="0.2">
      <c r="B58" s="6"/>
      <c r="C58" s="2"/>
      <c r="D58" s="2"/>
      <c r="E58" s="2"/>
      <c r="F58" s="2"/>
      <c r="G58" s="2"/>
      <c r="H58" s="2"/>
      <c r="J58" s="2"/>
      <c r="K58" s="2"/>
      <c r="L58" s="2"/>
      <c r="M58" s="2"/>
      <c r="N58" s="2"/>
      <c r="O58" s="2"/>
      <c r="P58" s="2"/>
    </row>
    <row r="59" spans="1:25" x14ac:dyDescent="0.2">
      <c r="B59" s="6"/>
      <c r="C59" s="2"/>
      <c r="D59" s="2"/>
      <c r="E59" s="2"/>
      <c r="F59" s="2"/>
      <c r="G59" s="2"/>
      <c r="H59" s="2"/>
      <c r="J59" s="2"/>
      <c r="K59" s="2"/>
      <c r="L59" s="2"/>
      <c r="M59" s="2"/>
      <c r="N59" s="2"/>
      <c r="O59" s="2"/>
      <c r="P59" s="2"/>
    </row>
    <row r="60" spans="1:25" x14ac:dyDescent="0.2">
      <c r="B60" s="6"/>
      <c r="C60" s="2"/>
      <c r="D60" s="2"/>
      <c r="E60" s="2"/>
      <c r="F60" s="2"/>
      <c r="G60" s="2"/>
      <c r="H60" s="2"/>
      <c r="J60" s="2"/>
      <c r="K60" s="2"/>
      <c r="L60" s="2"/>
      <c r="M60" s="2"/>
      <c r="N60" s="2"/>
      <c r="O60" s="2"/>
      <c r="P60" s="2"/>
    </row>
    <row r="61" spans="1:25" x14ac:dyDescent="0.2">
      <c r="B61" s="6"/>
      <c r="C61" s="2"/>
      <c r="D61" s="2"/>
      <c r="E61" s="2"/>
      <c r="F61" s="2"/>
      <c r="G61" s="2"/>
      <c r="H61" s="2"/>
      <c r="J61" s="2"/>
      <c r="K61" s="2"/>
      <c r="L61" s="2"/>
      <c r="M61" s="2"/>
      <c r="N61" s="2"/>
      <c r="O61" s="2"/>
      <c r="P61" s="2"/>
    </row>
    <row r="62" spans="1:25" x14ac:dyDescent="0.2">
      <c r="B62" s="6"/>
      <c r="C62" s="2"/>
      <c r="D62" s="2"/>
      <c r="E62" s="2"/>
      <c r="F62" s="2"/>
      <c r="G62" s="2"/>
      <c r="H62" s="2"/>
      <c r="J62" s="2"/>
      <c r="K62" s="2"/>
      <c r="L62" s="2"/>
      <c r="M62" s="2"/>
      <c r="N62" s="2"/>
      <c r="O62" s="2"/>
      <c r="P62" s="2"/>
    </row>
    <row r="63" spans="1:25" x14ac:dyDescent="0.2">
      <c r="B63" s="6"/>
      <c r="C63" s="2"/>
      <c r="D63" s="2"/>
      <c r="E63" s="2"/>
      <c r="F63" s="2"/>
      <c r="G63" s="2"/>
      <c r="H63" s="2"/>
      <c r="J63" s="2"/>
      <c r="K63" s="2"/>
      <c r="L63" s="2"/>
      <c r="M63" s="2"/>
      <c r="N63" s="2"/>
      <c r="O63" s="2"/>
      <c r="P63" s="2"/>
    </row>
    <row r="64" spans="1:25" s="2" customFormat="1" x14ac:dyDescent="0.2">
      <c r="B64" s="6"/>
    </row>
    <row r="65" spans="2:2" s="2" customFormat="1" x14ac:dyDescent="0.2">
      <c r="B65" s="6"/>
    </row>
    <row r="66" spans="2:2" s="2" customFormat="1" x14ac:dyDescent="0.2">
      <c r="B66" s="6"/>
    </row>
    <row r="67" spans="2:2" s="2" customFormat="1" x14ac:dyDescent="0.2">
      <c r="B67" s="6"/>
    </row>
    <row r="68" spans="2:2" s="2" customFormat="1" x14ac:dyDescent="0.2">
      <c r="B68" s="6"/>
    </row>
    <row r="69" spans="2:2" s="2" customFormat="1" x14ac:dyDescent="0.2">
      <c r="B69" s="6"/>
    </row>
    <row r="70" spans="2:2" s="2" customFormat="1" x14ac:dyDescent="0.2">
      <c r="B70" s="6"/>
    </row>
    <row r="71" spans="2:2" s="2" customFormat="1" x14ac:dyDescent="0.2">
      <c r="B71" s="6"/>
    </row>
    <row r="72" spans="2:2" s="2" customFormat="1" x14ac:dyDescent="0.2">
      <c r="B72" s="6"/>
    </row>
    <row r="73" spans="2:2" s="2" customFormat="1" x14ac:dyDescent="0.2">
      <c r="B73" s="6"/>
    </row>
    <row r="74" spans="2:2" s="2" customFormat="1" x14ac:dyDescent="0.2">
      <c r="B74" s="6"/>
    </row>
    <row r="75" spans="2:2" s="2" customFormat="1" x14ac:dyDescent="0.2">
      <c r="B75" s="6"/>
    </row>
    <row r="76" spans="2:2" s="2" customFormat="1" x14ac:dyDescent="0.2">
      <c r="B76" s="6"/>
    </row>
    <row r="77" spans="2:2" s="2" customFormat="1" x14ac:dyDescent="0.2">
      <c r="B77" s="6"/>
    </row>
    <row r="78" spans="2:2" s="2" customFormat="1" x14ac:dyDescent="0.2">
      <c r="B78" s="6"/>
    </row>
    <row r="79" spans="2:2" s="2" customFormat="1" x14ac:dyDescent="0.2">
      <c r="B79" s="6"/>
    </row>
    <row r="80" spans="2:2" s="2" customFormat="1" x14ac:dyDescent="0.2">
      <c r="B80" s="6"/>
    </row>
    <row r="81" spans="2:16" s="2" customFormat="1" x14ac:dyDescent="0.2">
      <c r="B81" s="6"/>
    </row>
    <row r="82" spans="2:16" s="2" customFormat="1" x14ac:dyDescent="0.2">
      <c r="B82" s="6"/>
    </row>
    <row r="83" spans="2:16" s="2" customFormat="1" x14ac:dyDescent="0.2">
      <c r="B83" s="6"/>
    </row>
    <row r="84" spans="2:16" s="2" customFormat="1" x14ac:dyDescent="0.2">
      <c r="B84" s="6"/>
    </row>
    <row r="85" spans="2:16" s="2" customFormat="1" x14ac:dyDescent="0.2">
      <c r="B85" s="6"/>
    </row>
    <row r="86" spans="2:16" s="2" customFormat="1" x14ac:dyDescent="0.2">
      <c r="B86" s="6"/>
    </row>
    <row r="87" spans="2:16" s="2" customFormat="1" x14ac:dyDescent="0.2">
      <c r="B87" s="6"/>
    </row>
    <row r="88" spans="2:16" s="2" customFormat="1" x14ac:dyDescent="0.2">
      <c r="B88" s="6"/>
    </row>
    <row r="89" spans="2:16" s="2" customFormat="1" x14ac:dyDescent="0.2">
      <c r="B89" s="6"/>
    </row>
    <row r="90" spans="2:16" s="2" customFormat="1" x14ac:dyDescent="0.2">
      <c r="B90" s="6"/>
    </row>
    <row r="91" spans="2:16" s="2" customFormat="1" x14ac:dyDescent="0.2">
      <c r="B91" s="6"/>
    </row>
    <row r="92" spans="2:16" s="2" customFormat="1" x14ac:dyDescent="0.2">
      <c r="B92" s="6"/>
    </row>
    <row r="93" spans="2:16" s="2" customFormat="1" x14ac:dyDescent="0.2">
      <c r="B93" s="6"/>
    </row>
    <row r="94" spans="2:16" s="2" customFormat="1" x14ac:dyDescent="0.2">
      <c r="B94" s="6"/>
    </row>
    <row r="95" spans="2:16" s="2" customFormat="1" x14ac:dyDescent="0.2">
      <c r="B95" s="6"/>
    </row>
    <row r="96" spans="2:16" x14ac:dyDescent="0.2">
      <c r="B96" s="6"/>
      <c r="C96" s="2"/>
      <c r="D96" s="2"/>
      <c r="E96" s="2"/>
      <c r="F96" s="2"/>
      <c r="G96" s="2"/>
      <c r="H96" s="2"/>
      <c r="J96" s="2"/>
      <c r="K96" s="2"/>
      <c r="L96" s="2"/>
      <c r="M96" s="2"/>
      <c r="N96" s="2"/>
      <c r="O96" s="2"/>
      <c r="P96" s="2"/>
    </row>
    <row r="97" spans="1:25" x14ac:dyDescent="0.2">
      <c r="B97" s="6"/>
      <c r="C97" s="2"/>
      <c r="D97" s="2"/>
      <c r="E97" s="2"/>
      <c r="F97" s="2"/>
      <c r="G97" s="2"/>
      <c r="H97" s="2"/>
      <c r="J97" s="2"/>
      <c r="K97" s="2"/>
      <c r="L97" s="2"/>
      <c r="M97" s="2"/>
      <c r="N97" s="2"/>
      <c r="O97" s="2"/>
      <c r="P97" s="2"/>
    </row>
    <row r="98" spans="1:25" x14ac:dyDescent="0.2">
      <c r="B98" s="6"/>
      <c r="C98" s="2"/>
      <c r="D98" s="2"/>
      <c r="E98" s="2"/>
      <c r="F98" s="2"/>
      <c r="G98" s="2"/>
      <c r="H98" s="2"/>
      <c r="J98" s="2"/>
      <c r="K98" s="2"/>
      <c r="L98" s="2"/>
      <c r="M98" s="2"/>
      <c r="N98" s="2"/>
      <c r="O98" s="2"/>
      <c r="P98" s="2"/>
    </row>
    <row r="99" spans="1:25" x14ac:dyDescent="0.2">
      <c r="B99" s="6"/>
      <c r="C99" s="2"/>
      <c r="D99" s="2"/>
      <c r="E99" s="2"/>
      <c r="F99" s="2"/>
      <c r="G99" s="2"/>
      <c r="H99" s="2"/>
      <c r="J99" s="2"/>
      <c r="K99" s="2"/>
      <c r="L99" s="2"/>
      <c r="M99" s="2"/>
      <c r="N99" s="2"/>
      <c r="O99" s="2"/>
      <c r="P99" s="2"/>
    </row>
    <row r="100" spans="1:25" x14ac:dyDescent="0.2">
      <c r="B100" s="6"/>
      <c r="C100" s="2"/>
      <c r="D100" s="2"/>
      <c r="E100" s="2"/>
      <c r="F100" s="2"/>
      <c r="G100" s="2"/>
      <c r="H100" s="2"/>
      <c r="J100" s="2"/>
      <c r="K100" s="2"/>
      <c r="L100" s="2"/>
      <c r="M100" s="2"/>
      <c r="N100" s="2"/>
      <c r="O100" s="2"/>
      <c r="P100" s="2"/>
    </row>
    <row r="101" spans="1:25" x14ac:dyDescent="0.2">
      <c r="B101" s="6"/>
      <c r="C101" s="2"/>
      <c r="D101" s="2"/>
      <c r="E101" s="2"/>
      <c r="F101" s="2"/>
      <c r="G101" s="2"/>
      <c r="H101" s="2"/>
      <c r="J101" s="2"/>
      <c r="K101" s="2"/>
      <c r="L101" s="2"/>
      <c r="M101" s="2"/>
      <c r="N101" s="2"/>
      <c r="O101" s="2"/>
      <c r="P101" s="2"/>
    </row>
    <row r="102" spans="1:25" x14ac:dyDescent="0.2">
      <c r="B102" s="6"/>
      <c r="C102" s="2"/>
      <c r="D102" s="2"/>
      <c r="E102" s="2"/>
      <c r="F102" s="2"/>
      <c r="G102" s="2"/>
      <c r="H102" s="2"/>
      <c r="J102" s="2"/>
      <c r="K102" s="2"/>
      <c r="L102" s="2"/>
      <c r="M102" s="2"/>
      <c r="N102" s="2"/>
      <c r="O102" s="2"/>
      <c r="P102" s="2"/>
    </row>
    <row r="103" spans="1:25" x14ac:dyDescent="0.2">
      <c r="B103" s="6"/>
      <c r="C103" s="2"/>
      <c r="D103" s="2"/>
      <c r="E103" s="2"/>
      <c r="F103" s="2"/>
      <c r="G103" s="2"/>
      <c r="H103" s="2"/>
      <c r="J103" s="2"/>
      <c r="K103" s="2"/>
      <c r="L103" s="2"/>
      <c r="M103" s="2"/>
      <c r="N103" s="2"/>
      <c r="O103" s="2"/>
      <c r="P103" s="2"/>
    </row>
    <row r="104" spans="1:25" x14ac:dyDescent="0.2">
      <c r="B104" s="6"/>
      <c r="C104" s="2"/>
      <c r="D104" s="2"/>
      <c r="E104" s="2"/>
      <c r="F104" s="2"/>
      <c r="G104" s="2"/>
      <c r="H104" s="2"/>
      <c r="J104" s="2"/>
      <c r="K104" s="2"/>
      <c r="L104" s="2"/>
      <c r="M104" s="2"/>
      <c r="N104" s="2"/>
      <c r="O104" s="2"/>
      <c r="P104" s="2"/>
    </row>
    <row r="105" spans="1:25" x14ac:dyDescent="0.2">
      <c r="B105" s="6"/>
      <c r="C105" s="2"/>
      <c r="D105" s="2"/>
      <c r="E105" s="2"/>
      <c r="F105" s="2"/>
      <c r="G105" s="2"/>
      <c r="H105" s="2"/>
      <c r="J105" s="2"/>
      <c r="K105" s="2"/>
      <c r="L105" s="2"/>
      <c r="M105" s="2"/>
      <c r="N105" s="2"/>
      <c r="O105" s="2"/>
      <c r="P105" s="2"/>
    </row>
    <row r="106" spans="1:25" x14ac:dyDescent="0.2">
      <c r="B106" s="6"/>
      <c r="C106" s="2"/>
      <c r="D106" s="2"/>
      <c r="E106" s="2"/>
      <c r="F106" s="2"/>
      <c r="G106" s="2"/>
      <c r="H106" s="2"/>
      <c r="J106" s="2"/>
      <c r="K106" s="2"/>
      <c r="L106" s="2"/>
      <c r="M106" s="2"/>
      <c r="N106" s="2"/>
      <c r="O106" s="2"/>
      <c r="P106" s="2"/>
    </row>
    <row r="107" spans="1:25" x14ac:dyDescent="0.2">
      <c r="B107" s="6"/>
      <c r="C107" s="2"/>
      <c r="D107" s="2"/>
      <c r="E107" s="2"/>
      <c r="F107" s="2"/>
      <c r="G107" s="2"/>
      <c r="H107" s="2"/>
      <c r="J107" s="2"/>
      <c r="K107" s="2"/>
      <c r="L107" s="2"/>
      <c r="M107" s="2"/>
      <c r="N107" s="2"/>
      <c r="O107" s="2"/>
      <c r="P107" s="2"/>
    </row>
    <row r="108" spans="1:25" x14ac:dyDescent="0.2">
      <c r="B108" s="6"/>
      <c r="C108" s="2"/>
      <c r="D108" s="2"/>
      <c r="E108" s="2"/>
      <c r="F108" s="2"/>
      <c r="G108" s="2"/>
      <c r="H108" s="2"/>
      <c r="J108" s="2"/>
      <c r="K108" s="2"/>
      <c r="L108" s="2"/>
      <c r="M108" s="2"/>
      <c r="N108" s="2"/>
      <c r="O108" s="2"/>
      <c r="P108" s="2"/>
    </row>
    <row r="109" spans="1:25" x14ac:dyDescent="0.2">
      <c r="B109" s="60" t="s">
        <v>83</v>
      </c>
      <c r="C109" s="2"/>
      <c r="D109" s="2"/>
      <c r="E109" s="2"/>
      <c r="F109" s="2"/>
      <c r="G109" s="2"/>
      <c r="H109" s="2"/>
      <c r="J109" s="2"/>
      <c r="K109" s="2"/>
      <c r="L109" s="2"/>
      <c r="M109" s="2"/>
      <c r="N109" s="2"/>
      <c r="O109" s="2"/>
      <c r="P109" s="2"/>
    </row>
    <row r="110" spans="1:25" s="61" customFormat="1" x14ac:dyDescent="0.2">
      <c r="A110" s="6"/>
      <c r="B110" s="6"/>
      <c r="C110" s="6" t="s">
        <v>84</v>
      </c>
      <c r="D110" s="6" t="s">
        <v>85</v>
      </c>
      <c r="E110" s="6" t="s">
        <v>86</v>
      </c>
      <c r="F110" s="6"/>
      <c r="G110" s="6"/>
      <c r="H110" s="6" t="s">
        <v>75</v>
      </c>
      <c r="I110" s="6"/>
      <c r="J110" s="6" t="s">
        <v>74</v>
      </c>
      <c r="K110" s="6"/>
      <c r="L110" s="6"/>
      <c r="M110" s="6"/>
      <c r="N110" s="6"/>
      <c r="O110" s="6"/>
      <c r="P110" s="6"/>
      <c r="Q110" s="6"/>
      <c r="R110" s="6"/>
      <c r="S110" s="6"/>
      <c r="T110" s="6"/>
      <c r="U110" s="6"/>
      <c r="V110" s="6"/>
      <c r="W110" s="6"/>
      <c r="X110" s="6"/>
      <c r="Y110" s="6"/>
    </row>
    <row r="111" spans="1:25" x14ac:dyDescent="0.2">
      <c r="B111" s="6"/>
      <c r="C111" s="62" t="s">
        <v>78</v>
      </c>
      <c r="D111" s="62" t="s">
        <v>78</v>
      </c>
      <c r="E111" s="62" t="s">
        <v>78</v>
      </c>
      <c r="F111" s="2"/>
      <c r="G111" s="2"/>
      <c r="H111" s="62" t="s">
        <v>78</v>
      </c>
      <c r="J111" s="2"/>
      <c r="K111" s="2"/>
      <c r="L111" s="2"/>
      <c r="M111" s="2"/>
      <c r="N111" s="2"/>
      <c r="O111" s="2"/>
      <c r="P111" s="2"/>
    </row>
    <row r="112" spans="1:25" s="2" customFormat="1" x14ac:dyDescent="0.2">
      <c r="B112" s="6"/>
      <c r="C112" s="14" t="s">
        <v>87</v>
      </c>
      <c r="D112" s="2" t="s">
        <v>88</v>
      </c>
      <c r="E112" s="2" t="s">
        <v>89</v>
      </c>
      <c r="H112" s="2" t="s">
        <v>90</v>
      </c>
      <c r="J112" s="2" t="s">
        <v>91</v>
      </c>
    </row>
    <row r="113" spans="2:16" s="2" customFormat="1" x14ac:dyDescent="0.2">
      <c r="B113" s="6"/>
      <c r="C113" s="2" t="s">
        <v>92</v>
      </c>
      <c r="D113" s="2" t="s">
        <v>93</v>
      </c>
      <c r="E113" s="2" t="s">
        <v>94</v>
      </c>
      <c r="H113" s="2" t="s">
        <v>95</v>
      </c>
      <c r="J113" s="2" t="s">
        <v>96</v>
      </c>
    </row>
    <row r="114" spans="2:16" s="2" customFormat="1" x14ac:dyDescent="0.2">
      <c r="B114" s="6"/>
      <c r="C114" s="2" t="s">
        <v>97</v>
      </c>
      <c r="D114" s="2" t="s">
        <v>98</v>
      </c>
      <c r="E114" s="2" t="s">
        <v>99</v>
      </c>
      <c r="H114" s="2" t="s">
        <v>100</v>
      </c>
    </row>
    <row r="115" spans="2:16" s="2" customFormat="1" x14ac:dyDescent="0.2">
      <c r="B115" s="6"/>
      <c r="C115" s="2" t="s">
        <v>101</v>
      </c>
      <c r="D115" s="2" t="s">
        <v>102</v>
      </c>
      <c r="E115" s="2" t="s">
        <v>103</v>
      </c>
      <c r="H115" s="2" t="s">
        <v>104</v>
      </c>
    </row>
    <row r="116" spans="2:16" s="2" customFormat="1" x14ac:dyDescent="0.2">
      <c r="B116" s="6"/>
      <c r="C116" s="2" t="s">
        <v>105</v>
      </c>
      <c r="E116" s="2" t="s">
        <v>106</v>
      </c>
      <c r="H116" s="2" t="s">
        <v>106</v>
      </c>
    </row>
    <row r="117" spans="2:16" s="2" customFormat="1" x14ac:dyDescent="0.2">
      <c r="B117" s="6"/>
      <c r="C117" s="2" t="s">
        <v>107</v>
      </c>
    </row>
    <row r="118" spans="2:16" s="2" customFormat="1" x14ac:dyDescent="0.2">
      <c r="B118" s="6"/>
      <c r="C118" s="2" t="s">
        <v>108</v>
      </c>
    </row>
    <row r="119" spans="2:16" s="2" customFormat="1" x14ac:dyDescent="0.2">
      <c r="B119" s="6"/>
      <c r="C119" s="2" t="s">
        <v>109</v>
      </c>
    </row>
    <row r="120" spans="2:16" s="2" customFormat="1" x14ac:dyDescent="0.2">
      <c r="B120" s="6"/>
      <c r="C120" s="14" t="s">
        <v>110</v>
      </c>
    </row>
    <row r="121" spans="2:16" s="2" customFormat="1" x14ac:dyDescent="0.2">
      <c r="B121" s="6"/>
      <c r="C121" s="3"/>
      <c r="D121" s="3"/>
      <c r="E121" s="3"/>
      <c r="F121" s="3"/>
      <c r="G121" s="3"/>
      <c r="H121" s="3"/>
      <c r="J121" s="3"/>
      <c r="K121" s="3"/>
      <c r="L121" s="3"/>
      <c r="M121" s="3"/>
      <c r="N121" s="3"/>
      <c r="O121" s="3"/>
      <c r="P121" s="3"/>
    </row>
    <row r="122" spans="2:16" s="2" customFormat="1" x14ac:dyDescent="0.2">
      <c r="B122" s="6"/>
      <c r="C122" s="3"/>
      <c r="D122" s="3"/>
      <c r="E122" s="3"/>
      <c r="F122" s="3"/>
      <c r="G122" s="3"/>
      <c r="H122" s="3"/>
      <c r="J122" s="3"/>
      <c r="K122" s="3"/>
      <c r="L122" s="3"/>
      <c r="M122" s="3"/>
      <c r="N122" s="3"/>
      <c r="O122" s="3"/>
      <c r="P122" s="3"/>
    </row>
    <row r="123" spans="2:16" s="2" customFormat="1" x14ac:dyDescent="0.2">
      <c r="B123" s="6"/>
      <c r="C123" s="3"/>
      <c r="D123" s="3"/>
      <c r="E123" s="3"/>
      <c r="F123" s="3"/>
      <c r="G123" s="3"/>
      <c r="H123" s="3"/>
      <c r="J123" s="3"/>
      <c r="K123" s="3"/>
      <c r="L123" s="3"/>
      <c r="M123" s="3"/>
      <c r="N123" s="3"/>
      <c r="O123" s="3"/>
      <c r="P123" s="3"/>
    </row>
    <row r="124" spans="2:16" s="2" customFormat="1" x14ac:dyDescent="0.2">
      <c r="B124" s="6"/>
      <c r="C124" s="3"/>
      <c r="D124" s="3"/>
      <c r="E124" s="3"/>
      <c r="F124" s="3"/>
      <c r="G124" s="3"/>
      <c r="H124" s="3"/>
      <c r="J124" s="3"/>
      <c r="K124" s="3"/>
      <c r="L124" s="3"/>
      <c r="M124" s="3"/>
      <c r="N124" s="3"/>
      <c r="O124" s="3"/>
      <c r="P124" s="3"/>
    </row>
    <row r="125" spans="2:16" s="2" customFormat="1" x14ac:dyDescent="0.2">
      <c r="B125" s="6"/>
      <c r="C125" s="3"/>
      <c r="D125" s="3"/>
      <c r="E125" s="3"/>
      <c r="F125" s="3"/>
      <c r="G125" s="3"/>
      <c r="H125" s="3"/>
      <c r="J125" s="3"/>
      <c r="K125" s="3"/>
      <c r="L125" s="3"/>
      <c r="M125" s="3"/>
      <c r="N125" s="3"/>
      <c r="O125" s="3"/>
      <c r="P125" s="3"/>
    </row>
    <row r="126" spans="2:16" s="2" customFormat="1" x14ac:dyDescent="0.2">
      <c r="B126" s="6"/>
      <c r="C126" s="3"/>
      <c r="D126" s="3"/>
      <c r="E126" s="3"/>
      <c r="F126" s="3"/>
      <c r="G126" s="3"/>
      <c r="H126" s="3"/>
      <c r="J126" s="3"/>
      <c r="K126" s="3"/>
      <c r="L126" s="3"/>
      <c r="M126" s="3"/>
      <c r="N126" s="3"/>
      <c r="O126" s="3"/>
      <c r="P126" s="3"/>
    </row>
    <row r="127" spans="2:16" s="2" customFormat="1" x14ac:dyDescent="0.2">
      <c r="B127" s="6"/>
      <c r="C127" s="3"/>
      <c r="D127" s="3"/>
      <c r="E127" s="3"/>
      <c r="F127" s="3"/>
      <c r="G127" s="3"/>
      <c r="H127" s="3"/>
      <c r="J127" s="3"/>
      <c r="K127" s="3"/>
      <c r="L127" s="3"/>
      <c r="M127" s="3"/>
      <c r="N127" s="3"/>
      <c r="O127" s="3"/>
      <c r="P127" s="3"/>
    </row>
    <row r="128" spans="2:16" x14ac:dyDescent="0.2">
      <c r="B128" s="6"/>
    </row>
    <row r="129" spans="2:2" x14ac:dyDescent="0.2">
      <c r="B129" s="6"/>
    </row>
    <row r="130" spans="2:2" x14ac:dyDescent="0.2">
      <c r="B130" s="6"/>
    </row>
    <row r="131" spans="2:2" x14ac:dyDescent="0.2">
      <c r="B131" s="6"/>
    </row>
    <row r="132" spans="2:2" x14ac:dyDescent="0.2">
      <c r="B132" s="6"/>
    </row>
    <row r="133" spans="2:2" x14ac:dyDescent="0.2">
      <c r="B133" s="6"/>
    </row>
    <row r="134" spans="2:2" x14ac:dyDescent="0.2">
      <c r="B134" s="6"/>
    </row>
    <row r="135" spans="2:2" x14ac:dyDescent="0.2">
      <c r="B135" s="6"/>
    </row>
    <row r="136" spans="2:2" x14ac:dyDescent="0.2">
      <c r="B136" s="6"/>
    </row>
    <row r="137" spans="2:2" x14ac:dyDescent="0.2">
      <c r="B137" s="6"/>
    </row>
    <row r="138" spans="2:2" x14ac:dyDescent="0.2">
      <c r="B138" s="6"/>
    </row>
    <row r="139" spans="2:2" x14ac:dyDescent="0.2">
      <c r="B139" s="6"/>
    </row>
    <row r="140" spans="2:2" x14ac:dyDescent="0.2">
      <c r="B140" s="6"/>
    </row>
    <row r="141" spans="2:2" x14ac:dyDescent="0.2">
      <c r="B141" s="6"/>
    </row>
    <row r="142" spans="2:2" x14ac:dyDescent="0.2">
      <c r="B142" s="6"/>
    </row>
    <row r="143" spans="2:2" x14ac:dyDescent="0.2">
      <c r="B143" s="6"/>
    </row>
    <row r="144" spans="2:2" x14ac:dyDescent="0.2">
      <c r="B144" s="6"/>
    </row>
    <row r="145" spans="2:2" x14ac:dyDescent="0.2">
      <c r="B145" s="6"/>
    </row>
    <row r="146" spans="2:2" x14ac:dyDescent="0.2">
      <c r="B146" s="6"/>
    </row>
    <row r="147" spans="2:2" x14ac:dyDescent="0.2">
      <c r="B147" s="6"/>
    </row>
    <row r="148" spans="2:2" x14ac:dyDescent="0.2">
      <c r="B148" s="6"/>
    </row>
    <row r="149" spans="2:2" x14ac:dyDescent="0.2">
      <c r="B149" s="6"/>
    </row>
    <row r="150" spans="2:2" x14ac:dyDescent="0.2">
      <c r="B150" s="6"/>
    </row>
    <row r="151" spans="2:2" x14ac:dyDescent="0.2">
      <c r="B151" s="6"/>
    </row>
    <row r="152" spans="2:2" x14ac:dyDescent="0.2">
      <c r="B152" s="6"/>
    </row>
    <row r="153" spans="2:2" x14ac:dyDescent="0.2">
      <c r="B153" s="6"/>
    </row>
    <row r="154" spans="2:2" x14ac:dyDescent="0.2">
      <c r="B154" s="6"/>
    </row>
    <row r="155" spans="2:2" x14ac:dyDescent="0.2">
      <c r="B155" s="6"/>
    </row>
    <row r="156" spans="2:2" x14ac:dyDescent="0.2">
      <c r="B156" s="6"/>
    </row>
    <row r="157" spans="2:2" x14ac:dyDescent="0.2">
      <c r="B157" s="6"/>
    </row>
    <row r="158" spans="2:2" x14ac:dyDescent="0.2">
      <c r="B158" s="6"/>
    </row>
    <row r="159" spans="2:2" x14ac:dyDescent="0.2">
      <c r="B159" s="6"/>
    </row>
    <row r="160" spans="2:2" x14ac:dyDescent="0.2">
      <c r="B160" s="6"/>
    </row>
    <row r="161" spans="2:2" x14ac:dyDescent="0.2">
      <c r="B161" s="6"/>
    </row>
    <row r="162" spans="2:2" x14ac:dyDescent="0.2">
      <c r="B162" s="6"/>
    </row>
    <row r="163" spans="2:2" x14ac:dyDescent="0.2">
      <c r="B163" s="6"/>
    </row>
    <row r="164" spans="2:2" x14ac:dyDescent="0.2">
      <c r="B164" s="6"/>
    </row>
    <row r="165" spans="2:2" x14ac:dyDescent="0.2">
      <c r="B165" s="6"/>
    </row>
    <row r="166" spans="2:2" x14ac:dyDescent="0.2">
      <c r="B166" s="6"/>
    </row>
    <row r="167" spans="2:2" x14ac:dyDescent="0.2">
      <c r="B167" s="6"/>
    </row>
    <row r="168" spans="2:2" x14ac:dyDescent="0.2">
      <c r="B168" s="6"/>
    </row>
    <row r="169" spans="2:2" x14ac:dyDescent="0.2">
      <c r="B169" s="6"/>
    </row>
    <row r="170" spans="2:2" x14ac:dyDescent="0.2">
      <c r="B170" s="6"/>
    </row>
    <row r="171" spans="2:2" x14ac:dyDescent="0.2">
      <c r="B171" s="6"/>
    </row>
    <row r="172" spans="2:2" x14ac:dyDescent="0.2">
      <c r="B172" s="6"/>
    </row>
    <row r="173" spans="2:2" x14ac:dyDescent="0.2">
      <c r="B173" s="6"/>
    </row>
    <row r="174" spans="2:2" x14ac:dyDescent="0.2">
      <c r="B174" s="6"/>
    </row>
    <row r="175" spans="2:2" x14ac:dyDescent="0.2">
      <c r="B175" s="6"/>
    </row>
    <row r="176" spans="2:2" x14ac:dyDescent="0.2">
      <c r="B176" s="6"/>
    </row>
    <row r="177" spans="2:2" x14ac:dyDescent="0.2">
      <c r="B177" s="6"/>
    </row>
    <row r="178" spans="2:2" x14ac:dyDescent="0.2">
      <c r="B178" s="6"/>
    </row>
    <row r="179" spans="2:2" x14ac:dyDescent="0.2">
      <c r="B179" s="6"/>
    </row>
    <row r="180" spans="2:2" x14ac:dyDescent="0.2">
      <c r="B180" s="6"/>
    </row>
    <row r="181" spans="2:2" x14ac:dyDescent="0.2">
      <c r="B181" s="6"/>
    </row>
    <row r="182" spans="2:2" x14ac:dyDescent="0.2">
      <c r="B182" s="6"/>
    </row>
    <row r="183" spans="2:2" x14ac:dyDescent="0.2">
      <c r="B183" s="6"/>
    </row>
    <row r="184" spans="2:2" x14ac:dyDescent="0.2">
      <c r="B184" s="6"/>
    </row>
    <row r="185" spans="2:2" x14ac:dyDescent="0.2">
      <c r="B185" s="6"/>
    </row>
    <row r="186" spans="2:2" x14ac:dyDescent="0.2">
      <c r="B186" s="6"/>
    </row>
    <row r="187" spans="2:2" x14ac:dyDescent="0.2">
      <c r="B187" s="6"/>
    </row>
    <row r="188" spans="2:2" x14ac:dyDescent="0.2">
      <c r="B188" s="6"/>
    </row>
    <row r="189" spans="2:2" x14ac:dyDescent="0.2">
      <c r="B189" s="6"/>
    </row>
    <row r="190" spans="2:2" x14ac:dyDescent="0.2">
      <c r="B190" s="6"/>
    </row>
    <row r="191" spans="2:2" x14ac:dyDescent="0.2">
      <c r="B191" s="6"/>
    </row>
    <row r="192" spans="2:2" x14ac:dyDescent="0.2">
      <c r="B192" s="6"/>
    </row>
    <row r="193" spans="2:2" x14ac:dyDescent="0.2">
      <c r="B193" s="6"/>
    </row>
    <row r="194" spans="2:2" x14ac:dyDescent="0.2">
      <c r="B194" s="6"/>
    </row>
    <row r="195" spans="2:2" x14ac:dyDescent="0.2">
      <c r="B195" s="6"/>
    </row>
    <row r="196" spans="2:2" x14ac:dyDescent="0.2">
      <c r="B196" s="6"/>
    </row>
    <row r="197" spans="2:2" x14ac:dyDescent="0.2">
      <c r="B197" s="6"/>
    </row>
    <row r="198" spans="2:2" x14ac:dyDescent="0.2">
      <c r="B198" s="6"/>
    </row>
    <row r="199" spans="2:2" x14ac:dyDescent="0.2">
      <c r="B199" s="6"/>
    </row>
    <row r="200" spans="2:2" x14ac:dyDescent="0.2">
      <c r="B200" s="6"/>
    </row>
    <row r="201" spans="2:2" x14ac:dyDescent="0.2">
      <c r="B201" s="6"/>
    </row>
    <row r="202" spans="2:2" x14ac:dyDescent="0.2">
      <c r="B202" s="6"/>
    </row>
    <row r="203" spans="2:2" x14ac:dyDescent="0.2">
      <c r="B203" s="6"/>
    </row>
    <row r="204" spans="2:2" x14ac:dyDescent="0.2">
      <c r="B204" s="6"/>
    </row>
    <row r="205" spans="2:2" x14ac:dyDescent="0.2">
      <c r="B205" s="6"/>
    </row>
    <row r="206" spans="2:2" x14ac:dyDescent="0.2">
      <c r="B206" s="6"/>
    </row>
    <row r="207" spans="2:2" x14ac:dyDescent="0.2">
      <c r="B207" s="6"/>
    </row>
    <row r="208" spans="2:2" x14ac:dyDescent="0.2">
      <c r="B208" s="6"/>
    </row>
    <row r="209" spans="2:2" x14ac:dyDescent="0.2">
      <c r="B209" s="6"/>
    </row>
    <row r="210" spans="2:2" x14ac:dyDescent="0.2">
      <c r="B210" s="6"/>
    </row>
    <row r="211" spans="2:2" x14ac:dyDescent="0.2">
      <c r="B211" s="6"/>
    </row>
    <row r="212" spans="2:2" x14ac:dyDescent="0.2">
      <c r="B212" s="6"/>
    </row>
    <row r="213" spans="2:2" x14ac:dyDescent="0.2">
      <c r="B213" s="6"/>
    </row>
    <row r="214" spans="2:2" x14ac:dyDescent="0.2">
      <c r="B214" s="6"/>
    </row>
    <row r="215" spans="2:2" x14ac:dyDescent="0.2">
      <c r="B215" s="6"/>
    </row>
    <row r="216" spans="2:2" x14ac:dyDescent="0.2">
      <c r="B216" s="6"/>
    </row>
    <row r="217" spans="2:2" x14ac:dyDescent="0.2">
      <c r="B217" s="6"/>
    </row>
    <row r="218" spans="2:2" x14ac:dyDescent="0.2">
      <c r="B218" s="6"/>
    </row>
    <row r="219" spans="2:2" x14ac:dyDescent="0.2">
      <c r="B219" s="6"/>
    </row>
    <row r="220" spans="2:2" x14ac:dyDescent="0.2">
      <c r="B220" s="6"/>
    </row>
    <row r="221" spans="2:2" x14ac:dyDescent="0.2">
      <c r="B221" s="6"/>
    </row>
    <row r="222" spans="2:2" x14ac:dyDescent="0.2">
      <c r="B222" s="6"/>
    </row>
    <row r="223" spans="2:2" x14ac:dyDescent="0.2">
      <c r="B223" s="6"/>
    </row>
    <row r="224" spans="2:2" x14ac:dyDescent="0.2">
      <c r="B224" s="6"/>
    </row>
    <row r="225" spans="2:2" x14ac:dyDescent="0.2">
      <c r="B225" s="6"/>
    </row>
    <row r="226" spans="2:2" x14ac:dyDescent="0.2">
      <c r="B226" s="6"/>
    </row>
    <row r="227" spans="2:2" x14ac:dyDescent="0.2">
      <c r="B227" s="6"/>
    </row>
    <row r="228" spans="2:2" x14ac:dyDescent="0.2">
      <c r="B228" s="6"/>
    </row>
    <row r="229" spans="2:2" x14ac:dyDescent="0.2">
      <c r="B229" s="6"/>
    </row>
    <row r="230" spans="2:2" x14ac:dyDescent="0.2">
      <c r="B230" s="6"/>
    </row>
    <row r="231" spans="2:2" x14ac:dyDescent="0.2">
      <c r="B231" s="6"/>
    </row>
    <row r="232" spans="2:2" x14ac:dyDescent="0.2">
      <c r="B232" s="6"/>
    </row>
    <row r="233" spans="2:2" x14ac:dyDescent="0.2">
      <c r="B233" s="6"/>
    </row>
    <row r="234" spans="2:2" x14ac:dyDescent="0.2">
      <c r="B234" s="6"/>
    </row>
    <row r="235" spans="2:2" x14ac:dyDescent="0.2">
      <c r="B235" s="6"/>
    </row>
    <row r="236" spans="2:2" x14ac:dyDescent="0.2">
      <c r="B236" s="6"/>
    </row>
    <row r="237" spans="2:2" x14ac:dyDescent="0.2">
      <c r="B237" s="6"/>
    </row>
    <row r="238" spans="2:2" x14ac:dyDescent="0.2">
      <c r="B238" s="6"/>
    </row>
    <row r="239" spans="2:2" x14ac:dyDescent="0.2">
      <c r="B239" s="6"/>
    </row>
    <row r="240" spans="2:2" x14ac:dyDescent="0.2">
      <c r="B240" s="6"/>
    </row>
    <row r="241" spans="2:2" x14ac:dyDescent="0.2">
      <c r="B241" s="6"/>
    </row>
    <row r="242" spans="2:2" x14ac:dyDescent="0.2">
      <c r="B242" s="6"/>
    </row>
    <row r="243" spans="2:2" x14ac:dyDescent="0.2">
      <c r="B243" s="6"/>
    </row>
    <row r="244" spans="2:2" x14ac:dyDescent="0.2">
      <c r="B244" s="6"/>
    </row>
    <row r="245" spans="2:2" x14ac:dyDescent="0.2">
      <c r="B245" s="6"/>
    </row>
    <row r="246" spans="2:2" x14ac:dyDescent="0.2">
      <c r="B246" s="6"/>
    </row>
    <row r="247" spans="2:2" x14ac:dyDescent="0.2">
      <c r="B247" s="6"/>
    </row>
    <row r="248" spans="2:2" x14ac:dyDescent="0.2">
      <c r="B248" s="6"/>
    </row>
    <row r="249" spans="2:2" x14ac:dyDescent="0.2">
      <c r="B249" s="6"/>
    </row>
    <row r="250" spans="2:2" x14ac:dyDescent="0.2">
      <c r="B250" s="6"/>
    </row>
    <row r="251" spans="2:2" x14ac:dyDescent="0.2">
      <c r="B251" s="6"/>
    </row>
    <row r="252" spans="2:2" x14ac:dyDescent="0.2">
      <c r="B252" s="6"/>
    </row>
    <row r="253" spans="2:2" x14ac:dyDescent="0.2">
      <c r="B253" s="6"/>
    </row>
    <row r="254" spans="2:2" x14ac:dyDescent="0.2">
      <c r="B254" s="6"/>
    </row>
    <row r="255" spans="2:2" x14ac:dyDescent="0.2">
      <c r="B255" s="6"/>
    </row>
    <row r="256" spans="2:2" x14ac:dyDescent="0.2">
      <c r="B256" s="6"/>
    </row>
    <row r="257" spans="2:2" x14ac:dyDescent="0.2">
      <c r="B257" s="6"/>
    </row>
    <row r="258" spans="2:2" x14ac:dyDescent="0.2">
      <c r="B258" s="6"/>
    </row>
    <row r="259" spans="2:2" x14ac:dyDescent="0.2">
      <c r="B259" s="6"/>
    </row>
    <row r="260" spans="2:2" x14ac:dyDescent="0.2">
      <c r="B260" s="6"/>
    </row>
    <row r="261" spans="2:2" x14ac:dyDescent="0.2">
      <c r="B261" s="6"/>
    </row>
    <row r="262" spans="2:2" x14ac:dyDescent="0.2">
      <c r="B262" s="6"/>
    </row>
    <row r="263" spans="2:2" x14ac:dyDescent="0.2">
      <c r="B263" s="6"/>
    </row>
    <row r="264" spans="2:2" x14ac:dyDescent="0.2">
      <c r="B264" s="6"/>
    </row>
    <row r="265" spans="2:2" x14ac:dyDescent="0.2">
      <c r="B265" s="6"/>
    </row>
    <row r="266" spans="2:2" x14ac:dyDescent="0.2">
      <c r="B266" s="6"/>
    </row>
    <row r="267" spans="2:2" x14ac:dyDescent="0.2">
      <c r="B267" s="6"/>
    </row>
    <row r="268" spans="2:2" x14ac:dyDescent="0.2">
      <c r="B268" s="6"/>
    </row>
    <row r="269" spans="2:2" x14ac:dyDescent="0.2">
      <c r="B269" s="6"/>
    </row>
    <row r="270" spans="2:2" x14ac:dyDescent="0.2">
      <c r="B270" s="6"/>
    </row>
    <row r="271" spans="2:2" x14ac:dyDescent="0.2">
      <c r="B271" s="6"/>
    </row>
    <row r="272" spans="2:2" x14ac:dyDescent="0.2">
      <c r="B272" s="6"/>
    </row>
    <row r="273" spans="2:2" x14ac:dyDescent="0.2">
      <c r="B273" s="6"/>
    </row>
    <row r="274" spans="2:2" x14ac:dyDescent="0.2">
      <c r="B274" s="6"/>
    </row>
    <row r="275" spans="2:2" x14ac:dyDescent="0.2">
      <c r="B275" s="6"/>
    </row>
    <row r="276" spans="2:2" x14ac:dyDescent="0.2">
      <c r="B276" s="6"/>
    </row>
    <row r="277" spans="2:2" x14ac:dyDescent="0.2">
      <c r="B277" s="6"/>
    </row>
    <row r="278" spans="2:2" x14ac:dyDescent="0.2">
      <c r="B278" s="6"/>
    </row>
    <row r="279" spans="2:2" x14ac:dyDescent="0.2">
      <c r="B279" s="6"/>
    </row>
    <row r="280" spans="2:2" x14ac:dyDescent="0.2">
      <c r="B280" s="6"/>
    </row>
    <row r="281" spans="2:2" x14ac:dyDescent="0.2">
      <c r="B281" s="6"/>
    </row>
    <row r="282" spans="2:2" x14ac:dyDescent="0.2">
      <c r="B282" s="6"/>
    </row>
    <row r="283" spans="2:2" x14ac:dyDescent="0.2">
      <c r="B283" s="6"/>
    </row>
    <row r="284" spans="2:2" x14ac:dyDescent="0.2">
      <c r="B284" s="6"/>
    </row>
    <row r="285" spans="2:2" x14ac:dyDescent="0.2">
      <c r="B285" s="6"/>
    </row>
    <row r="286" spans="2:2" x14ac:dyDescent="0.2">
      <c r="B286" s="6"/>
    </row>
    <row r="287" spans="2:2" x14ac:dyDescent="0.2">
      <c r="B287" s="6"/>
    </row>
    <row r="288" spans="2:2" x14ac:dyDescent="0.2">
      <c r="B288" s="6"/>
    </row>
    <row r="289" spans="2:2" x14ac:dyDescent="0.2">
      <c r="B289" s="6"/>
    </row>
    <row r="290" spans="2:2" x14ac:dyDescent="0.2">
      <c r="B290" s="6"/>
    </row>
    <row r="291" spans="2:2" x14ac:dyDescent="0.2">
      <c r="B291" s="6"/>
    </row>
    <row r="292" spans="2:2" x14ac:dyDescent="0.2">
      <c r="B292" s="6"/>
    </row>
    <row r="293" spans="2:2" x14ac:dyDescent="0.2">
      <c r="B293" s="6"/>
    </row>
    <row r="294" spans="2:2" x14ac:dyDescent="0.2">
      <c r="B294" s="6"/>
    </row>
    <row r="295" spans="2:2" x14ac:dyDescent="0.2">
      <c r="B295" s="6"/>
    </row>
    <row r="296" spans="2:2" x14ac:dyDescent="0.2">
      <c r="B296" s="6"/>
    </row>
    <row r="297" spans="2:2" x14ac:dyDescent="0.2">
      <c r="B297" s="6"/>
    </row>
    <row r="298" spans="2:2" x14ac:dyDescent="0.2">
      <c r="B298" s="6"/>
    </row>
    <row r="299" spans="2:2" x14ac:dyDescent="0.2">
      <c r="B299" s="6"/>
    </row>
    <row r="300" spans="2:2" x14ac:dyDescent="0.2">
      <c r="B300" s="6"/>
    </row>
    <row r="301" spans="2:2" x14ac:dyDescent="0.2">
      <c r="B301" s="6"/>
    </row>
    <row r="302" spans="2:2" x14ac:dyDescent="0.2">
      <c r="B302" s="6"/>
    </row>
    <row r="303" spans="2:2" x14ac:dyDescent="0.2">
      <c r="B303" s="6"/>
    </row>
    <row r="304" spans="2:2" x14ac:dyDescent="0.2">
      <c r="B304" s="6"/>
    </row>
    <row r="305" spans="2:2" x14ac:dyDescent="0.2">
      <c r="B305" s="6"/>
    </row>
    <row r="306" spans="2:2" x14ac:dyDescent="0.2">
      <c r="B306" s="6"/>
    </row>
    <row r="307" spans="2:2" x14ac:dyDescent="0.2">
      <c r="B307" s="6"/>
    </row>
    <row r="308" spans="2:2" x14ac:dyDescent="0.2">
      <c r="B308" s="6"/>
    </row>
    <row r="309" spans="2:2" x14ac:dyDescent="0.2">
      <c r="B309" s="6"/>
    </row>
    <row r="310" spans="2:2" x14ac:dyDescent="0.2">
      <c r="B310" s="6"/>
    </row>
    <row r="311" spans="2:2" x14ac:dyDescent="0.2">
      <c r="B311" s="6"/>
    </row>
    <row r="312" spans="2:2" x14ac:dyDescent="0.2">
      <c r="B312" s="6"/>
    </row>
    <row r="313" spans="2:2" x14ac:dyDescent="0.2">
      <c r="B313" s="6"/>
    </row>
    <row r="314" spans="2:2" x14ac:dyDescent="0.2">
      <c r="B314" s="6"/>
    </row>
    <row r="315" spans="2:2" x14ac:dyDescent="0.2">
      <c r="B315" s="6"/>
    </row>
    <row r="316" spans="2:2" x14ac:dyDescent="0.2">
      <c r="B316" s="6"/>
    </row>
    <row r="317" spans="2:2" x14ac:dyDescent="0.2">
      <c r="B317" s="6"/>
    </row>
    <row r="318" spans="2:2" x14ac:dyDescent="0.2">
      <c r="B318" s="6"/>
    </row>
    <row r="319" spans="2:2" x14ac:dyDescent="0.2">
      <c r="B319" s="6"/>
    </row>
    <row r="320" spans="2:2" x14ac:dyDescent="0.2">
      <c r="B320" s="6"/>
    </row>
    <row r="321" spans="2:2" x14ac:dyDescent="0.2">
      <c r="B321" s="6"/>
    </row>
    <row r="322" spans="2:2" x14ac:dyDescent="0.2">
      <c r="B322" s="6"/>
    </row>
    <row r="323" spans="2:2" x14ac:dyDescent="0.2">
      <c r="B323" s="6"/>
    </row>
    <row r="324" spans="2:2" x14ac:dyDescent="0.2">
      <c r="B324" s="6"/>
    </row>
    <row r="325" spans="2:2" x14ac:dyDescent="0.2">
      <c r="B325" s="6"/>
    </row>
    <row r="326" spans="2:2" x14ac:dyDescent="0.2">
      <c r="B326" s="6"/>
    </row>
    <row r="327" spans="2:2" x14ac:dyDescent="0.2">
      <c r="B327" s="6"/>
    </row>
    <row r="328" spans="2:2" x14ac:dyDescent="0.2">
      <c r="B328" s="6"/>
    </row>
    <row r="329" spans="2:2" x14ac:dyDescent="0.2">
      <c r="B329" s="6"/>
    </row>
    <row r="330" spans="2:2" x14ac:dyDescent="0.2">
      <c r="B330" s="6"/>
    </row>
    <row r="331" spans="2:2" x14ac:dyDescent="0.2">
      <c r="B331" s="6"/>
    </row>
    <row r="332" spans="2:2" x14ac:dyDescent="0.2">
      <c r="B332" s="6"/>
    </row>
    <row r="333" spans="2:2" x14ac:dyDescent="0.2">
      <c r="B333" s="6"/>
    </row>
    <row r="334" spans="2:2" x14ac:dyDescent="0.2">
      <c r="B334" s="6"/>
    </row>
    <row r="335" spans="2:2" x14ac:dyDescent="0.2">
      <c r="B335" s="6"/>
    </row>
    <row r="336" spans="2:2" x14ac:dyDescent="0.2">
      <c r="B336" s="6"/>
    </row>
    <row r="337" spans="2:2" x14ac:dyDescent="0.2">
      <c r="B337" s="6"/>
    </row>
    <row r="338" spans="2:2" x14ac:dyDescent="0.2">
      <c r="B338" s="6"/>
    </row>
    <row r="339" spans="2:2" x14ac:dyDescent="0.2">
      <c r="B339" s="6"/>
    </row>
    <row r="340" spans="2:2" x14ac:dyDescent="0.2">
      <c r="B340" s="6"/>
    </row>
    <row r="341" spans="2:2" x14ac:dyDescent="0.2">
      <c r="B341" s="6"/>
    </row>
    <row r="342" spans="2:2" x14ac:dyDescent="0.2">
      <c r="B342" s="6"/>
    </row>
    <row r="343" spans="2:2" x14ac:dyDescent="0.2">
      <c r="B343" s="6"/>
    </row>
    <row r="344" spans="2:2" x14ac:dyDescent="0.2">
      <c r="B344" s="6"/>
    </row>
    <row r="345" spans="2:2" x14ac:dyDescent="0.2">
      <c r="B345" s="6"/>
    </row>
    <row r="346" spans="2:2" x14ac:dyDescent="0.2">
      <c r="B346" s="6"/>
    </row>
    <row r="347" spans="2:2" x14ac:dyDescent="0.2">
      <c r="B347" s="6"/>
    </row>
    <row r="348" spans="2:2" x14ac:dyDescent="0.2">
      <c r="B348" s="6"/>
    </row>
    <row r="349" spans="2:2" x14ac:dyDescent="0.2">
      <c r="B349" s="6"/>
    </row>
    <row r="350" spans="2:2" x14ac:dyDescent="0.2">
      <c r="B350" s="6"/>
    </row>
    <row r="351" spans="2:2" x14ac:dyDescent="0.2">
      <c r="B351" s="6"/>
    </row>
    <row r="352" spans="2:2" x14ac:dyDescent="0.2">
      <c r="B352" s="6"/>
    </row>
    <row r="353" spans="2:2" x14ac:dyDescent="0.2">
      <c r="B353" s="6"/>
    </row>
    <row r="354" spans="2:2" x14ac:dyDescent="0.2">
      <c r="B354" s="6"/>
    </row>
    <row r="355" spans="2:2" x14ac:dyDescent="0.2">
      <c r="B355" s="6"/>
    </row>
    <row r="356" spans="2:2" x14ac:dyDescent="0.2">
      <c r="B356" s="6"/>
    </row>
    <row r="357" spans="2:2" x14ac:dyDescent="0.2">
      <c r="B357" s="6"/>
    </row>
    <row r="358" spans="2:2" x14ac:dyDescent="0.2">
      <c r="B358" s="6"/>
    </row>
    <row r="359" spans="2:2" x14ac:dyDescent="0.2">
      <c r="B359" s="6"/>
    </row>
  </sheetData>
  <sheetProtection formatCells="0" formatRows="0" insertRows="0" insertHyperlinks="0" deleteRows="0" selectLockedCells="1"/>
  <mergeCells count="57">
    <mergeCell ref="J32:Q32"/>
    <mergeCell ref="J35:Q35"/>
    <mergeCell ref="J26:Q26"/>
    <mergeCell ref="J30:Q30"/>
    <mergeCell ref="J31:Q31"/>
    <mergeCell ref="J28:Q28"/>
    <mergeCell ref="J27:Q27"/>
    <mergeCell ref="J33:Q33"/>
    <mergeCell ref="J29:Q29"/>
    <mergeCell ref="J36:Q36"/>
    <mergeCell ref="O45:Q45"/>
    <mergeCell ref="O55:Q55"/>
    <mergeCell ref="O44:Q44"/>
    <mergeCell ref="J34:Q34"/>
    <mergeCell ref="J37:Q37"/>
    <mergeCell ref="J38:Q38"/>
    <mergeCell ref="B17:C17"/>
    <mergeCell ref="D17:E17"/>
    <mergeCell ref="B20:Q20"/>
    <mergeCell ref="J22:Q22"/>
    <mergeCell ref="C57:Q57"/>
    <mergeCell ref="B40:Q40"/>
    <mergeCell ref="O42:Q42"/>
    <mergeCell ref="O43:Q43"/>
    <mergeCell ref="O54:Q54"/>
    <mergeCell ref="B49:Q49"/>
    <mergeCell ref="O51:Q51"/>
    <mergeCell ref="O52:Q52"/>
    <mergeCell ref="O46:Q46"/>
    <mergeCell ref="O47:Q47"/>
    <mergeCell ref="O53:Q53"/>
    <mergeCell ref="J25:Q25"/>
    <mergeCell ref="B13:C13"/>
    <mergeCell ref="D13:E13"/>
    <mergeCell ref="G13:O16"/>
    <mergeCell ref="B14:C14"/>
    <mergeCell ref="D14:E14"/>
    <mergeCell ref="B15:C15"/>
    <mergeCell ref="D15:E15"/>
    <mergeCell ref="B16:C16"/>
    <mergeCell ref="D16:E16"/>
    <mergeCell ref="J23:Q23"/>
    <mergeCell ref="B12:C12"/>
    <mergeCell ref="B11:C11"/>
    <mergeCell ref="D11:E11"/>
    <mergeCell ref="B1:Q1"/>
    <mergeCell ref="B2:Q2"/>
    <mergeCell ref="B4:C4"/>
    <mergeCell ref="D4:E4"/>
    <mergeCell ref="B5:C5"/>
    <mergeCell ref="G5:J5"/>
    <mergeCell ref="B6:C6"/>
    <mergeCell ref="D6:O6"/>
    <mergeCell ref="B8:Q8"/>
    <mergeCell ref="B10:C10"/>
    <mergeCell ref="D10:E10"/>
    <mergeCell ref="D12:E12"/>
  </mergeCells>
  <conditionalFormatting sqref="H52 H43 H54:H55 H46">
    <cfRule type="cellIs" dxfId="15" priority="64" stopIfTrue="1" operator="equal">
      <formula>0</formula>
    </cfRule>
  </conditionalFormatting>
  <conditionalFormatting sqref="G52 G43 G54:G55 G46">
    <cfRule type="cellIs" dxfId="14" priority="63" stopIfTrue="1" operator="equal">
      <formula>1</formula>
    </cfRule>
  </conditionalFormatting>
  <conditionalFormatting sqref="H53">
    <cfRule type="cellIs" dxfId="13" priority="24" stopIfTrue="1" operator="equal">
      <formula>0</formula>
    </cfRule>
  </conditionalFormatting>
  <conditionalFormatting sqref="G53">
    <cfRule type="cellIs" dxfId="12" priority="23" stopIfTrue="1" operator="equal">
      <formula>1</formula>
    </cfRule>
  </conditionalFormatting>
  <conditionalFormatting sqref="H44">
    <cfRule type="cellIs" dxfId="11" priority="6" stopIfTrue="1" operator="equal">
      <formula>0</formula>
    </cfRule>
  </conditionalFormatting>
  <conditionalFormatting sqref="G44">
    <cfRule type="cellIs" dxfId="10" priority="5" stopIfTrue="1" operator="equal">
      <formula>1</formula>
    </cfRule>
  </conditionalFormatting>
  <conditionalFormatting sqref="H45">
    <cfRule type="cellIs" dxfId="9" priority="2" stopIfTrue="1" operator="equal">
      <formula>0</formula>
    </cfRule>
  </conditionalFormatting>
  <conditionalFormatting sqref="G45">
    <cfRule type="cellIs" dxfId="8" priority="1" stopIfTrue="1" operator="equal">
      <formula>1</formula>
    </cfRule>
  </conditionalFormatting>
  <dataValidations count="7">
    <dataValidation type="list" allowBlank="1" showInputMessage="1" showErrorMessage="1" sqref="WVT983039:WVT983046 L52:L54 TD43:TD44 ACZ43:ACZ44 AMV43:AMV44 AWR43:AWR44 BGN43:BGN44 BQJ43:BQJ44 CAF43:CAF44 CKB43:CKB44 CTX43:CTX44 DDT43:DDT44 DNP43:DNP44 DXL43:DXL44 EHH43:EHH44 ERD43:ERD44 FAZ43:FAZ44 FKV43:FKV44 FUR43:FUR44 GEN43:GEN44 GOJ43:GOJ44 GYF43:GYF44 HIB43:HIB44 HRX43:HRX44 IBT43:IBT44 ILP43:ILP44 IVL43:IVL44 JFH43:JFH44 JPD43:JPD44 JYZ43:JYZ44 KIV43:KIV44 KSR43:KSR44 LCN43:LCN44 LMJ43:LMJ44 LWF43:LWF44 MGB43:MGB44 MPX43:MPX44 MZT43:MZT44 NJP43:NJP44 NTL43:NTL44 ODH43:ODH44 OND43:OND44 OWZ43:OWZ44 PGV43:PGV44 PQR43:PQR44 QAN43:QAN44 QKJ43:QKJ44 QUF43:QUF44 REB43:REB44 RNX43:RNX44 RXT43:RXT44 SHP43:SHP44 SRL43:SRL44 TBH43:TBH44 TLD43:TLD44 TUZ43:TUZ44 UEV43:UEV44 UOR43:UOR44 UYN43:UYN44 VIJ43:VIJ44 VSF43:VSF44 WCB43:WCB44 WLX43:WLX44 WVT43:WVT44 WLX983039:WLX983046 WCB983039:WCB983046 VSF983039:VSF983046 VIJ983039:VIJ983046 UYN983039:UYN983046 UOR983039:UOR983046 UEV983039:UEV983046 TUZ983039:TUZ983046 TLD983039:TLD983046 TBH983039:TBH983046 SRL983039:SRL983046 SHP983039:SHP983046 RXT983039:RXT983046 RNX983039:RNX983046 REB983039:REB983046 QUF983039:QUF983046 QKJ983039:QKJ983046 QAN983039:QAN983046 PQR983039:PQR983046 PGV983039:PGV983046 OWZ983039:OWZ983046 OND983039:OND983046 ODH983039:ODH983046 NTL983039:NTL983046 NJP983039:NJP983046 MZT983039:MZT983046 MPX983039:MPX983046 MGB983039:MGB983046 LWF983039:LWF983046 LMJ983039:LMJ983046 LCN983039:LCN983046 KSR983039:KSR983046 KIV983039:KIV983046 JYZ983039:JYZ983046 JPD983039:JPD983046 JFH983039:JFH983046 IVL983039:IVL983046 ILP983039:ILP983046 IBT983039:IBT983046 HRX983039:HRX983046 HIB983039:HIB983046 GYF983039:GYF983046 GOJ983039:GOJ983046 GEN983039:GEN983046 FUR983039:FUR983046 FKV983039:FKV983046 FAZ983039:FAZ983046 ERD983039:ERD983046 EHH983039:EHH983046 DXL983039:DXL983046 DNP983039:DNP983046 DDT983039:DDT983046 CTX983039:CTX983046 CKB983039:CKB983046 CAF983039:CAF983046 BQJ983039:BQJ983046 BGN983039:BGN983046 AWR983039:AWR983046 AMV983039:AMV983046 ACZ983039:ACZ983046 TD983039:TD983046 JH983039:JH983046 L983039:L983046 WVT917503:WVT917510 WLX917503:WLX917510 WCB917503:WCB917510 VSF917503:VSF917510 VIJ917503:VIJ917510 UYN917503:UYN917510 UOR917503:UOR917510 UEV917503:UEV917510 TUZ917503:TUZ917510 TLD917503:TLD917510 TBH917503:TBH917510 SRL917503:SRL917510 SHP917503:SHP917510 RXT917503:RXT917510 RNX917503:RNX917510 REB917503:REB917510 QUF917503:QUF917510 QKJ917503:QKJ917510 QAN917503:QAN917510 PQR917503:PQR917510 PGV917503:PGV917510 OWZ917503:OWZ917510 OND917503:OND917510 ODH917503:ODH917510 NTL917503:NTL917510 NJP917503:NJP917510 MZT917503:MZT917510 MPX917503:MPX917510 MGB917503:MGB917510 LWF917503:LWF917510 LMJ917503:LMJ917510 LCN917503:LCN917510 KSR917503:KSR917510 KIV917503:KIV917510 JYZ917503:JYZ917510 JPD917503:JPD917510 JFH917503:JFH917510 IVL917503:IVL917510 ILP917503:ILP917510 IBT917503:IBT917510 HRX917503:HRX917510 HIB917503:HIB917510 GYF917503:GYF917510 GOJ917503:GOJ917510 GEN917503:GEN917510 FUR917503:FUR917510 FKV917503:FKV917510 FAZ917503:FAZ917510 ERD917503:ERD917510 EHH917503:EHH917510 DXL917503:DXL917510 DNP917503:DNP917510 DDT917503:DDT917510 CTX917503:CTX917510 CKB917503:CKB917510 CAF917503:CAF917510 BQJ917503:BQJ917510 BGN917503:BGN917510 AWR917503:AWR917510 AMV917503:AMV917510 ACZ917503:ACZ917510 TD917503:TD917510 JH917503:JH917510 L917503:L917510 WVT851967:WVT851974 WLX851967:WLX851974 WCB851967:WCB851974 VSF851967:VSF851974 VIJ851967:VIJ851974 UYN851967:UYN851974 UOR851967:UOR851974 UEV851967:UEV851974 TUZ851967:TUZ851974 TLD851967:TLD851974 TBH851967:TBH851974 SRL851967:SRL851974 SHP851967:SHP851974 RXT851967:RXT851974 RNX851967:RNX851974 REB851967:REB851974 QUF851967:QUF851974 QKJ851967:QKJ851974 QAN851967:QAN851974 PQR851967:PQR851974 PGV851967:PGV851974 OWZ851967:OWZ851974 OND851967:OND851974 ODH851967:ODH851974 NTL851967:NTL851974 NJP851967:NJP851974 MZT851967:MZT851974 MPX851967:MPX851974 MGB851967:MGB851974 LWF851967:LWF851974 LMJ851967:LMJ851974 LCN851967:LCN851974 KSR851967:KSR851974 KIV851967:KIV851974 JYZ851967:JYZ851974 JPD851967:JPD851974 JFH851967:JFH851974 IVL851967:IVL851974 ILP851967:ILP851974 IBT851967:IBT851974 HRX851967:HRX851974 HIB851967:HIB851974 GYF851967:GYF851974 GOJ851967:GOJ851974 GEN851967:GEN851974 FUR851967:FUR851974 FKV851967:FKV851974 FAZ851967:FAZ851974 ERD851967:ERD851974 EHH851967:EHH851974 DXL851967:DXL851974 DNP851967:DNP851974 DDT851967:DDT851974 CTX851967:CTX851974 CKB851967:CKB851974 CAF851967:CAF851974 BQJ851967:BQJ851974 BGN851967:BGN851974 AWR851967:AWR851974 AMV851967:AMV851974 ACZ851967:ACZ851974 TD851967:TD851974 JH851967:JH851974 L851967:L851974 WVT786431:WVT786438 WLX786431:WLX786438 WCB786431:WCB786438 VSF786431:VSF786438 VIJ786431:VIJ786438 UYN786431:UYN786438 UOR786431:UOR786438 UEV786431:UEV786438 TUZ786431:TUZ786438 TLD786431:TLD786438 TBH786431:TBH786438 SRL786431:SRL786438 SHP786431:SHP786438 RXT786431:RXT786438 RNX786431:RNX786438 REB786431:REB786438 QUF786431:QUF786438 QKJ786431:QKJ786438 QAN786431:QAN786438 PQR786431:PQR786438 PGV786431:PGV786438 OWZ786431:OWZ786438 OND786431:OND786438 ODH786431:ODH786438 NTL786431:NTL786438 NJP786431:NJP786438 MZT786431:MZT786438 MPX786431:MPX786438 MGB786431:MGB786438 LWF786431:LWF786438 LMJ786431:LMJ786438 LCN786431:LCN786438 KSR786431:KSR786438 KIV786431:KIV786438 JYZ786431:JYZ786438 JPD786431:JPD786438 JFH786431:JFH786438 IVL786431:IVL786438 ILP786431:ILP786438 IBT786431:IBT786438 HRX786431:HRX786438 HIB786431:HIB786438 GYF786431:GYF786438 GOJ786431:GOJ786438 GEN786431:GEN786438 FUR786431:FUR786438 FKV786431:FKV786438 FAZ786431:FAZ786438 ERD786431:ERD786438 EHH786431:EHH786438 DXL786431:DXL786438 DNP786431:DNP786438 DDT786431:DDT786438 CTX786431:CTX786438 CKB786431:CKB786438 CAF786431:CAF786438 BQJ786431:BQJ786438 BGN786431:BGN786438 AWR786431:AWR786438 AMV786431:AMV786438 ACZ786431:ACZ786438 TD786431:TD786438 JH786431:JH786438 L786431:L786438 WVT720895:WVT720902 WLX720895:WLX720902 WCB720895:WCB720902 VSF720895:VSF720902 VIJ720895:VIJ720902 UYN720895:UYN720902 UOR720895:UOR720902 UEV720895:UEV720902 TUZ720895:TUZ720902 TLD720895:TLD720902 TBH720895:TBH720902 SRL720895:SRL720902 SHP720895:SHP720902 RXT720895:RXT720902 RNX720895:RNX720902 REB720895:REB720902 QUF720895:QUF720902 QKJ720895:QKJ720902 QAN720895:QAN720902 PQR720895:PQR720902 PGV720895:PGV720902 OWZ720895:OWZ720902 OND720895:OND720902 ODH720895:ODH720902 NTL720895:NTL720902 NJP720895:NJP720902 MZT720895:MZT720902 MPX720895:MPX720902 MGB720895:MGB720902 LWF720895:LWF720902 LMJ720895:LMJ720902 LCN720895:LCN720902 KSR720895:KSR720902 KIV720895:KIV720902 JYZ720895:JYZ720902 JPD720895:JPD720902 JFH720895:JFH720902 IVL720895:IVL720902 ILP720895:ILP720902 IBT720895:IBT720902 HRX720895:HRX720902 HIB720895:HIB720902 GYF720895:GYF720902 GOJ720895:GOJ720902 GEN720895:GEN720902 FUR720895:FUR720902 FKV720895:FKV720902 FAZ720895:FAZ720902 ERD720895:ERD720902 EHH720895:EHH720902 DXL720895:DXL720902 DNP720895:DNP720902 DDT720895:DDT720902 CTX720895:CTX720902 CKB720895:CKB720902 CAF720895:CAF720902 BQJ720895:BQJ720902 BGN720895:BGN720902 AWR720895:AWR720902 AMV720895:AMV720902 ACZ720895:ACZ720902 TD720895:TD720902 JH720895:JH720902 L720895:L720902 WVT655359:WVT655366 WLX655359:WLX655366 WCB655359:WCB655366 VSF655359:VSF655366 VIJ655359:VIJ655366 UYN655359:UYN655366 UOR655359:UOR655366 UEV655359:UEV655366 TUZ655359:TUZ655366 TLD655359:TLD655366 TBH655359:TBH655366 SRL655359:SRL655366 SHP655359:SHP655366 RXT655359:RXT655366 RNX655359:RNX655366 REB655359:REB655366 QUF655359:QUF655366 QKJ655359:QKJ655366 QAN655359:QAN655366 PQR655359:PQR655366 PGV655359:PGV655366 OWZ655359:OWZ655366 OND655359:OND655366 ODH655359:ODH655366 NTL655359:NTL655366 NJP655359:NJP655366 MZT655359:MZT655366 MPX655359:MPX655366 MGB655359:MGB655366 LWF655359:LWF655366 LMJ655359:LMJ655366 LCN655359:LCN655366 KSR655359:KSR655366 KIV655359:KIV655366 JYZ655359:JYZ655366 JPD655359:JPD655366 JFH655359:JFH655366 IVL655359:IVL655366 ILP655359:ILP655366 IBT655359:IBT655366 HRX655359:HRX655366 HIB655359:HIB655366 GYF655359:GYF655366 GOJ655359:GOJ655366 GEN655359:GEN655366 FUR655359:FUR655366 FKV655359:FKV655366 FAZ655359:FAZ655366 ERD655359:ERD655366 EHH655359:EHH655366 DXL655359:DXL655366 DNP655359:DNP655366 DDT655359:DDT655366 CTX655359:CTX655366 CKB655359:CKB655366 CAF655359:CAF655366 BQJ655359:BQJ655366 BGN655359:BGN655366 AWR655359:AWR655366 AMV655359:AMV655366 ACZ655359:ACZ655366 TD655359:TD655366 JH655359:JH655366 L655359:L655366 WVT589823:WVT589830 WLX589823:WLX589830 WCB589823:WCB589830 VSF589823:VSF589830 VIJ589823:VIJ589830 UYN589823:UYN589830 UOR589823:UOR589830 UEV589823:UEV589830 TUZ589823:TUZ589830 TLD589823:TLD589830 TBH589823:TBH589830 SRL589823:SRL589830 SHP589823:SHP589830 RXT589823:RXT589830 RNX589823:RNX589830 REB589823:REB589830 QUF589823:QUF589830 QKJ589823:QKJ589830 QAN589823:QAN589830 PQR589823:PQR589830 PGV589823:PGV589830 OWZ589823:OWZ589830 OND589823:OND589830 ODH589823:ODH589830 NTL589823:NTL589830 NJP589823:NJP589830 MZT589823:MZT589830 MPX589823:MPX589830 MGB589823:MGB589830 LWF589823:LWF589830 LMJ589823:LMJ589830 LCN589823:LCN589830 KSR589823:KSR589830 KIV589823:KIV589830 JYZ589823:JYZ589830 JPD589823:JPD589830 JFH589823:JFH589830 IVL589823:IVL589830 ILP589823:ILP589830 IBT589823:IBT589830 HRX589823:HRX589830 HIB589823:HIB589830 GYF589823:GYF589830 GOJ589823:GOJ589830 GEN589823:GEN589830 FUR589823:FUR589830 FKV589823:FKV589830 FAZ589823:FAZ589830 ERD589823:ERD589830 EHH589823:EHH589830 DXL589823:DXL589830 DNP589823:DNP589830 DDT589823:DDT589830 CTX589823:CTX589830 CKB589823:CKB589830 CAF589823:CAF589830 BQJ589823:BQJ589830 BGN589823:BGN589830 AWR589823:AWR589830 AMV589823:AMV589830 ACZ589823:ACZ589830 TD589823:TD589830 JH589823:JH589830 L589823:L589830 WVT524287:WVT524294 WLX524287:WLX524294 WCB524287:WCB524294 VSF524287:VSF524294 VIJ524287:VIJ524294 UYN524287:UYN524294 UOR524287:UOR524294 UEV524287:UEV524294 TUZ524287:TUZ524294 TLD524287:TLD524294 TBH524287:TBH524294 SRL524287:SRL524294 SHP524287:SHP524294 RXT524287:RXT524294 RNX524287:RNX524294 REB524287:REB524294 QUF524287:QUF524294 QKJ524287:QKJ524294 QAN524287:QAN524294 PQR524287:PQR524294 PGV524287:PGV524294 OWZ524287:OWZ524294 OND524287:OND524294 ODH524287:ODH524294 NTL524287:NTL524294 NJP524287:NJP524294 MZT524287:MZT524294 MPX524287:MPX524294 MGB524287:MGB524294 LWF524287:LWF524294 LMJ524287:LMJ524294 LCN524287:LCN524294 KSR524287:KSR524294 KIV524287:KIV524294 JYZ524287:JYZ524294 JPD524287:JPD524294 JFH524287:JFH524294 IVL524287:IVL524294 ILP524287:ILP524294 IBT524287:IBT524294 HRX524287:HRX524294 HIB524287:HIB524294 GYF524287:GYF524294 GOJ524287:GOJ524294 GEN524287:GEN524294 FUR524287:FUR524294 FKV524287:FKV524294 FAZ524287:FAZ524294 ERD524287:ERD524294 EHH524287:EHH524294 DXL524287:DXL524294 DNP524287:DNP524294 DDT524287:DDT524294 CTX524287:CTX524294 CKB524287:CKB524294 CAF524287:CAF524294 BQJ524287:BQJ524294 BGN524287:BGN524294 AWR524287:AWR524294 AMV524287:AMV524294 ACZ524287:ACZ524294 TD524287:TD524294 JH524287:JH524294 L524287:L524294 WVT458751:WVT458758 WLX458751:WLX458758 WCB458751:WCB458758 VSF458751:VSF458758 VIJ458751:VIJ458758 UYN458751:UYN458758 UOR458751:UOR458758 UEV458751:UEV458758 TUZ458751:TUZ458758 TLD458751:TLD458758 TBH458751:TBH458758 SRL458751:SRL458758 SHP458751:SHP458758 RXT458751:RXT458758 RNX458751:RNX458758 REB458751:REB458758 QUF458751:QUF458758 QKJ458751:QKJ458758 QAN458751:QAN458758 PQR458751:PQR458758 PGV458751:PGV458758 OWZ458751:OWZ458758 OND458751:OND458758 ODH458751:ODH458758 NTL458751:NTL458758 NJP458751:NJP458758 MZT458751:MZT458758 MPX458751:MPX458758 MGB458751:MGB458758 LWF458751:LWF458758 LMJ458751:LMJ458758 LCN458751:LCN458758 KSR458751:KSR458758 KIV458751:KIV458758 JYZ458751:JYZ458758 JPD458751:JPD458758 JFH458751:JFH458758 IVL458751:IVL458758 ILP458751:ILP458758 IBT458751:IBT458758 HRX458751:HRX458758 HIB458751:HIB458758 GYF458751:GYF458758 GOJ458751:GOJ458758 GEN458751:GEN458758 FUR458751:FUR458758 FKV458751:FKV458758 FAZ458751:FAZ458758 ERD458751:ERD458758 EHH458751:EHH458758 DXL458751:DXL458758 DNP458751:DNP458758 DDT458751:DDT458758 CTX458751:CTX458758 CKB458751:CKB458758 CAF458751:CAF458758 BQJ458751:BQJ458758 BGN458751:BGN458758 AWR458751:AWR458758 AMV458751:AMV458758 ACZ458751:ACZ458758 TD458751:TD458758 JH458751:JH458758 L458751:L458758 WVT393215:WVT393222 WLX393215:WLX393222 WCB393215:WCB393222 VSF393215:VSF393222 VIJ393215:VIJ393222 UYN393215:UYN393222 UOR393215:UOR393222 UEV393215:UEV393222 TUZ393215:TUZ393222 TLD393215:TLD393222 TBH393215:TBH393222 SRL393215:SRL393222 SHP393215:SHP393222 RXT393215:RXT393222 RNX393215:RNX393222 REB393215:REB393222 QUF393215:QUF393222 QKJ393215:QKJ393222 QAN393215:QAN393222 PQR393215:PQR393222 PGV393215:PGV393222 OWZ393215:OWZ393222 OND393215:OND393222 ODH393215:ODH393222 NTL393215:NTL393222 NJP393215:NJP393222 MZT393215:MZT393222 MPX393215:MPX393222 MGB393215:MGB393222 LWF393215:LWF393222 LMJ393215:LMJ393222 LCN393215:LCN393222 KSR393215:KSR393222 KIV393215:KIV393222 JYZ393215:JYZ393222 JPD393215:JPD393222 JFH393215:JFH393222 IVL393215:IVL393222 ILP393215:ILP393222 IBT393215:IBT393222 HRX393215:HRX393222 HIB393215:HIB393222 GYF393215:GYF393222 GOJ393215:GOJ393222 GEN393215:GEN393222 FUR393215:FUR393222 FKV393215:FKV393222 FAZ393215:FAZ393222 ERD393215:ERD393222 EHH393215:EHH393222 DXL393215:DXL393222 DNP393215:DNP393222 DDT393215:DDT393222 CTX393215:CTX393222 CKB393215:CKB393222 CAF393215:CAF393222 BQJ393215:BQJ393222 BGN393215:BGN393222 AWR393215:AWR393222 AMV393215:AMV393222 ACZ393215:ACZ393222 TD393215:TD393222 JH393215:JH393222 L393215:L393222 WVT327679:WVT327686 WLX327679:WLX327686 WCB327679:WCB327686 VSF327679:VSF327686 VIJ327679:VIJ327686 UYN327679:UYN327686 UOR327679:UOR327686 UEV327679:UEV327686 TUZ327679:TUZ327686 TLD327679:TLD327686 TBH327679:TBH327686 SRL327679:SRL327686 SHP327679:SHP327686 RXT327679:RXT327686 RNX327679:RNX327686 REB327679:REB327686 QUF327679:QUF327686 QKJ327679:QKJ327686 QAN327679:QAN327686 PQR327679:PQR327686 PGV327679:PGV327686 OWZ327679:OWZ327686 OND327679:OND327686 ODH327679:ODH327686 NTL327679:NTL327686 NJP327679:NJP327686 MZT327679:MZT327686 MPX327679:MPX327686 MGB327679:MGB327686 LWF327679:LWF327686 LMJ327679:LMJ327686 LCN327679:LCN327686 KSR327679:KSR327686 KIV327679:KIV327686 JYZ327679:JYZ327686 JPD327679:JPD327686 JFH327679:JFH327686 IVL327679:IVL327686 ILP327679:ILP327686 IBT327679:IBT327686 HRX327679:HRX327686 HIB327679:HIB327686 GYF327679:GYF327686 GOJ327679:GOJ327686 GEN327679:GEN327686 FUR327679:FUR327686 FKV327679:FKV327686 FAZ327679:FAZ327686 ERD327679:ERD327686 EHH327679:EHH327686 DXL327679:DXL327686 DNP327679:DNP327686 DDT327679:DDT327686 CTX327679:CTX327686 CKB327679:CKB327686 CAF327679:CAF327686 BQJ327679:BQJ327686 BGN327679:BGN327686 AWR327679:AWR327686 AMV327679:AMV327686 ACZ327679:ACZ327686 TD327679:TD327686 JH327679:JH327686 L327679:L327686 WVT262143:WVT262150 WLX262143:WLX262150 WCB262143:WCB262150 VSF262143:VSF262150 VIJ262143:VIJ262150 UYN262143:UYN262150 UOR262143:UOR262150 UEV262143:UEV262150 TUZ262143:TUZ262150 TLD262143:TLD262150 TBH262143:TBH262150 SRL262143:SRL262150 SHP262143:SHP262150 RXT262143:RXT262150 RNX262143:RNX262150 REB262143:REB262150 QUF262143:QUF262150 QKJ262143:QKJ262150 QAN262143:QAN262150 PQR262143:PQR262150 PGV262143:PGV262150 OWZ262143:OWZ262150 OND262143:OND262150 ODH262143:ODH262150 NTL262143:NTL262150 NJP262143:NJP262150 MZT262143:MZT262150 MPX262143:MPX262150 MGB262143:MGB262150 LWF262143:LWF262150 LMJ262143:LMJ262150 LCN262143:LCN262150 KSR262143:KSR262150 KIV262143:KIV262150 JYZ262143:JYZ262150 JPD262143:JPD262150 JFH262143:JFH262150 IVL262143:IVL262150 ILP262143:ILP262150 IBT262143:IBT262150 HRX262143:HRX262150 HIB262143:HIB262150 GYF262143:GYF262150 GOJ262143:GOJ262150 GEN262143:GEN262150 FUR262143:FUR262150 FKV262143:FKV262150 FAZ262143:FAZ262150 ERD262143:ERD262150 EHH262143:EHH262150 DXL262143:DXL262150 DNP262143:DNP262150 DDT262143:DDT262150 CTX262143:CTX262150 CKB262143:CKB262150 CAF262143:CAF262150 BQJ262143:BQJ262150 BGN262143:BGN262150 AWR262143:AWR262150 AMV262143:AMV262150 ACZ262143:ACZ262150 TD262143:TD262150 JH262143:JH262150 L262143:L262150 WVT196607:WVT196614 WLX196607:WLX196614 WCB196607:WCB196614 VSF196607:VSF196614 VIJ196607:VIJ196614 UYN196607:UYN196614 UOR196607:UOR196614 UEV196607:UEV196614 TUZ196607:TUZ196614 TLD196607:TLD196614 TBH196607:TBH196614 SRL196607:SRL196614 SHP196607:SHP196614 RXT196607:RXT196614 RNX196607:RNX196614 REB196607:REB196614 QUF196607:QUF196614 QKJ196607:QKJ196614 QAN196607:QAN196614 PQR196607:PQR196614 PGV196607:PGV196614 OWZ196607:OWZ196614 OND196607:OND196614 ODH196607:ODH196614 NTL196607:NTL196614 NJP196607:NJP196614 MZT196607:MZT196614 MPX196607:MPX196614 MGB196607:MGB196614 LWF196607:LWF196614 LMJ196607:LMJ196614 LCN196607:LCN196614 KSR196607:KSR196614 KIV196607:KIV196614 JYZ196607:JYZ196614 JPD196607:JPD196614 JFH196607:JFH196614 IVL196607:IVL196614 ILP196607:ILP196614 IBT196607:IBT196614 HRX196607:HRX196614 HIB196607:HIB196614 GYF196607:GYF196614 GOJ196607:GOJ196614 GEN196607:GEN196614 FUR196607:FUR196614 FKV196607:FKV196614 FAZ196607:FAZ196614 ERD196607:ERD196614 EHH196607:EHH196614 DXL196607:DXL196614 DNP196607:DNP196614 DDT196607:DDT196614 CTX196607:CTX196614 CKB196607:CKB196614 CAF196607:CAF196614 BQJ196607:BQJ196614 BGN196607:BGN196614 AWR196607:AWR196614 AMV196607:AMV196614 ACZ196607:ACZ196614 TD196607:TD196614 JH196607:JH196614 L196607:L196614 WVT131071:WVT131078 WLX131071:WLX131078 WCB131071:WCB131078 VSF131071:VSF131078 VIJ131071:VIJ131078 UYN131071:UYN131078 UOR131071:UOR131078 UEV131071:UEV131078 TUZ131071:TUZ131078 TLD131071:TLD131078 TBH131071:TBH131078 SRL131071:SRL131078 SHP131071:SHP131078 RXT131071:RXT131078 RNX131071:RNX131078 REB131071:REB131078 QUF131071:QUF131078 QKJ131071:QKJ131078 QAN131071:QAN131078 PQR131071:PQR131078 PGV131071:PGV131078 OWZ131071:OWZ131078 OND131071:OND131078 ODH131071:ODH131078 NTL131071:NTL131078 NJP131071:NJP131078 MZT131071:MZT131078 MPX131071:MPX131078 MGB131071:MGB131078 LWF131071:LWF131078 LMJ131071:LMJ131078 LCN131071:LCN131078 KSR131071:KSR131078 KIV131071:KIV131078 JYZ131071:JYZ131078 JPD131071:JPD131078 JFH131071:JFH131078 IVL131071:IVL131078 ILP131071:ILP131078 IBT131071:IBT131078 HRX131071:HRX131078 HIB131071:HIB131078 GYF131071:GYF131078 GOJ131071:GOJ131078 GEN131071:GEN131078 FUR131071:FUR131078 FKV131071:FKV131078 FAZ131071:FAZ131078 ERD131071:ERD131078 EHH131071:EHH131078 DXL131071:DXL131078 DNP131071:DNP131078 DDT131071:DDT131078 CTX131071:CTX131078 CKB131071:CKB131078 CAF131071:CAF131078 BQJ131071:BQJ131078 BGN131071:BGN131078 AWR131071:AWR131078 AMV131071:AMV131078 ACZ131071:ACZ131078 TD131071:TD131078 JH131071:JH131078 L131071:L131078 WVT65535:WVT65542 WLX65535:WLX65542 WCB65535:WCB65542 VSF65535:VSF65542 VIJ65535:VIJ65542 UYN65535:UYN65542 UOR65535:UOR65542 UEV65535:UEV65542 TUZ65535:TUZ65542 TLD65535:TLD65542 TBH65535:TBH65542 SRL65535:SRL65542 SHP65535:SHP65542 RXT65535:RXT65542 RNX65535:RNX65542 REB65535:REB65542 QUF65535:QUF65542 QKJ65535:QKJ65542 QAN65535:QAN65542 PQR65535:PQR65542 PGV65535:PGV65542 OWZ65535:OWZ65542 OND65535:OND65542 ODH65535:ODH65542 NTL65535:NTL65542 NJP65535:NJP65542 MZT65535:MZT65542 MPX65535:MPX65542 MGB65535:MGB65542 LWF65535:LWF65542 LMJ65535:LMJ65542 LCN65535:LCN65542 KSR65535:KSR65542 KIV65535:KIV65542 JYZ65535:JYZ65542 JPD65535:JPD65542 JFH65535:JFH65542 IVL65535:IVL65542 ILP65535:ILP65542 IBT65535:IBT65542 HRX65535:HRX65542 HIB65535:HIB65542 GYF65535:GYF65542 GOJ65535:GOJ65542 GEN65535:GEN65542 FUR65535:FUR65542 FKV65535:FKV65542 FAZ65535:FAZ65542 ERD65535:ERD65542 EHH65535:EHH65542 DXL65535:DXL65542 DNP65535:DNP65542 DDT65535:DDT65542 CTX65535:CTX65542 CKB65535:CKB65542 CAF65535:CAF65542 BQJ65535:BQJ65542 BGN65535:BGN65542 AWR65535:AWR65542 AMV65535:AMV65542 ACZ65535:ACZ65542 TD65535:TD65542 JH65535:JH65542 L65535:L65542 WVT52 WVT983053:WVT983091 WLX983053:WLX983091 WCB983053:WCB983091 VSF983053:VSF983091 VIJ983053:VIJ983091 UYN983053:UYN983091 UOR983053:UOR983091 UEV983053:UEV983091 TUZ983053:TUZ983091 TLD983053:TLD983091 TBH983053:TBH983091 SRL983053:SRL983091 SHP983053:SHP983091 RXT983053:RXT983091 RNX983053:RNX983091 REB983053:REB983091 QUF983053:QUF983091 QKJ983053:QKJ983091 QAN983053:QAN983091 PQR983053:PQR983091 PGV983053:PGV983091 OWZ983053:OWZ983091 OND983053:OND983091 ODH983053:ODH983091 NTL983053:NTL983091 NJP983053:NJP983091 MZT983053:MZT983091 MPX983053:MPX983091 MGB983053:MGB983091 LWF983053:LWF983091 LMJ983053:LMJ983091 LCN983053:LCN983091 KSR983053:KSR983091 KIV983053:KIV983091 JYZ983053:JYZ983091 JPD983053:JPD983091 JFH983053:JFH983091 IVL983053:IVL983091 ILP983053:ILP983091 IBT983053:IBT983091 HRX983053:HRX983091 HIB983053:HIB983091 GYF983053:GYF983091 GOJ983053:GOJ983091 GEN983053:GEN983091 FUR983053:FUR983091 FKV983053:FKV983091 FAZ983053:FAZ983091 ERD983053:ERD983091 EHH983053:EHH983091 DXL983053:DXL983091 DNP983053:DNP983091 DDT983053:DDT983091 CTX983053:CTX983091 CKB983053:CKB983091 CAF983053:CAF983091 BQJ983053:BQJ983091 BGN983053:BGN983091 AWR983053:AWR983091 AMV983053:AMV983091 ACZ983053:ACZ983091 TD983053:TD983091 JH983053:JH983091 L983053:L983091 WVT917517:WVT917555 WLX917517:WLX917555 WCB917517:WCB917555 VSF917517:VSF917555 VIJ917517:VIJ917555 UYN917517:UYN917555 UOR917517:UOR917555 UEV917517:UEV917555 TUZ917517:TUZ917555 TLD917517:TLD917555 TBH917517:TBH917555 SRL917517:SRL917555 SHP917517:SHP917555 RXT917517:RXT917555 RNX917517:RNX917555 REB917517:REB917555 QUF917517:QUF917555 QKJ917517:QKJ917555 QAN917517:QAN917555 PQR917517:PQR917555 PGV917517:PGV917555 OWZ917517:OWZ917555 OND917517:OND917555 ODH917517:ODH917555 NTL917517:NTL917555 NJP917517:NJP917555 MZT917517:MZT917555 MPX917517:MPX917555 MGB917517:MGB917555 LWF917517:LWF917555 LMJ917517:LMJ917555 LCN917517:LCN917555 KSR917517:KSR917555 KIV917517:KIV917555 JYZ917517:JYZ917555 JPD917517:JPD917555 JFH917517:JFH917555 IVL917517:IVL917555 ILP917517:ILP917555 IBT917517:IBT917555 HRX917517:HRX917555 HIB917517:HIB917555 GYF917517:GYF917555 GOJ917517:GOJ917555 GEN917517:GEN917555 FUR917517:FUR917555 FKV917517:FKV917555 FAZ917517:FAZ917555 ERD917517:ERD917555 EHH917517:EHH917555 DXL917517:DXL917555 DNP917517:DNP917555 DDT917517:DDT917555 CTX917517:CTX917555 CKB917517:CKB917555 CAF917517:CAF917555 BQJ917517:BQJ917555 BGN917517:BGN917555 AWR917517:AWR917555 AMV917517:AMV917555 ACZ917517:ACZ917555 TD917517:TD917555 JH917517:JH917555 L917517:L917555 WVT851981:WVT852019 WLX851981:WLX852019 WCB851981:WCB852019 VSF851981:VSF852019 VIJ851981:VIJ852019 UYN851981:UYN852019 UOR851981:UOR852019 UEV851981:UEV852019 TUZ851981:TUZ852019 TLD851981:TLD852019 TBH851981:TBH852019 SRL851981:SRL852019 SHP851981:SHP852019 RXT851981:RXT852019 RNX851981:RNX852019 REB851981:REB852019 QUF851981:QUF852019 QKJ851981:QKJ852019 QAN851981:QAN852019 PQR851981:PQR852019 PGV851981:PGV852019 OWZ851981:OWZ852019 OND851981:OND852019 ODH851981:ODH852019 NTL851981:NTL852019 NJP851981:NJP852019 MZT851981:MZT852019 MPX851981:MPX852019 MGB851981:MGB852019 LWF851981:LWF852019 LMJ851981:LMJ852019 LCN851981:LCN852019 KSR851981:KSR852019 KIV851981:KIV852019 JYZ851981:JYZ852019 JPD851981:JPD852019 JFH851981:JFH852019 IVL851981:IVL852019 ILP851981:ILP852019 IBT851981:IBT852019 HRX851981:HRX852019 HIB851981:HIB852019 GYF851981:GYF852019 GOJ851981:GOJ852019 GEN851981:GEN852019 FUR851981:FUR852019 FKV851981:FKV852019 FAZ851981:FAZ852019 ERD851981:ERD852019 EHH851981:EHH852019 DXL851981:DXL852019 DNP851981:DNP852019 DDT851981:DDT852019 CTX851981:CTX852019 CKB851981:CKB852019 CAF851981:CAF852019 BQJ851981:BQJ852019 BGN851981:BGN852019 AWR851981:AWR852019 AMV851981:AMV852019 ACZ851981:ACZ852019 TD851981:TD852019 JH851981:JH852019 L851981:L852019 WVT786445:WVT786483 WLX786445:WLX786483 WCB786445:WCB786483 VSF786445:VSF786483 VIJ786445:VIJ786483 UYN786445:UYN786483 UOR786445:UOR786483 UEV786445:UEV786483 TUZ786445:TUZ786483 TLD786445:TLD786483 TBH786445:TBH786483 SRL786445:SRL786483 SHP786445:SHP786483 RXT786445:RXT786483 RNX786445:RNX786483 REB786445:REB786483 QUF786445:QUF786483 QKJ786445:QKJ786483 QAN786445:QAN786483 PQR786445:PQR786483 PGV786445:PGV786483 OWZ786445:OWZ786483 OND786445:OND786483 ODH786445:ODH786483 NTL786445:NTL786483 NJP786445:NJP786483 MZT786445:MZT786483 MPX786445:MPX786483 MGB786445:MGB786483 LWF786445:LWF786483 LMJ786445:LMJ786483 LCN786445:LCN786483 KSR786445:KSR786483 KIV786445:KIV786483 JYZ786445:JYZ786483 JPD786445:JPD786483 JFH786445:JFH786483 IVL786445:IVL786483 ILP786445:ILP786483 IBT786445:IBT786483 HRX786445:HRX786483 HIB786445:HIB786483 GYF786445:GYF786483 GOJ786445:GOJ786483 GEN786445:GEN786483 FUR786445:FUR786483 FKV786445:FKV786483 FAZ786445:FAZ786483 ERD786445:ERD786483 EHH786445:EHH786483 DXL786445:DXL786483 DNP786445:DNP786483 DDT786445:DDT786483 CTX786445:CTX786483 CKB786445:CKB786483 CAF786445:CAF786483 BQJ786445:BQJ786483 BGN786445:BGN786483 AWR786445:AWR786483 AMV786445:AMV786483 ACZ786445:ACZ786483 TD786445:TD786483 JH786445:JH786483 L786445:L786483 WVT720909:WVT720947 WLX720909:WLX720947 WCB720909:WCB720947 VSF720909:VSF720947 VIJ720909:VIJ720947 UYN720909:UYN720947 UOR720909:UOR720947 UEV720909:UEV720947 TUZ720909:TUZ720947 TLD720909:TLD720947 TBH720909:TBH720947 SRL720909:SRL720947 SHP720909:SHP720947 RXT720909:RXT720947 RNX720909:RNX720947 REB720909:REB720947 QUF720909:QUF720947 QKJ720909:QKJ720947 QAN720909:QAN720947 PQR720909:PQR720947 PGV720909:PGV720947 OWZ720909:OWZ720947 OND720909:OND720947 ODH720909:ODH720947 NTL720909:NTL720947 NJP720909:NJP720947 MZT720909:MZT720947 MPX720909:MPX720947 MGB720909:MGB720947 LWF720909:LWF720947 LMJ720909:LMJ720947 LCN720909:LCN720947 KSR720909:KSR720947 KIV720909:KIV720947 JYZ720909:JYZ720947 JPD720909:JPD720947 JFH720909:JFH720947 IVL720909:IVL720947 ILP720909:ILP720947 IBT720909:IBT720947 HRX720909:HRX720947 HIB720909:HIB720947 GYF720909:GYF720947 GOJ720909:GOJ720947 GEN720909:GEN720947 FUR720909:FUR720947 FKV720909:FKV720947 FAZ720909:FAZ720947 ERD720909:ERD720947 EHH720909:EHH720947 DXL720909:DXL720947 DNP720909:DNP720947 DDT720909:DDT720947 CTX720909:CTX720947 CKB720909:CKB720947 CAF720909:CAF720947 BQJ720909:BQJ720947 BGN720909:BGN720947 AWR720909:AWR720947 AMV720909:AMV720947 ACZ720909:ACZ720947 TD720909:TD720947 JH720909:JH720947 L720909:L720947 WVT655373:WVT655411 WLX655373:WLX655411 WCB655373:WCB655411 VSF655373:VSF655411 VIJ655373:VIJ655411 UYN655373:UYN655411 UOR655373:UOR655411 UEV655373:UEV655411 TUZ655373:TUZ655411 TLD655373:TLD655411 TBH655373:TBH655411 SRL655373:SRL655411 SHP655373:SHP655411 RXT655373:RXT655411 RNX655373:RNX655411 REB655373:REB655411 QUF655373:QUF655411 QKJ655373:QKJ655411 QAN655373:QAN655411 PQR655373:PQR655411 PGV655373:PGV655411 OWZ655373:OWZ655411 OND655373:OND655411 ODH655373:ODH655411 NTL655373:NTL655411 NJP655373:NJP655411 MZT655373:MZT655411 MPX655373:MPX655411 MGB655373:MGB655411 LWF655373:LWF655411 LMJ655373:LMJ655411 LCN655373:LCN655411 KSR655373:KSR655411 KIV655373:KIV655411 JYZ655373:JYZ655411 JPD655373:JPD655411 JFH655373:JFH655411 IVL655373:IVL655411 ILP655373:ILP655411 IBT655373:IBT655411 HRX655373:HRX655411 HIB655373:HIB655411 GYF655373:GYF655411 GOJ655373:GOJ655411 GEN655373:GEN655411 FUR655373:FUR655411 FKV655373:FKV655411 FAZ655373:FAZ655411 ERD655373:ERD655411 EHH655373:EHH655411 DXL655373:DXL655411 DNP655373:DNP655411 DDT655373:DDT655411 CTX655373:CTX655411 CKB655373:CKB655411 CAF655373:CAF655411 BQJ655373:BQJ655411 BGN655373:BGN655411 AWR655373:AWR655411 AMV655373:AMV655411 ACZ655373:ACZ655411 TD655373:TD655411 JH655373:JH655411 L655373:L655411 WVT589837:WVT589875 WLX589837:WLX589875 WCB589837:WCB589875 VSF589837:VSF589875 VIJ589837:VIJ589875 UYN589837:UYN589875 UOR589837:UOR589875 UEV589837:UEV589875 TUZ589837:TUZ589875 TLD589837:TLD589875 TBH589837:TBH589875 SRL589837:SRL589875 SHP589837:SHP589875 RXT589837:RXT589875 RNX589837:RNX589875 REB589837:REB589875 QUF589837:QUF589875 QKJ589837:QKJ589875 QAN589837:QAN589875 PQR589837:PQR589875 PGV589837:PGV589875 OWZ589837:OWZ589875 OND589837:OND589875 ODH589837:ODH589875 NTL589837:NTL589875 NJP589837:NJP589875 MZT589837:MZT589875 MPX589837:MPX589875 MGB589837:MGB589875 LWF589837:LWF589875 LMJ589837:LMJ589875 LCN589837:LCN589875 KSR589837:KSR589875 KIV589837:KIV589875 JYZ589837:JYZ589875 JPD589837:JPD589875 JFH589837:JFH589875 IVL589837:IVL589875 ILP589837:ILP589875 IBT589837:IBT589875 HRX589837:HRX589875 HIB589837:HIB589875 GYF589837:GYF589875 GOJ589837:GOJ589875 GEN589837:GEN589875 FUR589837:FUR589875 FKV589837:FKV589875 FAZ589837:FAZ589875 ERD589837:ERD589875 EHH589837:EHH589875 DXL589837:DXL589875 DNP589837:DNP589875 DDT589837:DDT589875 CTX589837:CTX589875 CKB589837:CKB589875 CAF589837:CAF589875 BQJ589837:BQJ589875 BGN589837:BGN589875 AWR589837:AWR589875 AMV589837:AMV589875 ACZ589837:ACZ589875 TD589837:TD589875 JH589837:JH589875 L589837:L589875 WVT524301:WVT524339 WLX524301:WLX524339 WCB524301:WCB524339 VSF524301:VSF524339 VIJ524301:VIJ524339 UYN524301:UYN524339 UOR524301:UOR524339 UEV524301:UEV524339 TUZ524301:TUZ524339 TLD524301:TLD524339 TBH524301:TBH524339 SRL524301:SRL524339 SHP524301:SHP524339 RXT524301:RXT524339 RNX524301:RNX524339 REB524301:REB524339 QUF524301:QUF524339 QKJ524301:QKJ524339 QAN524301:QAN524339 PQR524301:PQR524339 PGV524301:PGV524339 OWZ524301:OWZ524339 OND524301:OND524339 ODH524301:ODH524339 NTL524301:NTL524339 NJP524301:NJP524339 MZT524301:MZT524339 MPX524301:MPX524339 MGB524301:MGB524339 LWF524301:LWF524339 LMJ524301:LMJ524339 LCN524301:LCN524339 KSR524301:KSR524339 KIV524301:KIV524339 JYZ524301:JYZ524339 JPD524301:JPD524339 JFH524301:JFH524339 IVL524301:IVL524339 ILP524301:ILP524339 IBT524301:IBT524339 HRX524301:HRX524339 HIB524301:HIB524339 GYF524301:GYF524339 GOJ524301:GOJ524339 GEN524301:GEN524339 FUR524301:FUR524339 FKV524301:FKV524339 FAZ524301:FAZ524339 ERD524301:ERD524339 EHH524301:EHH524339 DXL524301:DXL524339 DNP524301:DNP524339 DDT524301:DDT524339 CTX524301:CTX524339 CKB524301:CKB524339 CAF524301:CAF524339 BQJ524301:BQJ524339 BGN524301:BGN524339 AWR524301:AWR524339 AMV524301:AMV524339 ACZ524301:ACZ524339 TD524301:TD524339 JH524301:JH524339 L524301:L524339 WVT458765:WVT458803 WLX458765:WLX458803 WCB458765:WCB458803 VSF458765:VSF458803 VIJ458765:VIJ458803 UYN458765:UYN458803 UOR458765:UOR458803 UEV458765:UEV458803 TUZ458765:TUZ458803 TLD458765:TLD458803 TBH458765:TBH458803 SRL458765:SRL458803 SHP458765:SHP458803 RXT458765:RXT458803 RNX458765:RNX458803 REB458765:REB458803 QUF458765:QUF458803 QKJ458765:QKJ458803 QAN458765:QAN458803 PQR458765:PQR458803 PGV458765:PGV458803 OWZ458765:OWZ458803 OND458765:OND458803 ODH458765:ODH458803 NTL458765:NTL458803 NJP458765:NJP458803 MZT458765:MZT458803 MPX458765:MPX458803 MGB458765:MGB458803 LWF458765:LWF458803 LMJ458765:LMJ458803 LCN458765:LCN458803 KSR458765:KSR458803 KIV458765:KIV458803 JYZ458765:JYZ458803 JPD458765:JPD458803 JFH458765:JFH458803 IVL458765:IVL458803 ILP458765:ILP458803 IBT458765:IBT458803 HRX458765:HRX458803 HIB458765:HIB458803 GYF458765:GYF458803 GOJ458765:GOJ458803 GEN458765:GEN458803 FUR458765:FUR458803 FKV458765:FKV458803 FAZ458765:FAZ458803 ERD458765:ERD458803 EHH458765:EHH458803 DXL458765:DXL458803 DNP458765:DNP458803 DDT458765:DDT458803 CTX458765:CTX458803 CKB458765:CKB458803 CAF458765:CAF458803 BQJ458765:BQJ458803 BGN458765:BGN458803 AWR458765:AWR458803 AMV458765:AMV458803 ACZ458765:ACZ458803 TD458765:TD458803 JH458765:JH458803 L458765:L458803 WVT393229:WVT393267 WLX393229:WLX393267 WCB393229:WCB393267 VSF393229:VSF393267 VIJ393229:VIJ393267 UYN393229:UYN393267 UOR393229:UOR393267 UEV393229:UEV393267 TUZ393229:TUZ393267 TLD393229:TLD393267 TBH393229:TBH393267 SRL393229:SRL393267 SHP393229:SHP393267 RXT393229:RXT393267 RNX393229:RNX393267 REB393229:REB393267 QUF393229:QUF393267 QKJ393229:QKJ393267 QAN393229:QAN393267 PQR393229:PQR393267 PGV393229:PGV393267 OWZ393229:OWZ393267 OND393229:OND393267 ODH393229:ODH393267 NTL393229:NTL393267 NJP393229:NJP393267 MZT393229:MZT393267 MPX393229:MPX393267 MGB393229:MGB393267 LWF393229:LWF393267 LMJ393229:LMJ393267 LCN393229:LCN393267 KSR393229:KSR393267 KIV393229:KIV393267 JYZ393229:JYZ393267 JPD393229:JPD393267 JFH393229:JFH393267 IVL393229:IVL393267 ILP393229:ILP393267 IBT393229:IBT393267 HRX393229:HRX393267 HIB393229:HIB393267 GYF393229:GYF393267 GOJ393229:GOJ393267 GEN393229:GEN393267 FUR393229:FUR393267 FKV393229:FKV393267 FAZ393229:FAZ393267 ERD393229:ERD393267 EHH393229:EHH393267 DXL393229:DXL393267 DNP393229:DNP393267 DDT393229:DDT393267 CTX393229:CTX393267 CKB393229:CKB393267 CAF393229:CAF393267 BQJ393229:BQJ393267 BGN393229:BGN393267 AWR393229:AWR393267 AMV393229:AMV393267 ACZ393229:ACZ393267 TD393229:TD393267 JH393229:JH393267 L393229:L393267 WVT327693:WVT327731 WLX327693:WLX327731 WCB327693:WCB327731 VSF327693:VSF327731 VIJ327693:VIJ327731 UYN327693:UYN327731 UOR327693:UOR327731 UEV327693:UEV327731 TUZ327693:TUZ327731 TLD327693:TLD327731 TBH327693:TBH327731 SRL327693:SRL327731 SHP327693:SHP327731 RXT327693:RXT327731 RNX327693:RNX327731 REB327693:REB327731 QUF327693:QUF327731 QKJ327693:QKJ327731 QAN327693:QAN327731 PQR327693:PQR327731 PGV327693:PGV327731 OWZ327693:OWZ327731 OND327693:OND327731 ODH327693:ODH327731 NTL327693:NTL327731 NJP327693:NJP327731 MZT327693:MZT327731 MPX327693:MPX327731 MGB327693:MGB327731 LWF327693:LWF327731 LMJ327693:LMJ327731 LCN327693:LCN327731 KSR327693:KSR327731 KIV327693:KIV327731 JYZ327693:JYZ327731 JPD327693:JPD327731 JFH327693:JFH327731 IVL327693:IVL327731 ILP327693:ILP327731 IBT327693:IBT327731 HRX327693:HRX327731 HIB327693:HIB327731 GYF327693:GYF327731 GOJ327693:GOJ327731 GEN327693:GEN327731 FUR327693:FUR327731 FKV327693:FKV327731 FAZ327693:FAZ327731 ERD327693:ERD327731 EHH327693:EHH327731 DXL327693:DXL327731 DNP327693:DNP327731 DDT327693:DDT327731 CTX327693:CTX327731 CKB327693:CKB327731 CAF327693:CAF327731 BQJ327693:BQJ327731 BGN327693:BGN327731 AWR327693:AWR327731 AMV327693:AMV327731 ACZ327693:ACZ327731 TD327693:TD327731 JH327693:JH327731 L327693:L327731 WVT262157:WVT262195 WLX262157:WLX262195 WCB262157:WCB262195 VSF262157:VSF262195 VIJ262157:VIJ262195 UYN262157:UYN262195 UOR262157:UOR262195 UEV262157:UEV262195 TUZ262157:TUZ262195 TLD262157:TLD262195 TBH262157:TBH262195 SRL262157:SRL262195 SHP262157:SHP262195 RXT262157:RXT262195 RNX262157:RNX262195 REB262157:REB262195 QUF262157:QUF262195 QKJ262157:QKJ262195 QAN262157:QAN262195 PQR262157:PQR262195 PGV262157:PGV262195 OWZ262157:OWZ262195 OND262157:OND262195 ODH262157:ODH262195 NTL262157:NTL262195 NJP262157:NJP262195 MZT262157:MZT262195 MPX262157:MPX262195 MGB262157:MGB262195 LWF262157:LWF262195 LMJ262157:LMJ262195 LCN262157:LCN262195 KSR262157:KSR262195 KIV262157:KIV262195 JYZ262157:JYZ262195 JPD262157:JPD262195 JFH262157:JFH262195 IVL262157:IVL262195 ILP262157:ILP262195 IBT262157:IBT262195 HRX262157:HRX262195 HIB262157:HIB262195 GYF262157:GYF262195 GOJ262157:GOJ262195 GEN262157:GEN262195 FUR262157:FUR262195 FKV262157:FKV262195 FAZ262157:FAZ262195 ERD262157:ERD262195 EHH262157:EHH262195 DXL262157:DXL262195 DNP262157:DNP262195 DDT262157:DDT262195 CTX262157:CTX262195 CKB262157:CKB262195 CAF262157:CAF262195 BQJ262157:BQJ262195 BGN262157:BGN262195 AWR262157:AWR262195 AMV262157:AMV262195 ACZ262157:ACZ262195 TD262157:TD262195 JH262157:JH262195 L262157:L262195 WVT196621:WVT196659 WLX196621:WLX196659 WCB196621:WCB196659 VSF196621:VSF196659 VIJ196621:VIJ196659 UYN196621:UYN196659 UOR196621:UOR196659 UEV196621:UEV196659 TUZ196621:TUZ196659 TLD196621:TLD196659 TBH196621:TBH196659 SRL196621:SRL196659 SHP196621:SHP196659 RXT196621:RXT196659 RNX196621:RNX196659 REB196621:REB196659 QUF196621:QUF196659 QKJ196621:QKJ196659 QAN196621:QAN196659 PQR196621:PQR196659 PGV196621:PGV196659 OWZ196621:OWZ196659 OND196621:OND196659 ODH196621:ODH196659 NTL196621:NTL196659 NJP196621:NJP196659 MZT196621:MZT196659 MPX196621:MPX196659 MGB196621:MGB196659 LWF196621:LWF196659 LMJ196621:LMJ196659 LCN196621:LCN196659 KSR196621:KSR196659 KIV196621:KIV196659 JYZ196621:JYZ196659 JPD196621:JPD196659 JFH196621:JFH196659 IVL196621:IVL196659 ILP196621:ILP196659 IBT196621:IBT196659 HRX196621:HRX196659 HIB196621:HIB196659 GYF196621:GYF196659 GOJ196621:GOJ196659 GEN196621:GEN196659 FUR196621:FUR196659 FKV196621:FKV196659 FAZ196621:FAZ196659 ERD196621:ERD196659 EHH196621:EHH196659 DXL196621:DXL196659 DNP196621:DNP196659 DDT196621:DDT196659 CTX196621:CTX196659 CKB196621:CKB196659 CAF196621:CAF196659 BQJ196621:BQJ196659 BGN196621:BGN196659 AWR196621:AWR196659 AMV196621:AMV196659 ACZ196621:ACZ196659 TD196621:TD196659 JH196621:JH196659 L196621:L196659 WVT131085:WVT131123 WLX131085:WLX131123 WCB131085:WCB131123 VSF131085:VSF131123 VIJ131085:VIJ131123 UYN131085:UYN131123 UOR131085:UOR131123 UEV131085:UEV131123 TUZ131085:TUZ131123 TLD131085:TLD131123 TBH131085:TBH131123 SRL131085:SRL131123 SHP131085:SHP131123 RXT131085:RXT131123 RNX131085:RNX131123 REB131085:REB131123 QUF131085:QUF131123 QKJ131085:QKJ131123 QAN131085:QAN131123 PQR131085:PQR131123 PGV131085:PGV131123 OWZ131085:OWZ131123 OND131085:OND131123 ODH131085:ODH131123 NTL131085:NTL131123 NJP131085:NJP131123 MZT131085:MZT131123 MPX131085:MPX131123 MGB131085:MGB131123 LWF131085:LWF131123 LMJ131085:LMJ131123 LCN131085:LCN131123 KSR131085:KSR131123 KIV131085:KIV131123 JYZ131085:JYZ131123 JPD131085:JPD131123 JFH131085:JFH131123 IVL131085:IVL131123 ILP131085:ILP131123 IBT131085:IBT131123 HRX131085:HRX131123 HIB131085:HIB131123 GYF131085:GYF131123 GOJ131085:GOJ131123 GEN131085:GEN131123 FUR131085:FUR131123 FKV131085:FKV131123 FAZ131085:FAZ131123 ERD131085:ERD131123 EHH131085:EHH131123 DXL131085:DXL131123 DNP131085:DNP131123 DDT131085:DDT131123 CTX131085:CTX131123 CKB131085:CKB131123 CAF131085:CAF131123 BQJ131085:BQJ131123 BGN131085:BGN131123 AWR131085:AWR131123 AMV131085:AMV131123 ACZ131085:ACZ131123 TD131085:TD131123 JH131085:JH131123 L131085:L131123 WVT65549:WVT65587 WLX65549:WLX65587 WCB65549:WCB65587 VSF65549:VSF65587 VIJ65549:VIJ65587 UYN65549:UYN65587 UOR65549:UOR65587 UEV65549:UEV65587 TUZ65549:TUZ65587 TLD65549:TLD65587 TBH65549:TBH65587 SRL65549:SRL65587 SHP65549:SHP65587 RXT65549:RXT65587 RNX65549:RNX65587 REB65549:REB65587 QUF65549:QUF65587 QKJ65549:QKJ65587 QAN65549:QAN65587 PQR65549:PQR65587 PGV65549:PGV65587 OWZ65549:OWZ65587 OND65549:OND65587 ODH65549:ODH65587 NTL65549:NTL65587 NJP65549:NJP65587 MZT65549:MZT65587 MPX65549:MPX65587 MGB65549:MGB65587 LWF65549:LWF65587 LMJ65549:LMJ65587 LCN65549:LCN65587 KSR65549:KSR65587 KIV65549:KIV65587 JYZ65549:JYZ65587 JPD65549:JPD65587 JFH65549:JFH65587 IVL65549:IVL65587 ILP65549:ILP65587 IBT65549:IBT65587 HRX65549:HRX65587 HIB65549:HIB65587 GYF65549:GYF65587 GOJ65549:GOJ65587 GEN65549:GEN65587 FUR65549:FUR65587 FKV65549:FKV65587 FAZ65549:FAZ65587 ERD65549:ERD65587 EHH65549:EHH65587 DXL65549:DXL65587 DNP65549:DNP65587 DDT65549:DDT65587 CTX65549:CTX65587 CKB65549:CKB65587 CAF65549:CAF65587 BQJ65549:BQJ65587 BGN65549:BGN65587 AWR65549:AWR65587 AMV65549:AMV65587 ACZ65549:ACZ65587 TD65549:TD65587 JH65549:JH65587 L65549:L65587 WLX52 WCB52 VSF52 VIJ52 UYN52 UOR52 UEV52 TUZ52 TLD52 TBH52 SRL52 SHP52 RXT52 RNX52 REB52 QUF52 QKJ52 QAN52 PQR52 PGV52 OWZ52 OND52 ODH52 NTL52 NJP52 MZT52 MPX52 MGB52 LWF52 LMJ52 LCN52 KSR52 KIV52 JYZ52 JPD52 JFH52 IVL52 ILP52 IBT52 HRX52 HIB52 GYF52 GOJ52 GEN52 FUR52 FKV52 FAZ52 ERD52 EHH52 DXL52 DNP52 DDT52 CTX52 CKB52 CAF52 BQJ52 BGN52 AWR52 AMV52 ACZ52 TD52 JH52 L43:L46 JH43:JH44">
      <formula1>$H$111:$H$116</formula1>
    </dataValidation>
    <dataValidation type="list" allowBlank="1" showInputMessage="1" showErrorMessage="1" sqref="WVS983039:WVS983046 K52:K54 TC43:TC44 ACY43:ACY44 AMU43:AMU44 AWQ43:AWQ44 BGM43:BGM44 BQI43:BQI44 CAE43:CAE44 CKA43:CKA44 CTW43:CTW44 DDS43:DDS44 DNO43:DNO44 DXK43:DXK44 EHG43:EHG44 ERC43:ERC44 FAY43:FAY44 FKU43:FKU44 FUQ43:FUQ44 GEM43:GEM44 GOI43:GOI44 GYE43:GYE44 HIA43:HIA44 HRW43:HRW44 IBS43:IBS44 ILO43:ILO44 IVK43:IVK44 JFG43:JFG44 JPC43:JPC44 JYY43:JYY44 KIU43:KIU44 KSQ43:KSQ44 LCM43:LCM44 LMI43:LMI44 LWE43:LWE44 MGA43:MGA44 MPW43:MPW44 MZS43:MZS44 NJO43:NJO44 NTK43:NTK44 ODG43:ODG44 ONC43:ONC44 OWY43:OWY44 PGU43:PGU44 PQQ43:PQQ44 QAM43:QAM44 QKI43:QKI44 QUE43:QUE44 REA43:REA44 RNW43:RNW44 RXS43:RXS44 SHO43:SHO44 SRK43:SRK44 TBG43:TBG44 TLC43:TLC44 TUY43:TUY44 UEU43:UEU44 UOQ43:UOQ44 UYM43:UYM44 VII43:VII44 VSE43:VSE44 WCA43:WCA44 WLW43:WLW44 WVS43:WVS44 WLW983039:WLW983046 WCA983039:WCA983046 VSE983039:VSE983046 VII983039:VII983046 UYM983039:UYM983046 UOQ983039:UOQ983046 UEU983039:UEU983046 TUY983039:TUY983046 TLC983039:TLC983046 TBG983039:TBG983046 SRK983039:SRK983046 SHO983039:SHO983046 RXS983039:RXS983046 RNW983039:RNW983046 REA983039:REA983046 QUE983039:QUE983046 QKI983039:QKI983046 QAM983039:QAM983046 PQQ983039:PQQ983046 PGU983039:PGU983046 OWY983039:OWY983046 ONC983039:ONC983046 ODG983039:ODG983046 NTK983039:NTK983046 NJO983039:NJO983046 MZS983039:MZS983046 MPW983039:MPW983046 MGA983039:MGA983046 LWE983039:LWE983046 LMI983039:LMI983046 LCM983039:LCM983046 KSQ983039:KSQ983046 KIU983039:KIU983046 JYY983039:JYY983046 JPC983039:JPC983046 JFG983039:JFG983046 IVK983039:IVK983046 ILO983039:ILO983046 IBS983039:IBS983046 HRW983039:HRW983046 HIA983039:HIA983046 GYE983039:GYE983046 GOI983039:GOI983046 GEM983039:GEM983046 FUQ983039:FUQ983046 FKU983039:FKU983046 FAY983039:FAY983046 ERC983039:ERC983046 EHG983039:EHG983046 DXK983039:DXK983046 DNO983039:DNO983046 DDS983039:DDS983046 CTW983039:CTW983046 CKA983039:CKA983046 CAE983039:CAE983046 BQI983039:BQI983046 BGM983039:BGM983046 AWQ983039:AWQ983046 AMU983039:AMU983046 ACY983039:ACY983046 TC983039:TC983046 JG983039:JG983046 K983039:K983046 WVS917503:WVS917510 WLW917503:WLW917510 WCA917503:WCA917510 VSE917503:VSE917510 VII917503:VII917510 UYM917503:UYM917510 UOQ917503:UOQ917510 UEU917503:UEU917510 TUY917503:TUY917510 TLC917503:TLC917510 TBG917503:TBG917510 SRK917503:SRK917510 SHO917503:SHO917510 RXS917503:RXS917510 RNW917503:RNW917510 REA917503:REA917510 QUE917503:QUE917510 QKI917503:QKI917510 QAM917503:QAM917510 PQQ917503:PQQ917510 PGU917503:PGU917510 OWY917503:OWY917510 ONC917503:ONC917510 ODG917503:ODG917510 NTK917503:NTK917510 NJO917503:NJO917510 MZS917503:MZS917510 MPW917503:MPW917510 MGA917503:MGA917510 LWE917503:LWE917510 LMI917503:LMI917510 LCM917503:LCM917510 KSQ917503:KSQ917510 KIU917503:KIU917510 JYY917503:JYY917510 JPC917503:JPC917510 JFG917503:JFG917510 IVK917503:IVK917510 ILO917503:ILO917510 IBS917503:IBS917510 HRW917503:HRW917510 HIA917503:HIA917510 GYE917503:GYE917510 GOI917503:GOI917510 GEM917503:GEM917510 FUQ917503:FUQ917510 FKU917503:FKU917510 FAY917503:FAY917510 ERC917503:ERC917510 EHG917503:EHG917510 DXK917503:DXK917510 DNO917503:DNO917510 DDS917503:DDS917510 CTW917503:CTW917510 CKA917503:CKA917510 CAE917503:CAE917510 BQI917503:BQI917510 BGM917503:BGM917510 AWQ917503:AWQ917510 AMU917503:AMU917510 ACY917503:ACY917510 TC917503:TC917510 JG917503:JG917510 K917503:K917510 WVS851967:WVS851974 WLW851967:WLW851974 WCA851967:WCA851974 VSE851967:VSE851974 VII851967:VII851974 UYM851967:UYM851974 UOQ851967:UOQ851974 UEU851967:UEU851974 TUY851967:TUY851974 TLC851967:TLC851974 TBG851967:TBG851974 SRK851967:SRK851974 SHO851967:SHO851974 RXS851967:RXS851974 RNW851967:RNW851974 REA851967:REA851974 QUE851967:QUE851974 QKI851967:QKI851974 QAM851967:QAM851974 PQQ851967:PQQ851974 PGU851967:PGU851974 OWY851967:OWY851974 ONC851967:ONC851974 ODG851967:ODG851974 NTK851967:NTK851974 NJO851967:NJO851974 MZS851967:MZS851974 MPW851967:MPW851974 MGA851967:MGA851974 LWE851967:LWE851974 LMI851967:LMI851974 LCM851967:LCM851974 KSQ851967:KSQ851974 KIU851967:KIU851974 JYY851967:JYY851974 JPC851967:JPC851974 JFG851967:JFG851974 IVK851967:IVK851974 ILO851967:ILO851974 IBS851967:IBS851974 HRW851967:HRW851974 HIA851967:HIA851974 GYE851967:GYE851974 GOI851967:GOI851974 GEM851967:GEM851974 FUQ851967:FUQ851974 FKU851967:FKU851974 FAY851967:FAY851974 ERC851967:ERC851974 EHG851967:EHG851974 DXK851967:DXK851974 DNO851967:DNO851974 DDS851967:DDS851974 CTW851967:CTW851974 CKA851967:CKA851974 CAE851967:CAE851974 BQI851967:BQI851974 BGM851967:BGM851974 AWQ851967:AWQ851974 AMU851967:AMU851974 ACY851967:ACY851974 TC851967:TC851974 JG851967:JG851974 K851967:K851974 WVS786431:WVS786438 WLW786431:WLW786438 WCA786431:WCA786438 VSE786431:VSE786438 VII786431:VII786438 UYM786431:UYM786438 UOQ786431:UOQ786438 UEU786431:UEU786438 TUY786431:TUY786438 TLC786431:TLC786438 TBG786431:TBG786438 SRK786431:SRK786438 SHO786431:SHO786438 RXS786431:RXS786438 RNW786431:RNW786438 REA786431:REA786438 QUE786431:QUE786438 QKI786431:QKI786438 QAM786431:QAM786438 PQQ786431:PQQ786438 PGU786431:PGU786438 OWY786431:OWY786438 ONC786431:ONC786438 ODG786431:ODG786438 NTK786431:NTK786438 NJO786431:NJO786438 MZS786431:MZS786438 MPW786431:MPW786438 MGA786431:MGA786438 LWE786431:LWE786438 LMI786431:LMI786438 LCM786431:LCM786438 KSQ786431:KSQ786438 KIU786431:KIU786438 JYY786431:JYY786438 JPC786431:JPC786438 JFG786431:JFG786438 IVK786431:IVK786438 ILO786431:ILO786438 IBS786431:IBS786438 HRW786431:HRW786438 HIA786431:HIA786438 GYE786431:GYE786438 GOI786431:GOI786438 GEM786431:GEM786438 FUQ786431:FUQ786438 FKU786431:FKU786438 FAY786431:FAY786438 ERC786431:ERC786438 EHG786431:EHG786438 DXK786431:DXK786438 DNO786431:DNO786438 DDS786431:DDS786438 CTW786431:CTW786438 CKA786431:CKA786438 CAE786431:CAE786438 BQI786431:BQI786438 BGM786431:BGM786438 AWQ786431:AWQ786438 AMU786431:AMU786438 ACY786431:ACY786438 TC786431:TC786438 JG786431:JG786438 K786431:K786438 WVS720895:WVS720902 WLW720895:WLW720902 WCA720895:WCA720902 VSE720895:VSE720902 VII720895:VII720902 UYM720895:UYM720902 UOQ720895:UOQ720902 UEU720895:UEU720902 TUY720895:TUY720902 TLC720895:TLC720902 TBG720895:TBG720902 SRK720895:SRK720902 SHO720895:SHO720902 RXS720895:RXS720902 RNW720895:RNW720902 REA720895:REA720902 QUE720895:QUE720902 QKI720895:QKI720902 QAM720895:QAM720902 PQQ720895:PQQ720902 PGU720895:PGU720902 OWY720895:OWY720902 ONC720895:ONC720902 ODG720895:ODG720902 NTK720895:NTK720902 NJO720895:NJO720902 MZS720895:MZS720902 MPW720895:MPW720902 MGA720895:MGA720902 LWE720895:LWE720902 LMI720895:LMI720902 LCM720895:LCM720902 KSQ720895:KSQ720902 KIU720895:KIU720902 JYY720895:JYY720902 JPC720895:JPC720902 JFG720895:JFG720902 IVK720895:IVK720902 ILO720895:ILO720902 IBS720895:IBS720902 HRW720895:HRW720902 HIA720895:HIA720902 GYE720895:GYE720902 GOI720895:GOI720902 GEM720895:GEM720902 FUQ720895:FUQ720902 FKU720895:FKU720902 FAY720895:FAY720902 ERC720895:ERC720902 EHG720895:EHG720902 DXK720895:DXK720902 DNO720895:DNO720902 DDS720895:DDS720902 CTW720895:CTW720902 CKA720895:CKA720902 CAE720895:CAE720902 BQI720895:BQI720902 BGM720895:BGM720902 AWQ720895:AWQ720902 AMU720895:AMU720902 ACY720895:ACY720902 TC720895:TC720902 JG720895:JG720902 K720895:K720902 WVS655359:WVS655366 WLW655359:WLW655366 WCA655359:WCA655366 VSE655359:VSE655366 VII655359:VII655366 UYM655359:UYM655366 UOQ655359:UOQ655366 UEU655359:UEU655366 TUY655359:TUY655366 TLC655359:TLC655366 TBG655359:TBG655366 SRK655359:SRK655366 SHO655359:SHO655366 RXS655359:RXS655366 RNW655359:RNW655366 REA655359:REA655366 QUE655359:QUE655366 QKI655359:QKI655366 QAM655359:QAM655366 PQQ655359:PQQ655366 PGU655359:PGU655366 OWY655359:OWY655366 ONC655359:ONC655366 ODG655359:ODG655366 NTK655359:NTK655366 NJO655359:NJO655366 MZS655359:MZS655366 MPW655359:MPW655366 MGA655359:MGA655366 LWE655359:LWE655366 LMI655359:LMI655366 LCM655359:LCM655366 KSQ655359:KSQ655366 KIU655359:KIU655366 JYY655359:JYY655366 JPC655359:JPC655366 JFG655359:JFG655366 IVK655359:IVK655366 ILO655359:ILO655366 IBS655359:IBS655366 HRW655359:HRW655366 HIA655359:HIA655366 GYE655359:GYE655366 GOI655359:GOI655366 GEM655359:GEM655366 FUQ655359:FUQ655366 FKU655359:FKU655366 FAY655359:FAY655366 ERC655359:ERC655366 EHG655359:EHG655366 DXK655359:DXK655366 DNO655359:DNO655366 DDS655359:DDS655366 CTW655359:CTW655366 CKA655359:CKA655366 CAE655359:CAE655366 BQI655359:BQI655366 BGM655359:BGM655366 AWQ655359:AWQ655366 AMU655359:AMU655366 ACY655359:ACY655366 TC655359:TC655366 JG655359:JG655366 K655359:K655366 WVS589823:WVS589830 WLW589823:WLW589830 WCA589823:WCA589830 VSE589823:VSE589830 VII589823:VII589830 UYM589823:UYM589830 UOQ589823:UOQ589830 UEU589823:UEU589830 TUY589823:TUY589830 TLC589823:TLC589830 TBG589823:TBG589830 SRK589823:SRK589830 SHO589823:SHO589830 RXS589823:RXS589830 RNW589823:RNW589830 REA589823:REA589830 QUE589823:QUE589830 QKI589823:QKI589830 QAM589823:QAM589830 PQQ589823:PQQ589830 PGU589823:PGU589830 OWY589823:OWY589830 ONC589823:ONC589830 ODG589823:ODG589830 NTK589823:NTK589830 NJO589823:NJO589830 MZS589823:MZS589830 MPW589823:MPW589830 MGA589823:MGA589830 LWE589823:LWE589830 LMI589823:LMI589830 LCM589823:LCM589830 KSQ589823:KSQ589830 KIU589823:KIU589830 JYY589823:JYY589830 JPC589823:JPC589830 JFG589823:JFG589830 IVK589823:IVK589830 ILO589823:ILO589830 IBS589823:IBS589830 HRW589823:HRW589830 HIA589823:HIA589830 GYE589823:GYE589830 GOI589823:GOI589830 GEM589823:GEM589830 FUQ589823:FUQ589830 FKU589823:FKU589830 FAY589823:FAY589830 ERC589823:ERC589830 EHG589823:EHG589830 DXK589823:DXK589830 DNO589823:DNO589830 DDS589823:DDS589830 CTW589823:CTW589830 CKA589823:CKA589830 CAE589823:CAE589830 BQI589823:BQI589830 BGM589823:BGM589830 AWQ589823:AWQ589830 AMU589823:AMU589830 ACY589823:ACY589830 TC589823:TC589830 JG589823:JG589830 K589823:K589830 WVS524287:WVS524294 WLW524287:WLW524294 WCA524287:WCA524294 VSE524287:VSE524294 VII524287:VII524294 UYM524287:UYM524294 UOQ524287:UOQ524294 UEU524287:UEU524294 TUY524287:TUY524294 TLC524287:TLC524294 TBG524287:TBG524294 SRK524287:SRK524294 SHO524287:SHO524294 RXS524287:RXS524294 RNW524287:RNW524294 REA524287:REA524294 QUE524287:QUE524294 QKI524287:QKI524294 QAM524287:QAM524294 PQQ524287:PQQ524294 PGU524287:PGU524294 OWY524287:OWY524294 ONC524287:ONC524294 ODG524287:ODG524294 NTK524287:NTK524294 NJO524287:NJO524294 MZS524287:MZS524294 MPW524287:MPW524294 MGA524287:MGA524294 LWE524287:LWE524294 LMI524287:LMI524294 LCM524287:LCM524294 KSQ524287:KSQ524294 KIU524287:KIU524294 JYY524287:JYY524294 JPC524287:JPC524294 JFG524287:JFG524294 IVK524287:IVK524294 ILO524287:ILO524294 IBS524287:IBS524294 HRW524287:HRW524294 HIA524287:HIA524294 GYE524287:GYE524294 GOI524287:GOI524294 GEM524287:GEM524294 FUQ524287:FUQ524294 FKU524287:FKU524294 FAY524287:FAY524294 ERC524287:ERC524294 EHG524287:EHG524294 DXK524287:DXK524294 DNO524287:DNO524294 DDS524287:DDS524294 CTW524287:CTW524294 CKA524287:CKA524294 CAE524287:CAE524294 BQI524287:BQI524294 BGM524287:BGM524294 AWQ524287:AWQ524294 AMU524287:AMU524294 ACY524287:ACY524294 TC524287:TC524294 JG524287:JG524294 K524287:K524294 WVS458751:WVS458758 WLW458751:WLW458758 WCA458751:WCA458758 VSE458751:VSE458758 VII458751:VII458758 UYM458751:UYM458758 UOQ458751:UOQ458758 UEU458751:UEU458758 TUY458751:TUY458758 TLC458751:TLC458758 TBG458751:TBG458758 SRK458751:SRK458758 SHO458751:SHO458758 RXS458751:RXS458758 RNW458751:RNW458758 REA458751:REA458758 QUE458751:QUE458758 QKI458751:QKI458758 QAM458751:QAM458758 PQQ458751:PQQ458758 PGU458751:PGU458758 OWY458751:OWY458758 ONC458751:ONC458758 ODG458751:ODG458758 NTK458751:NTK458758 NJO458751:NJO458758 MZS458751:MZS458758 MPW458751:MPW458758 MGA458751:MGA458758 LWE458751:LWE458758 LMI458751:LMI458758 LCM458751:LCM458758 KSQ458751:KSQ458758 KIU458751:KIU458758 JYY458751:JYY458758 JPC458751:JPC458758 JFG458751:JFG458758 IVK458751:IVK458758 ILO458751:ILO458758 IBS458751:IBS458758 HRW458751:HRW458758 HIA458751:HIA458758 GYE458751:GYE458758 GOI458751:GOI458758 GEM458751:GEM458758 FUQ458751:FUQ458758 FKU458751:FKU458758 FAY458751:FAY458758 ERC458751:ERC458758 EHG458751:EHG458758 DXK458751:DXK458758 DNO458751:DNO458758 DDS458751:DDS458758 CTW458751:CTW458758 CKA458751:CKA458758 CAE458751:CAE458758 BQI458751:BQI458758 BGM458751:BGM458758 AWQ458751:AWQ458758 AMU458751:AMU458758 ACY458751:ACY458758 TC458751:TC458758 JG458751:JG458758 K458751:K458758 WVS393215:WVS393222 WLW393215:WLW393222 WCA393215:WCA393222 VSE393215:VSE393222 VII393215:VII393222 UYM393215:UYM393222 UOQ393215:UOQ393222 UEU393215:UEU393222 TUY393215:TUY393222 TLC393215:TLC393222 TBG393215:TBG393222 SRK393215:SRK393222 SHO393215:SHO393222 RXS393215:RXS393222 RNW393215:RNW393222 REA393215:REA393222 QUE393215:QUE393222 QKI393215:QKI393222 QAM393215:QAM393222 PQQ393215:PQQ393222 PGU393215:PGU393222 OWY393215:OWY393222 ONC393215:ONC393222 ODG393215:ODG393222 NTK393215:NTK393222 NJO393215:NJO393222 MZS393215:MZS393222 MPW393215:MPW393222 MGA393215:MGA393222 LWE393215:LWE393222 LMI393215:LMI393222 LCM393215:LCM393222 KSQ393215:KSQ393222 KIU393215:KIU393222 JYY393215:JYY393222 JPC393215:JPC393222 JFG393215:JFG393222 IVK393215:IVK393222 ILO393215:ILO393222 IBS393215:IBS393222 HRW393215:HRW393222 HIA393215:HIA393222 GYE393215:GYE393222 GOI393215:GOI393222 GEM393215:GEM393222 FUQ393215:FUQ393222 FKU393215:FKU393222 FAY393215:FAY393222 ERC393215:ERC393222 EHG393215:EHG393222 DXK393215:DXK393222 DNO393215:DNO393222 DDS393215:DDS393222 CTW393215:CTW393222 CKA393215:CKA393222 CAE393215:CAE393222 BQI393215:BQI393222 BGM393215:BGM393222 AWQ393215:AWQ393222 AMU393215:AMU393222 ACY393215:ACY393222 TC393215:TC393222 JG393215:JG393222 K393215:K393222 WVS327679:WVS327686 WLW327679:WLW327686 WCA327679:WCA327686 VSE327679:VSE327686 VII327679:VII327686 UYM327679:UYM327686 UOQ327679:UOQ327686 UEU327679:UEU327686 TUY327679:TUY327686 TLC327679:TLC327686 TBG327679:TBG327686 SRK327679:SRK327686 SHO327679:SHO327686 RXS327679:RXS327686 RNW327679:RNW327686 REA327679:REA327686 QUE327679:QUE327686 QKI327679:QKI327686 QAM327679:QAM327686 PQQ327679:PQQ327686 PGU327679:PGU327686 OWY327679:OWY327686 ONC327679:ONC327686 ODG327679:ODG327686 NTK327679:NTK327686 NJO327679:NJO327686 MZS327679:MZS327686 MPW327679:MPW327686 MGA327679:MGA327686 LWE327679:LWE327686 LMI327679:LMI327686 LCM327679:LCM327686 KSQ327679:KSQ327686 KIU327679:KIU327686 JYY327679:JYY327686 JPC327679:JPC327686 JFG327679:JFG327686 IVK327679:IVK327686 ILO327679:ILO327686 IBS327679:IBS327686 HRW327679:HRW327686 HIA327679:HIA327686 GYE327679:GYE327686 GOI327679:GOI327686 GEM327679:GEM327686 FUQ327679:FUQ327686 FKU327679:FKU327686 FAY327679:FAY327686 ERC327679:ERC327686 EHG327679:EHG327686 DXK327679:DXK327686 DNO327679:DNO327686 DDS327679:DDS327686 CTW327679:CTW327686 CKA327679:CKA327686 CAE327679:CAE327686 BQI327679:BQI327686 BGM327679:BGM327686 AWQ327679:AWQ327686 AMU327679:AMU327686 ACY327679:ACY327686 TC327679:TC327686 JG327679:JG327686 K327679:K327686 WVS262143:WVS262150 WLW262143:WLW262150 WCA262143:WCA262150 VSE262143:VSE262150 VII262143:VII262150 UYM262143:UYM262150 UOQ262143:UOQ262150 UEU262143:UEU262150 TUY262143:TUY262150 TLC262143:TLC262150 TBG262143:TBG262150 SRK262143:SRK262150 SHO262143:SHO262150 RXS262143:RXS262150 RNW262143:RNW262150 REA262143:REA262150 QUE262143:QUE262150 QKI262143:QKI262150 QAM262143:QAM262150 PQQ262143:PQQ262150 PGU262143:PGU262150 OWY262143:OWY262150 ONC262143:ONC262150 ODG262143:ODG262150 NTK262143:NTK262150 NJO262143:NJO262150 MZS262143:MZS262150 MPW262143:MPW262150 MGA262143:MGA262150 LWE262143:LWE262150 LMI262143:LMI262150 LCM262143:LCM262150 KSQ262143:KSQ262150 KIU262143:KIU262150 JYY262143:JYY262150 JPC262143:JPC262150 JFG262143:JFG262150 IVK262143:IVK262150 ILO262143:ILO262150 IBS262143:IBS262150 HRW262143:HRW262150 HIA262143:HIA262150 GYE262143:GYE262150 GOI262143:GOI262150 GEM262143:GEM262150 FUQ262143:FUQ262150 FKU262143:FKU262150 FAY262143:FAY262150 ERC262143:ERC262150 EHG262143:EHG262150 DXK262143:DXK262150 DNO262143:DNO262150 DDS262143:DDS262150 CTW262143:CTW262150 CKA262143:CKA262150 CAE262143:CAE262150 BQI262143:BQI262150 BGM262143:BGM262150 AWQ262143:AWQ262150 AMU262143:AMU262150 ACY262143:ACY262150 TC262143:TC262150 JG262143:JG262150 K262143:K262150 WVS196607:WVS196614 WLW196607:WLW196614 WCA196607:WCA196614 VSE196607:VSE196614 VII196607:VII196614 UYM196607:UYM196614 UOQ196607:UOQ196614 UEU196607:UEU196614 TUY196607:TUY196614 TLC196607:TLC196614 TBG196607:TBG196614 SRK196607:SRK196614 SHO196607:SHO196614 RXS196607:RXS196614 RNW196607:RNW196614 REA196607:REA196614 QUE196607:QUE196614 QKI196607:QKI196614 QAM196607:QAM196614 PQQ196607:PQQ196614 PGU196607:PGU196614 OWY196607:OWY196614 ONC196607:ONC196614 ODG196607:ODG196614 NTK196607:NTK196614 NJO196607:NJO196614 MZS196607:MZS196614 MPW196607:MPW196614 MGA196607:MGA196614 LWE196607:LWE196614 LMI196607:LMI196614 LCM196607:LCM196614 KSQ196607:KSQ196614 KIU196607:KIU196614 JYY196607:JYY196614 JPC196607:JPC196614 JFG196607:JFG196614 IVK196607:IVK196614 ILO196607:ILO196614 IBS196607:IBS196614 HRW196607:HRW196614 HIA196607:HIA196614 GYE196607:GYE196614 GOI196607:GOI196614 GEM196607:GEM196614 FUQ196607:FUQ196614 FKU196607:FKU196614 FAY196607:FAY196614 ERC196607:ERC196614 EHG196607:EHG196614 DXK196607:DXK196614 DNO196607:DNO196614 DDS196607:DDS196614 CTW196607:CTW196614 CKA196607:CKA196614 CAE196607:CAE196614 BQI196607:BQI196614 BGM196607:BGM196614 AWQ196607:AWQ196614 AMU196607:AMU196614 ACY196607:ACY196614 TC196607:TC196614 JG196607:JG196614 K196607:K196614 WVS131071:WVS131078 WLW131071:WLW131078 WCA131071:WCA131078 VSE131071:VSE131078 VII131071:VII131078 UYM131071:UYM131078 UOQ131071:UOQ131078 UEU131071:UEU131078 TUY131071:TUY131078 TLC131071:TLC131078 TBG131071:TBG131078 SRK131071:SRK131078 SHO131071:SHO131078 RXS131071:RXS131078 RNW131071:RNW131078 REA131071:REA131078 QUE131071:QUE131078 QKI131071:QKI131078 QAM131071:QAM131078 PQQ131071:PQQ131078 PGU131071:PGU131078 OWY131071:OWY131078 ONC131071:ONC131078 ODG131071:ODG131078 NTK131071:NTK131078 NJO131071:NJO131078 MZS131071:MZS131078 MPW131071:MPW131078 MGA131071:MGA131078 LWE131071:LWE131078 LMI131071:LMI131078 LCM131071:LCM131078 KSQ131071:KSQ131078 KIU131071:KIU131078 JYY131071:JYY131078 JPC131071:JPC131078 JFG131071:JFG131078 IVK131071:IVK131078 ILO131071:ILO131078 IBS131071:IBS131078 HRW131071:HRW131078 HIA131071:HIA131078 GYE131071:GYE131078 GOI131071:GOI131078 GEM131071:GEM131078 FUQ131071:FUQ131078 FKU131071:FKU131078 FAY131071:FAY131078 ERC131071:ERC131078 EHG131071:EHG131078 DXK131071:DXK131078 DNO131071:DNO131078 DDS131071:DDS131078 CTW131071:CTW131078 CKA131071:CKA131078 CAE131071:CAE131078 BQI131071:BQI131078 BGM131071:BGM131078 AWQ131071:AWQ131078 AMU131071:AMU131078 ACY131071:ACY131078 TC131071:TC131078 JG131071:JG131078 K131071:K131078 WVS65535:WVS65542 WLW65535:WLW65542 WCA65535:WCA65542 VSE65535:VSE65542 VII65535:VII65542 UYM65535:UYM65542 UOQ65535:UOQ65542 UEU65535:UEU65542 TUY65535:TUY65542 TLC65535:TLC65542 TBG65535:TBG65542 SRK65535:SRK65542 SHO65535:SHO65542 RXS65535:RXS65542 RNW65535:RNW65542 REA65535:REA65542 QUE65535:QUE65542 QKI65535:QKI65542 QAM65535:QAM65542 PQQ65535:PQQ65542 PGU65535:PGU65542 OWY65535:OWY65542 ONC65535:ONC65542 ODG65535:ODG65542 NTK65535:NTK65542 NJO65535:NJO65542 MZS65535:MZS65542 MPW65535:MPW65542 MGA65535:MGA65542 LWE65535:LWE65542 LMI65535:LMI65542 LCM65535:LCM65542 KSQ65535:KSQ65542 KIU65535:KIU65542 JYY65535:JYY65542 JPC65535:JPC65542 JFG65535:JFG65542 IVK65535:IVK65542 ILO65535:ILO65542 IBS65535:IBS65542 HRW65535:HRW65542 HIA65535:HIA65542 GYE65535:GYE65542 GOI65535:GOI65542 GEM65535:GEM65542 FUQ65535:FUQ65542 FKU65535:FKU65542 FAY65535:FAY65542 ERC65535:ERC65542 EHG65535:EHG65542 DXK65535:DXK65542 DNO65535:DNO65542 DDS65535:DDS65542 CTW65535:CTW65542 CKA65535:CKA65542 CAE65535:CAE65542 BQI65535:BQI65542 BGM65535:BGM65542 AWQ65535:AWQ65542 AMU65535:AMU65542 ACY65535:ACY65542 TC65535:TC65542 JG65535:JG65542 K65535:K65542 WVS52 WVS983053:WVS983091 WLW983053:WLW983091 WCA983053:WCA983091 VSE983053:VSE983091 VII983053:VII983091 UYM983053:UYM983091 UOQ983053:UOQ983091 UEU983053:UEU983091 TUY983053:TUY983091 TLC983053:TLC983091 TBG983053:TBG983091 SRK983053:SRK983091 SHO983053:SHO983091 RXS983053:RXS983091 RNW983053:RNW983091 REA983053:REA983091 QUE983053:QUE983091 QKI983053:QKI983091 QAM983053:QAM983091 PQQ983053:PQQ983091 PGU983053:PGU983091 OWY983053:OWY983091 ONC983053:ONC983091 ODG983053:ODG983091 NTK983053:NTK983091 NJO983053:NJO983091 MZS983053:MZS983091 MPW983053:MPW983091 MGA983053:MGA983091 LWE983053:LWE983091 LMI983053:LMI983091 LCM983053:LCM983091 KSQ983053:KSQ983091 KIU983053:KIU983091 JYY983053:JYY983091 JPC983053:JPC983091 JFG983053:JFG983091 IVK983053:IVK983091 ILO983053:ILO983091 IBS983053:IBS983091 HRW983053:HRW983091 HIA983053:HIA983091 GYE983053:GYE983091 GOI983053:GOI983091 GEM983053:GEM983091 FUQ983053:FUQ983091 FKU983053:FKU983091 FAY983053:FAY983091 ERC983053:ERC983091 EHG983053:EHG983091 DXK983053:DXK983091 DNO983053:DNO983091 DDS983053:DDS983091 CTW983053:CTW983091 CKA983053:CKA983091 CAE983053:CAE983091 BQI983053:BQI983091 BGM983053:BGM983091 AWQ983053:AWQ983091 AMU983053:AMU983091 ACY983053:ACY983091 TC983053:TC983091 JG983053:JG983091 K983053:K983091 WVS917517:WVS917555 WLW917517:WLW917555 WCA917517:WCA917555 VSE917517:VSE917555 VII917517:VII917555 UYM917517:UYM917555 UOQ917517:UOQ917555 UEU917517:UEU917555 TUY917517:TUY917555 TLC917517:TLC917555 TBG917517:TBG917555 SRK917517:SRK917555 SHO917517:SHO917555 RXS917517:RXS917555 RNW917517:RNW917555 REA917517:REA917555 QUE917517:QUE917555 QKI917517:QKI917555 QAM917517:QAM917555 PQQ917517:PQQ917555 PGU917517:PGU917555 OWY917517:OWY917555 ONC917517:ONC917555 ODG917517:ODG917555 NTK917517:NTK917555 NJO917517:NJO917555 MZS917517:MZS917555 MPW917517:MPW917555 MGA917517:MGA917555 LWE917517:LWE917555 LMI917517:LMI917555 LCM917517:LCM917555 KSQ917517:KSQ917555 KIU917517:KIU917555 JYY917517:JYY917555 JPC917517:JPC917555 JFG917517:JFG917555 IVK917517:IVK917555 ILO917517:ILO917555 IBS917517:IBS917555 HRW917517:HRW917555 HIA917517:HIA917555 GYE917517:GYE917555 GOI917517:GOI917555 GEM917517:GEM917555 FUQ917517:FUQ917555 FKU917517:FKU917555 FAY917517:FAY917555 ERC917517:ERC917555 EHG917517:EHG917555 DXK917517:DXK917555 DNO917517:DNO917555 DDS917517:DDS917555 CTW917517:CTW917555 CKA917517:CKA917555 CAE917517:CAE917555 BQI917517:BQI917555 BGM917517:BGM917555 AWQ917517:AWQ917555 AMU917517:AMU917555 ACY917517:ACY917555 TC917517:TC917555 JG917517:JG917555 K917517:K917555 WVS851981:WVS852019 WLW851981:WLW852019 WCA851981:WCA852019 VSE851981:VSE852019 VII851981:VII852019 UYM851981:UYM852019 UOQ851981:UOQ852019 UEU851981:UEU852019 TUY851981:TUY852019 TLC851981:TLC852019 TBG851981:TBG852019 SRK851981:SRK852019 SHO851981:SHO852019 RXS851981:RXS852019 RNW851981:RNW852019 REA851981:REA852019 QUE851981:QUE852019 QKI851981:QKI852019 QAM851981:QAM852019 PQQ851981:PQQ852019 PGU851981:PGU852019 OWY851981:OWY852019 ONC851981:ONC852019 ODG851981:ODG852019 NTK851981:NTK852019 NJO851981:NJO852019 MZS851981:MZS852019 MPW851981:MPW852019 MGA851981:MGA852019 LWE851981:LWE852019 LMI851981:LMI852019 LCM851981:LCM852019 KSQ851981:KSQ852019 KIU851981:KIU852019 JYY851981:JYY852019 JPC851981:JPC852019 JFG851981:JFG852019 IVK851981:IVK852019 ILO851981:ILO852019 IBS851981:IBS852019 HRW851981:HRW852019 HIA851981:HIA852019 GYE851981:GYE852019 GOI851981:GOI852019 GEM851981:GEM852019 FUQ851981:FUQ852019 FKU851981:FKU852019 FAY851981:FAY852019 ERC851981:ERC852019 EHG851981:EHG852019 DXK851981:DXK852019 DNO851981:DNO852019 DDS851981:DDS852019 CTW851981:CTW852019 CKA851981:CKA852019 CAE851981:CAE852019 BQI851981:BQI852019 BGM851981:BGM852019 AWQ851981:AWQ852019 AMU851981:AMU852019 ACY851981:ACY852019 TC851981:TC852019 JG851981:JG852019 K851981:K852019 WVS786445:WVS786483 WLW786445:WLW786483 WCA786445:WCA786483 VSE786445:VSE786483 VII786445:VII786483 UYM786445:UYM786483 UOQ786445:UOQ786483 UEU786445:UEU786483 TUY786445:TUY786483 TLC786445:TLC786483 TBG786445:TBG786483 SRK786445:SRK786483 SHO786445:SHO786483 RXS786445:RXS786483 RNW786445:RNW786483 REA786445:REA786483 QUE786445:QUE786483 QKI786445:QKI786483 QAM786445:QAM786483 PQQ786445:PQQ786483 PGU786445:PGU786483 OWY786445:OWY786483 ONC786445:ONC786483 ODG786445:ODG786483 NTK786445:NTK786483 NJO786445:NJO786483 MZS786445:MZS786483 MPW786445:MPW786483 MGA786445:MGA786483 LWE786445:LWE786483 LMI786445:LMI786483 LCM786445:LCM786483 KSQ786445:KSQ786483 KIU786445:KIU786483 JYY786445:JYY786483 JPC786445:JPC786483 JFG786445:JFG786483 IVK786445:IVK786483 ILO786445:ILO786483 IBS786445:IBS786483 HRW786445:HRW786483 HIA786445:HIA786483 GYE786445:GYE786483 GOI786445:GOI786483 GEM786445:GEM786483 FUQ786445:FUQ786483 FKU786445:FKU786483 FAY786445:FAY786483 ERC786445:ERC786483 EHG786445:EHG786483 DXK786445:DXK786483 DNO786445:DNO786483 DDS786445:DDS786483 CTW786445:CTW786483 CKA786445:CKA786483 CAE786445:CAE786483 BQI786445:BQI786483 BGM786445:BGM786483 AWQ786445:AWQ786483 AMU786445:AMU786483 ACY786445:ACY786483 TC786445:TC786483 JG786445:JG786483 K786445:K786483 WVS720909:WVS720947 WLW720909:WLW720947 WCA720909:WCA720947 VSE720909:VSE720947 VII720909:VII720947 UYM720909:UYM720947 UOQ720909:UOQ720947 UEU720909:UEU720947 TUY720909:TUY720947 TLC720909:TLC720947 TBG720909:TBG720947 SRK720909:SRK720947 SHO720909:SHO720947 RXS720909:RXS720947 RNW720909:RNW720947 REA720909:REA720947 QUE720909:QUE720947 QKI720909:QKI720947 QAM720909:QAM720947 PQQ720909:PQQ720947 PGU720909:PGU720947 OWY720909:OWY720947 ONC720909:ONC720947 ODG720909:ODG720947 NTK720909:NTK720947 NJO720909:NJO720947 MZS720909:MZS720947 MPW720909:MPW720947 MGA720909:MGA720947 LWE720909:LWE720947 LMI720909:LMI720947 LCM720909:LCM720947 KSQ720909:KSQ720947 KIU720909:KIU720947 JYY720909:JYY720947 JPC720909:JPC720947 JFG720909:JFG720947 IVK720909:IVK720947 ILO720909:ILO720947 IBS720909:IBS720947 HRW720909:HRW720947 HIA720909:HIA720947 GYE720909:GYE720947 GOI720909:GOI720947 GEM720909:GEM720947 FUQ720909:FUQ720947 FKU720909:FKU720947 FAY720909:FAY720947 ERC720909:ERC720947 EHG720909:EHG720947 DXK720909:DXK720947 DNO720909:DNO720947 DDS720909:DDS720947 CTW720909:CTW720947 CKA720909:CKA720947 CAE720909:CAE720947 BQI720909:BQI720947 BGM720909:BGM720947 AWQ720909:AWQ720947 AMU720909:AMU720947 ACY720909:ACY720947 TC720909:TC720947 JG720909:JG720947 K720909:K720947 WVS655373:WVS655411 WLW655373:WLW655411 WCA655373:WCA655411 VSE655373:VSE655411 VII655373:VII655411 UYM655373:UYM655411 UOQ655373:UOQ655411 UEU655373:UEU655411 TUY655373:TUY655411 TLC655373:TLC655411 TBG655373:TBG655411 SRK655373:SRK655411 SHO655373:SHO655411 RXS655373:RXS655411 RNW655373:RNW655411 REA655373:REA655411 QUE655373:QUE655411 QKI655373:QKI655411 QAM655373:QAM655411 PQQ655373:PQQ655411 PGU655373:PGU655411 OWY655373:OWY655411 ONC655373:ONC655411 ODG655373:ODG655411 NTK655373:NTK655411 NJO655373:NJO655411 MZS655373:MZS655411 MPW655373:MPW655411 MGA655373:MGA655411 LWE655373:LWE655411 LMI655373:LMI655411 LCM655373:LCM655411 KSQ655373:KSQ655411 KIU655373:KIU655411 JYY655373:JYY655411 JPC655373:JPC655411 JFG655373:JFG655411 IVK655373:IVK655411 ILO655373:ILO655411 IBS655373:IBS655411 HRW655373:HRW655411 HIA655373:HIA655411 GYE655373:GYE655411 GOI655373:GOI655411 GEM655373:GEM655411 FUQ655373:FUQ655411 FKU655373:FKU655411 FAY655373:FAY655411 ERC655373:ERC655411 EHG655373:EHG655411 DXK655373:DXK655411 DNO655373:DNO655411 DDS655373:DDS655411 CTW655373:CTW655411 CKA655373:CKA655411 CAE655373:CAE655411 BQI655373:BQI655411 BGM655373:BGM655411 AWQ655373:AWQ655411 AMU655373:AMU655411 ACY655373:ACY655411 TC655373:TC655411 JG655373:JG655411 K655373:K655411 WVS589837:WVS589875 WLW589837:WLW589875 WCA589837:WCA589875 VSE589837:VSE589875 VII589837:VII589875 UYM589837:UYM589875 UOQ589837:UOQ589875 UEU589837:UEU589875 TUY589837:TUY589875 TLC589837:TLC589875 TBG589837:TBG589875 SRK589837:SRK589875 SHO589837:SHO589875 RXS589837:RXS589875 RNW589837:RNW589875 REA589837:REA589875 QUE589837:QUE589875 QKI589837:QKI589875 QAM589837:QAM589875 PQQ589837:PQQ589875 PGU589837:PGU589875 OWY589837:OWY589875 ONC589837:ONC589875 ODG589837:ODG589875 NTK589837:NTK589875 NJO589837:NJO589875 MZS589837:MZS589875 MPW589837:MPW589875 MGA589837:MGA589875 LWE589837:LWE589875 LMI589837:LMI589875 LCM589837:LCM589875 KSQ589837:KSQ589875 KIU589837:KIU589875 JYY589837:JYY589875 JPC589837:JPC589875 JFG589837:JFG589875 IVK589837:IVK589875 ILO589837:ILO589875 IBS589837:IBS589875 HRW589837:HRW589875 HIA589837:HIA589875 GYE589837:GYE589875 GOI589837:GOI589875 GEM589837:GEM589875 FUQ589837:FUQ589875 FKU589837:FKU589875 FAY589837:FAY589875 ERC589837:ERC589875 EHG589837:EHG589875 DXK589837:DXK589875 DNO589837:DNO589875 DDS589837:DDS589875 CTW589837:CTW589875 CKA589837:CKA589875 CAE589837:CAE589875 BQI589837:BQI589875 BGM589837:BGM589875 AWQ589837:AWQ589875 AMU589837:AMU589875 ACY589837:ACY589875 TC589837:TC589875 JG589837:JG589875 K589837:K589875 WVS524301:WVS524339 WLW524301:WLW524339 WCA524301:WCA524339 VSE524301:VSE524339 VII524301:VII524339 UYM524301:UYM524339 UOQ524301:UOQ524339 UEU524301:UEU524339 TUY524301:TUY524339 TLC524301:TLC524339 TBG524301:TBG524339 SRK524301:SRK524339 SHO524301:SHO524339 RXS524301:RXS524339 RNW524301:RNW524339 REA524301:REA524339 QUE524301:QUE524339 QKI524301:QKI524339 QAM524301:QAM524339 PQQ524301:PQQ524339 PGU524301:PGU524339 OWY524301:OWY524339 ONC524301:ONC524339 ODG524301:ODG524339 NTK524301:NTK524339 NJO524301:NJO524339 MZS524301:MZS524339 MPW524301:MPW524339 MGA524301:MGA524339 LWE524301:LWE524339 LMI524301:LMI524339 LCM524301:LCM524339 KSQ524301:KSQ524339 KIU524301:KIU524339 JYY524301:JYY524339 JPC524301:JPC524339 JFG524301:JFG524339 IVK524301:IVK524339 ILO524301:ILO524339 IBS524301:IBS524339 HRW524301:HRW524339 HIA524301:HIA524339 GYE524301:GYE524339 GOI524301:GOI524339 GEM524301:GEM524339 FUQ524301:FUQ524339 FKU524301:FKU524339 FAY524301:FAY524339 ERC524301:ERC524339 EHG524301:EHG524339 DXK524301:DXK524339 DNO524301:DNO524339 DDS524301:DDS524339 CTW524301:CTW524339 CKA524301:CKA524339 CAE524301:CAE524339 BQI524301:BQI524339 BGM524301:BGM524339 AWQ524301:AWQ524339 AMU524301:AMU524339 ACY524301:ACY524339 TC524301:TC524339 JG524301:JG524339 K524301:K524339 WVS458765:WVS458803 WLW458765:WLW458803 WCA458765:WCA458803 VSE458765:VSE458803 VII458765:VII458803 UYM458765:UYM458803 UOQ458765:UOQ458803 UEU458765:UEU458803 TUY458765:TUY458803 TLC458765:TLC458803 TBG458765:TBG458803 SRK458765:SRK458803 SHO458765:SHO458803 RXS458765:RXS458803 RNW458765:RNW458803 REA458765:REA458803 QUE458765:QUE458803 QKI458765:QKI458803 QAM458765:QAM458803 PQQ458765:PQQ458803 PGU458765:PGU458803 OWY458765:OWY458803 ONC458765:ONC458803 ODG458765:ODG458803 NTK458765:NTK458803 NJO458765:NJO458803 MZS458765:MZS458803 MPW458765:MPW458803 MGA458765:MGA458803 LWE458765:LWE458803 LMI458765:LMI458803 LCM458765:LCM458803 KSQ458765:KSQ458803 KIU458765:KIU458803 JYY458765:JYY458803 JPC458765:JPC458803 JFG458765:JFG458803 IVK458765:IVK458803 ILO458765:ILO458803 IBS458765:IBS458803 HRW458765:HRW458803 HIA458765:HIA458803 GYE458765:GYE458803 GOI458765:GOI458803 GEM458765:GEM458803 FUQ458765:FUQ458803 FKU458765:FKU458803 FAY458765:FAY458803 ERC458765:ERC458803 EHG458765:EHG458803 DXK458765:DXK458803 DNO458765:DNO458803 DDS458765:DDS458803 CTW458765:CTW458803 CKA458765:CKA458803 CAE458765:CAE458803 BQI458765:BQI458803 BGM458765:BGM458803 AWQ458765:AWQ458803 AMU458765:AMU458803 ACY458765:ACY458803 TC458765:TC458803 JG458765:JG458803 K458765:K458803 WVS393229:WVS393267 WLW393229:WLW393267 WCA393229:WCA393267 VSE393229:VSE393267 VII393229:VII393267 UYM393229:UYM393267 UOQ393229:UOQ393267 UEU393229:UEU393267 TUY393229:TUY393267 TLC393229:TLC393267 TBG393229:TBG393267 SRK393229:SRK393267 SHO393229:SHO393267 RXS393229:RXS393267 RNW393229:RNW393267 REA393229:REA393267 QUE393229:QUE393267 QKI393229:QKI393267 QAM393229:QAM393267 PQQ393229:PQQ393267 PGU393229:PGU393267 OWY393229:OWY393267 ONC393229:ONC393267 ODG393229:ODG393267 NTK393229:NTK393267 NJO393229:NJO393267 MZS393229:MZS393267 MPW393229:MPW393267 MGA393229:MGA393267 LWE393229:LWE393267 LMI393229:LMI393267 LCM393229:LCM393267 KSQ393229:KSQ393267 KIU393229:KIU393267 JYY393229:JYY393267 JPC393229:JPC393267 JFG393229:JFG393267 IVK393229:IVK393267 ILO393229:ILO393267 IBS393229:IBS393267 HRW393229:HRW393267 HIA393229:HIA393267 GYE393229:GYE393267 GOI393229:GOI393267 GEM393229:GEM393267 FUQ393229:FUQ393267 FKU393229:FKU393267 FAY393229:FAY393267 ERC393229:ERC393267 EHG393229:EHG393267 DXK393229:DXK393267 DNO393229:DNO393267 DDS393229:DDS393267 CTW393229:CTW393267 CKA393229:CKA393267 CAE393229:CAE393267 BQI393229:BQI393267 BGM393229:BGM393267 AWQ393229:AWQ393267 AMU393229:AMU393267 ACY393229:ACY393267 TC393229:TC393267 JG393229:JG393267 K393229:K393267 WVS327693:WVS327731 WLW327693:WLW327731 WCA327693:WCA327731 VSE327693:VSE327731 VII327693:VII327731 UYM327693:UYM327731 UOQ327693:UOQ327731 UEU327693:UEU327731 TUY327693:TUY327731 TLC327693:TLC327731 TBG327693:TBG327731 SRK327693:SRK327731 SHO327693:SHO327731 RXS327693:RXS327731 RNW327693:RNW327731 REA327693:REA327731 QUE327693:QUE327731 QKI327693:QKI327731 QAM327693:QAM327731 PQQ327693:PQQ327731 PGU327693:PGU327731 OWY327693:OWY327731 ONC327693:ONC327731 ODG327693:ODG327731 NTK327693:NTK327731 NJO327693:NJO327731 MZS327693:MZS327731 MPW327693:MPW327731 MGA327693:MGA327731 LWE327693:LWE327731 LMI327693:LMI327731 LCM327693:LCM327731 KSQ327693:KSQ327731 KIU327693:KIU327731 JYY327693:JYY327731 JPC327693:JPC327731 JFG327693:JFG327731 IVK327693:IVK327731 ILO327693:ILO327731 IBS327693:IBS327731 HRW327693:HRW327731 HIA327693:HIA327731 GYE327693:GYE327731 GOI327693:GOI327731 GEM327693:GEM327731 FUQ327693:FUQ327731 FKU327693:FKU327731 FAY327693:FAY327731 ERC327693:ERC327731 EHG327693:EHG327731 DXK327693:DXK327731 DNO327693:DNO327731 DDS327693:DDS327731 CTW327693:CTW327731 CKA327693:CKA327731 CAE327693:CAE327731 BQI327693:BQI327731 BGM327693:BGM327731 AWQ327693:AWQ327731 AMU327693:AMU327731 ACY327693:ACY327731 TC327693:TC327731 JG327693:JG327731 K327693:K327731 WVS262157:WVS262195 WLW262157:WLW262195 WCA262157:WCA262195 VSE262157:VSE262195 VII262157:VII262195 UYM262157:UYM262195 UOQ262157:UOQ262195 UEU262157:UEU262195 TUY262157:TUY262195 TLC262157:TLC262195 TBG262157:TBG262195 SRK262157:SRK262195 SHO262157:SHO262195 RXS262157:RXS262195 RNW262157:RNW262195 REA262157:REA262195 QUE262157:QUE262195 QKI262157:QKI262195 QAM262157:QAM262195 PQQ262157:PQQ262195 PGU262157:PGU262195 OWY262157:OWY262195 ONC262157:ONC262195 ODG262157:ODG262195 NTK262157:NTK262195 NJO262157:NJO262195 MZS262157:MZS262195 MPW262157:MPW262195 MGA262157:MGA262195 LWE262157:LWE262195 LMI262157:LMI262195 LCM262157:LCM262195 KSQ262157:KSQ262195 KIU262157:KIU262195 JYY262157:JYY262195 JPC262157:JPC262195 JFG262157:JFG262195 IVK262157:IVK262195 ILO262157:ILO262195 IBS262157:IBS262195 HRW262157:HRW262195 HIA262157:HIA262195 GYE262157:GYE262195 GOI262157:GOI262195 GEM262157:GEM262195 FUQ262157:FUQ262195 FKU262157:FKU262195 FAY262157:FAY262195 ERC262157:ERC262195 EHG262157:EHG262195 DXK262157:DXK262195 DNO262157:DNO262195 DDS262157:DDS262195 CTW262157:CTW262195 CKA262157:CKA262195 CAE262157:CAE262195 BQI262157:BQI262195 BGM262157:BGM262195 AWQ262157:AWQ262195 AMU262157:AMU262195 ACY262157:ACY262195 TC262157:TC262195 JG262157:JG262195 K262157:K262195 WVS196621:WVS196659 WLW196621:WLW196659 WCA196621:WCA196659 VSE196621:VSE196659 VII196621:VII196659 UYM196621:UYM196659 UOQ196621:UOQ196659 UEU196621:UEU196659 TUY196621:TUY196659 TLC196621:TLC196659 TBG196621:TBG196659 SRK196621:SRK196659 SHO196621:SHO196659 RXS196621:RXS196659 RNW196621:RNW196659 REA196621:REA196659 QUE196621:QUE196659 QKI196621:QKI196659 QAM196621:QAM196659 PQQ196621:PQQ196659 PGU196621:PGU196659 OWY196621:OWY196659 ONC196621:ONC196659 ODG196621:ODG196659 NTK196621:NTK196659 NJO196621:NJO196659 MZS196621:MZS196659 MPW196621:MPW196659 MGA196621:MGA196659 LWE196621:LWE196659 LMI196621:LMI196659 LCM196621:LCM196659 KSQ196621:KSQ196659 KIU196621:KIU196659 JYY196621:JYY196659 JPC196621:JPC196659 JFG196621:JFG196659 IVK196621:IVK196659 ILO196621:ILO196659 IBS196621:IBS196659 HRW196621:HRW196659 HIA196621:HIA196659 GYE196621:GYE196659 GOI196621:GOI196659 GEM196621:GEM196659 FUQ196621:FUQ196659 FKU196621:FKU196659 FAY196621:FAY196659 ERC196621:ERC196659 EHG196621:EHG196659 DXK196621:DXK196659 DNO196621:DNO196659 DDS196621:DDS196659 CTW196621:CTW196659 CKA196621:CKA196659 CAE196621:CAE196659 BQI196621:BQI196659 BGM196621:BGM196659 AWQ196621:AWQ196659 AMU196621:AMU196659 ACY196621:ACY196659 TC196621:TC196659 JG196621:JG196659 K196621:K196659 WVS131085:WVS131123 WLW131085:WLW131123 WCA131085:WCA131123 VSE131085:VSE131123 VII131085:VII131123 UYM131085:UYM131123 UOQ131085:UOQ131123 UEU131085:UEU131123 TUY131085:TUY131123 TLC131085:TLC131123 TBG131085:TBG131123 SRK131085:SRK131123 SHO131085:SHO131123 RXS131085:RXS131123 RNW131085:RNW131123 REA131085:REA131123 QUE131085:QUE131123 QKI131085:QKI131123 QAM131085:QAM131123 PQQ131085:PQQ131123 PGU131085:PGU131123 OWY131085:OWY131123 ONC131085:ONC131123 ODG131085:ODG131123 NTK131085:NTK131123 NJO131085:NJO131123 MZS131085:MZS131123 MPW131085:MPW131123 MGA131085:MGA131123 LWE131085:LWE131123 LMI131085:LMI131123 LCM131085:LCM131123 KSQ131085:KSQ131123 KIU131085:KIU131123 JYY131085:JYY131123 JPC131085:JPC131123 JFG131085:JFG131123 IVK131085:IVK131123 ILO131085:ILO131123 IBS131085:IBS131123 HRW131085:HRW131123 HIA131085:HIA131123 GYE131085:GYE131123 GOI131085:GOI131123 GEM131085:GEM131123 FUQ131085:FUQ131123 FKU131085:FKU131123 FAY131085:FAY131123 ERC131085:ERC131123 EHG131085:EHG131123 DXK131085:DXK131123 DNO131085:DNO131123 DDS131085:DDS131123 CTW131085:CTW131123 CKA131085:CKA131123 CAE131085:CAE131123 BQI131085:BQI131123 BGM131085:BGM131123 AWQ131085:AWQ131123 AMU131085:AMU131123 ACY131085:ACY131123 TC131085:TC131123 JG131085:JG131123 K131085:K131123 WVS65549:WVS65587 WLW65549:WLW65587 WCA65549:WCA65587 VSE65549:VSE65587 VII65549:VII65587 UYM65549:UYM65587 UOQ65549:UOQ65587 UEU65549:UEU65587 TUY65549:TUY65587 TLC65549:TLC65587 TBG65549:TBG65587 SRK65549:SRK65587 SHO65549:SHO65587 RXS65549:RXS65587 RNW65549:RNW65587 REA65549:REA65587 QUE65549:QUE65587 QKI65549:QKI65587 QAM65549:QAM65587 PQQ65549:PQQ65587 PGU65549:PGU65587 OWY65549:OWY65587 ONC65549:ONC65587 ODG65549:ODG65587 NTK65549:NTK65587 NJO65549:NJO65587 MZS65549:MZS65587 MPW65549:MPW65587 MGA65549:MGA65587 LWE65549:LWE65587 LMI65549:LMI65587 LCM65549:LCM65587 KSQ65549:KSQ65587 KIU65549:KIU65587 JYY65549:JYY65587 JPC65549:JPC65587 JFG65549:JFG65587 IVK65549:IVK65587 ILO65549:ILO65587 IBS65549:IBS65587 HRW65549:HRW65587 HIA65549:HIA65587 GYE65549:GYE65587 GOI65549:GOI65587 GEM65549:GEM65587 FUQ65549:FUQ65587 FKU65549:FKU65587 FAY65549:FAY65587 ERC65549:ERC65587 EHG65549:EHG65587 DXK65549:DXK65587 DNO65549:DNO65587 DDS65549:DDS65587 CTW65549:CTW65587 CKA65549:CKA65587 CAE65549:CAE65587 BQI65549:BQI65587 BGM65549:BGM65587 AWQ65549:AWQ65587 AMU65549:AMU65587 ACY65549:ACY65587 TC65549:TC65587 JG65549:JG65587 K65549:K65587 WLW52 WCA52 VSE52 VII52 UYM52 UOQ52 UEU52 TUY52 TLC52 TBG52 SRK52 SHO52 RXS52 RNW52 REA52 QUE52 QKI52 QAM52 PQQ52 PGU52 OWY52 ONC52 ODG52 NTK52 NJO52 MZS52 MPW52 MGA52 LWE52 LMI52 LCM52 KSQ52 KIU52 JYY52 JPC52 JFG52 IVK52 ILO52 IBS52 HRW52 HIA52 GYE52 GOI52 GEM52 FUQ52 FKU52 FAY52 ERC52 EHG52 DXK52 DNO52 DDS52 CTW52 CKA52 CAE52 BQI52 BGM52 AWQ52 AMU52 ACY52 TC52 JG52 K43:K46 JG43:JG44">
      <formula1>$J$111:$J$113</formula1>
    </dataValidation>
    <dataValidation type="textLength" operator="lessThanOrEqual" allowBlank="1" showInputMessage="1" showErrorMessage="1" errorTitle="Description is to long!" error="Maximum of 250 characters.  Please shorten the length of the description."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507 IZ65507 SV65507 ACR65507 AMN65507 AWJ65507 BGF65507 BQB65507 BZX65507 CJT65507 CTP65507 DDL65507 DNH65507 DXD65507 EGZ65507 EQV65507 FAR65507 FKN65507 FUJ65507 GEF65507 GOB65507 GXX65507 HHT65507 HRP65507 IBL65507 ILH65507 IVD65507 JEZ65507 JOV65507 JYR65507 KIN65507 KSJ65507 LCF65507 LMB65507 LVX65507 MFT65507 MPP65507 MZL65507 NJH65507 NTD65507 OCZ65507 OMV65507 OWR65507 PGN65507 PQJ65507 QAF65507 QKB65507 QTX65507 RDT65507 RNP65507 RXL65507 SHH65507 SRD65507 TAZ65507 TKV65507 TUR65507 UEN65507 UOJ65507 UYF65507 VIB65507 VRX65507 WBT65507 WLP65507 WVL65507 D131043 IZ131043 SV131043 ACR131043 AMN131043 AWJ131043 BGF131043 BQB131043 BZX131043 CJT131043 CTP131043 DDL131043 DNH131043 DXD131043 EGZ131043 EQV131043 FAR131043 FKN131043 FUJ131043 GEF131043 GOB131043 GXX131043 HHT131043 HRP131043 IBL131043 ILH131043 IVD131043 JEZ131043 JOV131043 JYR131043 KIN131043 KSJ131043 LCF131043 LMB131043 LVX131043 MFT131043 MPP131043 MZL131043 NJH131043 NTD131043 OCZ131043 OMV131043 OWR131043 PGN131043 PQJ131043 QAF131043 QKB131043 QTX131043 RDT131043 RNP131043 RXL131043 SHH131043 SRD131043 TAZ131043 TKV131043 TUR131043 UEN131043 UOJ131043 UYF131043 VIB131043 VRX131043 WBT131043 WLP131043 WVL131043 D196579 IZ196579 SV196579 ACR196579 AMN196579 AWJ196579 BGF196579 BQB196579 BZX196579 CJT196579 CTP196579 DDL196579 DNH196579 DXD196579 EGZ196579 EQV196579 FAR196579 FKN196579 FUJ196579 GEF196579 GOB196579 GXX196579 HHT196579 HRP196579 IBL196579 ILH196579 IVD196579 JEZ196579 JOV196579 JYR196579 KIN196579 KSJ196579 LCF196579 LMB196579 LVX196579 MFT196579 MPP196579 MZL196579 NJH196579 NTD196579 OCZ196579 OMV196579 OWR196579 PGN196579 PQJ196579 QAF196579 QKB196579 QTX196579 RDT196579 RNP196579 RXL196579 SHH196579 SRD196579 TAZ196579 TKV196579 TUR196579 UEN196579 UOJ196579 UYF196579 VIB196579 VRX196579 WBT196579 WLP196579 WVL196579 D262115 IZ262115 SV262115 ACR262115 AMN262115 AWJ262115 BGF262115 BQB262115 BZX262115 CJT262115 CTP262115 DDL262115 DNH262115 DXD262115 EGZ262115 EQV262115 FAR262115 FKN262115 FUJ262115 GEF262115 GOB262115 GXX262115 HHT262115 HRP262115 IBL262115 ILH262115 IVD262115 JEZ262115 JOV262115 JYR262115 KIN262115 KSJ262115 LCF262115 LMB262115 LVX262115 MFT262115 MPP262115 MZL262115 NJH262115 NTD262115 OCZ262115 OMV262115 OWR262115 PGN262115 PQJ262115 QAF262115 QKB262115 QTX262115 RDT262115 RNP262115 RXL262115 SHH262115 SRD262115 TAZ262115 TKV262115 TUR262115 UEN262115 UOJ262115 UYF262115 VIB262115 VRX262115 WBT262115 WLP262115 WVL262115 D327651 IZ327651 SV327651 ACR327651 AMN327651 AWJ327651 BGF327651 BQB327651 BZX327651 CJT327651 CTP327651 DDL327651 DNH327651 DXD327651 EGZ327651 EQV327651 FAR327651 FKN327651 FUJ327651 GEF327651 GOB327651 GXX327651 HHT327651 HRP327651 IBL327651 ILH327651 IVD327651 JEZ327651 JOV327651 JYR327651 KIN327651 KSJ327651 LCF327651 LMB327651 LVX327651 MFT327651 MPP327651 MZL327651 NJH327651 NTD327651 OCZ327651 OMV327651 OWR327651 PGN327651 PQJ327651 QAF327651 QKB327651 QTX327651 RDT327651 RNP327651 RXL327651 SHH327651 SRD327651 TAZ327651 TKV327651 TUR327651 UEN327651 UOJ327651 UYF327651 VIB327651 VRX327651 WBT327651 WLP327651 WVL327651 D393187 IZ393187 SV393187 ACR393187 AMN393187 AWJ393187 BGF393187 BQB393187 BZX393187 CJT393187 CTP393187 DDL393187 DNH393187 DXD393187 EGZ393187 EQV393187 FAR393187 FKN393187 FUJ393187 GEF393187 GOB393187 GXX393187 HHT393187 HRP393187 IBL393187 ILH393187 IVD393187 JEZ393187 JOV393187 JYR393187 KIN393187 KSJ393187 LCF393187 LMB393187 LVX393187 MFT393187 MPP393187 MZL393187 NJH393187 NTD393187 OCZ393187 OMV393187 OWR393187 PGN393187 PQJ393187 QAF393187 QKB393187 QTX393187 RDT393187 RNP393187 RXL393187 SHH393187 SRD393187 TAZ393187 TKV393187 TUR393187 UEN393187 UOJ393187 UYF393187 VIB393187 VRX393187 WBT393187 WLP393187 WVL393187 D458723 IZ458723 SV458723 ACR458723 AMN458723 AWJ458723 BGF458723 BQB458723 BZX458723 CJT458723 CTP458723 DDL458723 DNH458723 DXD458723 EGZ458723 EQV458723 FAR458723 FKN458723 FUJ458723 GEF458723 GOB458723 GXX458723 HHT458723 HRP458723 IBL458723 ILH458723 IVD458723 JEZ458723 JOV458723 JYR458723 KIN458723 KSJ458723 LCF458723 LMB458723 LVX458723 MFT458723 MPP458723 MZL458723 NJH458723 NTD458723 OCZ458723 OMV458723 OWR458723 PGN458723 PQJ458723 QAF458723 QKB458723 QTX458723 RDT458723 RNP458723 RXL458723 SHH458723 SRD458723 TAZ458723 TKV458723 TUR458723 UEN458723 UOJ458723 UYF458723 VIB458723 VRX458723 WBT458723 WLP458723 WVL458723 D524259 IZ524259 SV524259 ACR524259 AMN524259 AWJ524259 BGF524259 BQB524259 BZX524259 CJT524259 CTP524259 DDL524259 DNH524259 DXD524259 EGZ524259 EQV524259 FAR524259 FKN524259 FUJ524259 GEF524259 GOB524259 GXX524259 HHT524259 HRP524259 IBL524259 ILH524259 IVD524259 JEZ524259 JOV524259 JYR524259 KIN524259 KSJ524259 LCF524259 LMB524259 LVX524259 MFT524259 MPP524259 MZL524259 NJH524259 NTD524259 OCZ524259 OMV524259 OWR524259 PGN524259 PQJ524259 QAF524259 QKB524259 QTX524259 RDT524259 RNP524259 RXL524259 SHH524259 SRD524259 TAZ524259 TKV524259 TUR524259 UEN524259 UOJ524259 UYF524259 VIB524259 VRX524259 WBT524259 WLP524259 WVL524259 D589795 IZ589795 SV589795 ACR589795 AMN589795 AWJ589795 BGF589795 BQB589795 BZX589795 CJT589795 CTP589795 DDL589795 DNH589795 DXD589795 EGZ589795 EQV589795 FAR589795 FKN589795 FUJ589795 GEF589795 GOB589795 GXX589795 HHT589795 HRP589795 IBL589795 ILH589795 IVD589795 JEZ589795 JOV589795 JYR589795 KIN589795 KSJ589795 LCF589795 LMB589795 LVX589795 MFT589795 MPP589795 MZL589795 NJH589795 NTD589795 OCZ589795 OMV589795 OWR589795 PGN589795 PQJ589795 QAF589795 QKB589795 QTX589795 RDT589795 RNP589795 RXL589795 SHH589795 SRD589795 TAZ589795 TKV589795 TUR589795 UEN589795 UOJ589795 UYF589795 VIB589795 VRX589795 WBT589795 WLP589795 WVL589795 D655331 IZ655331 SV655331 ACR655331 AMN655331 AWJ655331 BGF655331 BQB655331 BZX655331 CJT655331 CTP655331 DDL655331 DNH655331 DXD655331 EGZ655331 EQV655331 FAR655331 FKN655331 FUJ655331 GEF655331 GOB655331 GXX655331 HHT655331 HRP655331 IBL655331 ILH655331 IVD655331 JEZ655331 JOV655331 JYR655331 KIN655331 KSJ655331 LCF655331 LMB655331 LVX655331 MFT655331 MPP655331 MZL655331 NJH655331 NTD655331 OCZ655331 OMV655331 OWR655331 PGN655331 PQJ655331 QAF655331 QKB655331 QTX655331 RDT655331 RNP655331 RXL655331 SHH655331 SRD655331 TAZ655331 TKV655331 TUR655331 UEN655331 UOJ655331 UYF655331 VIB655331 VRX655331 WBT655331 WLP655331 WVL655331 D720867 IZ720867 SV720867 ACR720867 AMN720867 AWJ720867 BGF720867 BQB720867 BZX720867 CJT720867 CTP720867 DDL720867 DNH720867 DXD720867 EGZ720867 EQV720867 FAR720867 FKN720867 FUJ720867 GEF720867 GOB720867 GXX720867 HHT720867 HRP720867 IBL720867 ILH720867 IVD720867 JEZ720867 JOV720867 JYR720867 KIN720867 KSJ720867 LCF720867 LMB720867 LVX720867 MFT720867 MPP720867 MZL720867 NJH720867 NTD720867 OCZ720867 OMV720867 OWR720867 PGN720867 PQJ720867 QAF720867 QKB720867 QTX720867 RDT720867 RNP720867 RXL720867 SHH720867 SRD720867 TAZ720867 TKV720867 TUR720867 UEN720867 UOJ720867 UYF720867 VIB720867 VRX720867 WBT720867 WLP720867 WVL720867 D786403 IZ786403 SV786403 ACR786403 AMN786403 AWJ786403 BGF786403 BQB786403 BZX786403 CJT786403 CTP786403 DDL786403 DNH786403 DXD786403 EGZ786403 EQV786403 FAR786403 FKN786403 FUJ786403 GEF786403 GOB786403 GXX786403 HHT786403 HRP786403 IBL786403 ILH786403 IVD786403 JEZ786403 JOV786403 JYR786403 KIN786403 KSJ786403 LCF786403 LMB786403 LVX786403 MFT786403 MPP786403 MZL786403 NJH786403 NTD786403 OCZ786403 OMV786403 OWR786403 PGN786403 PQJ786403 QAF786403 QKB786403 QTX786403 RDT786403 RNP786403 RXL786403 SHH786403 SRD786403 TAZ786403 TKV786403 TUR786403 UEN786403 UOJ786403 UYF786403 VIB786403 VRX786403 WBT786403 WLP786403 WVL786403 D851939 IZ851939 SV851939 ACR851939 AMN851939 AWJ851939 BGF851939 BQB851939 BZX851939 CJT851939 CTP851939 DDL851939 DNH851939 DXD851939 EGZ851939 EQV851939 FAR851939 FKN851939 FUJ851939 GEF851939 GOB851939 GXX851939 HHT851939 HRP851939 IBL851939 ILH851939 IVD851939 JEZ851939 JOV851939 JYR851939 KIN851939 KSJ851939 LCF851939 LMB851939 LVX851939 MFT851939 MPP851939 MZL851939 NJH851939 NTD851939 OCZ851939 OMV851939 OWR851939 PGN851939 PQJ851939 QAF851939 QKB851939 QTX851939 RDT851939 RNP851939 RXL851939 SHH851939 SRD851939 TAZ851939 TKV851939 TUR851939 UEN851939 UOJ851939 UYF851939 VIB851939 VRX851939 WBT851939 WLP851939 WVL851939 D917475 IZ917475 SV917475 ACR917475 AMN917475 AWJ917475 BGF917475 BQB917475 BZX917475 CJT917475 CTP917475 DDL917475 DNH917475 DXD917475 EGZ917475 EQV917475 FAR917475 FKN917475 FUJ917475 GEF917475 GOB917475 GXX917475 HHT917475 HRP917475 IBL917475 ILH917475 IVD917475 JEZ917475 JOV917475 JYR917475 KIN917475 KSJ917475 LCF917475 LMB917475 LVX917475 MFT917475 MPP917475 MZL917475 NJH917475 NTD917475 OCZ917475 OMV917475 OWR917475 PGN917475 PQJ917475 QAF917475 QKB917475 QTX917475 RDT917475 RNP917475 RXL917475 SHH917475 SRD917475 TAZ917475 TKV917475 TUR917475 UEN917475 UOJ917475 UYF917475 VIB917475 VRX917475 WBT917475 WLP917475 WVL917475 D983011 IZ983011 SV983011 ACR983011 AMN983011 AWJ983011 BGF983011 BQB983011 BZX983011 CJT983011 CTP983011 DDL983011 DNH983011 DXD983011 EGZ983011 EQV983011 FAR983011 FKN983011 FUJ983011 GEF983011 GOB983011 GXX983011 HHT983011 HRP983011 IBL983011 ILH983011 IVD983011 JEZ983011 JOV983011 JYR983011 KIN983011 KSJ983011 LCF983011 LMB983011 LVX983011 MFT983011 MPP983011 MZL983011 NJH983011 NTD983011 OCZ983011 OMV983011 OWR983011 PGN983011 PQJ983011 QAF983011 QKB983011 QTX983011 RDT983011 RNP983011 RXL983011 SHH983011 SRD983011 TAZ983011 TKV983011 TUR983011 UEN983011 UOJ983011 UYF983011 VIB983011 VRX983011 WBT983011 WLP983011 WVL983011">
      <formula1>250</formula1>
    </dataValidation>
    <dataValidation type="list" allowBlank="1" showInputMessage="1" showErrorMessage="1" sqref="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16 IZ65516 SV65516 ACR65516 AMN65516 AWJ65516 BGF65516 BQB65516 BZX65516 CJT65516 CTP65516 DDL65516 DNH65516 DXD65516 EGZ65516 EQV65516 FAR65516 FKN65516 FUJ65516 GEF65516 GOB65516 GXX65516 HHT65516 HRP65516 IBL65516 ILH65516 IVD65516 JEZ65516 JOV65516 JYR65516 KIN65516 KSJ65516 LCF65516 LMB65516 LVX65516 MFT65516 MPP65516 MZL65516 NJH65516 NTD65516 OCZ65516 OMV65516 OWR65516 PGN65516 PQJ65516 QAF65516 QKB65516 QTX65516 RDT65516 RNP65516 RXL65516 SHH65516 SRD65516 TAZ65516 TKV65516 TUR65516 UEN65516 UOJ65516 UYF65516 VIB65516 VRX65516 WBT65516 WLP65516 WVL65516 D131052 IZ131052 SV131052 ACR131052 AMN131052 AWJ131052 BGF131052 BQB131052 BZX131052 CJT131052 CTP131052 DDL131052 DNH131052 DXD131052 EGZ131052 EQV131052 FAR131052 FKN131052 FUJ131052 GEF131052 GOB131052 GXX131052 HHT131052 HRP131052 IBL131052 ILH131052 IVD131052 JEZ131052 JOV131052 JYR131052 KIN131052 KSJ131052 LCF131052 LMB131052 LVX131052 MFT131052 MPP131052 MZL131052 NJH131052 NTD131052 OCZ131052 OMV131052 OWR131052 PGN131052 PQJ131052 QAF131052 QKB131052 QTX131052 RDT131052 RNP131052 RXL131052 SHH131052 SRD131052 TAZ131052 TKV131052 TUR131052 UEN131052 UOJ131052 UYF131052 VIB131052 VRX131052 WBT131052 WLP131052 WVL131052 D196588 IZ196588 SV196588 ACR196588 AMN196588 AWJ196588 BGF196588 BQB196588 BZX196588 CJT196588 CTP196588 DDL196588 DNH196588 DXD196588 EGZ196588 EQV196588 FAR196588 FKN196588 FUJ196588 GEF196588 GOB196588 GXX196588 HHT196588 HRP196588 IBL196588 ILH196588 IVD196588 JEZ196588 JOV196588 JYR196588 KIN196588 KSJ196588 LCF196588 LMB196588 LVX196588 MFT196588 MPP196588 MZL196588 NJH196588 NTD196588 OCZ196588 OMV196588 OWR196588 PGN196588 PQJ196588 QAF196588 QKB196588 QTX196588 RDT196588 RNP196588 RXL196588 SHH196588 SRD196588 TAZ196588 TKV196588 TUR196588 UEN196588 UOJ196588 UYF196588 VIB196588 VRX196588 WBT196588 WLP196588 WVL196588 D262124 IZ262124 SV262124 ACR262124 AMN262124 AWJ262124 BGF262124 BQB262124 BZX262124 CJT262124 CTP262124 DDL262124 DNH262124 DXD262124 EGZ262124 EQV262124 FAR262124 FKN262124 FUJ262124 GEF262124 GOB262124 GXX262124 HHT262124 HRP262124 IBL262124 ILH262124 IVD262124 JEZ262124 JOV262124 JYR262124 KIN262124 KSJ262124 LCF262124 LMB262124 LVX262124 MFT262124 MPP262124 MZL262124 NJH262124 NTD262124 OCZ262124 OMV262124 OWR262124 PGN262124 PQJ262124 QAF262124 QKB262124 QTX262124 RDT262124 RNP262124 RXL262124 SHH262124 SRD262124 TAZ262124 TKV262124 TUR262124 UEN262124 UOJ262124 UYF262124 VIB262124 VRX262124 WBT262124 WLP262124 WVL262124 D327660 IZ327660 SV327660 ACR327660 AMN327660 AWJ327660 BGF327660 BQB327660 BZX327660 CJT327660 CTP327660 DDL327660 DNH327660 DXD327660 EGZ327660 EQV327660 FAR327660 FKN327660 FUJ327660 GEF327660 GOB327660 GXX327660 HHT327660 HRP327660 IBL327660 ILH327660 IVD327660 JEZ327660 JOV327660 JYR327660 KIN327660 KSJ327660 LCF327660 LMB327660 LVX327660 MFT327660 MPP327660 MZL327660 NJH327660 NTD327660 OCZ327660 OMV327660 OWR327660 PGN327660 PQJ327660 QAF327660 QKB327660 QTX327660 RDT327660 RNP327660 RXL327660 SHH327660 SRD327660 TAZ327660 TKV327660 TUR327660 UEN327660 UOJ327660 UYF327660 VIB327660 VRX327660 WBT327660 WLP327660 WVL327660 D393196 IZ393196 SV393196 ACR393196 AMN393196 AWJ393196 BGF393196 BQB393196 BZX393196 CJT393196 CTP393196 DDL393196 DNH393196 DXD393196 EGZ393196 EQV393196 FAR393196 FKN393196 FUJ393196 GEF393196 GOB393196 GXX393196 HHT393196 HRP393196 IBL393196 ILH393196 IVD393196 JEZ393196 JOV393196 JYR393196 KIN393196 KSJ393196 LCF393196 LMB393196 LVX393196 MFT393196 MPP393196 MZL393196 NJH393196 NTD393196 OCZ393196 OMV393196 OWR393196 PGN393196 PQJ393196 QAF393196 QKB393196 QTX393196 RDT393196 RNP393196 RXL393196 SHH393196 SRD393196 TAZ393196 TKV393196 TUR393196 UEN393196 UOJ393196 UYF393196 VIB393196 VRX393196 WBT393196 WLP393196 WVL393196 D458732 IZ458732 SV458732 ACR458732 AMN458732 AWJ458732 BGF458732 BQB458732 BZX458732 CJT458732 CTP458732 DDL458732 DNH458732 DXD458732 EGZ458732 EQV458732 FAR458732 FKN458732 FUJ458732 GEF458732 GOB458732 GXX458732 HHT458732 HRP458732 IBL458732 ILH458732 IVD458732 JEZ458732 JOV458732 JYR458732 KIN458732 KSJ458732 LCF458732 LMB458732 LVX458732 MFT458732 MPP458732 MZL458732 NJH458732 NTD458732 OCZ458732 OMV458732 OWR458732 PGN458732 PQJ458732 QAF458732 QKB458732 QTX458732 RDT458732 RNP458732 RXL458732 SHH458732 SRD458732 TAZ458732 TKV458732 TUR458732 UEN458732 UOJ458732 UYF458732 VIB458732 VRX458732 WBT458732 WLP458732 WVL458732 D524268 IZ524268 SV524268 ACR524268 AMN524268 AWJ524268 BGF524268 BQB524268 BZX524268 CJT524268 CTP524268 DDL524268 DNH524268 DXD524268 EGZ524268 EQV524268 FAR524268 FKN524268 FUJ524268 GEF524268 GOB524268 GXX524268 HHT524268 HRP524268 IBL524268 ILH524268 IVD524268 JEZ524268 JOV524268 JYR524268 KIN524268 KSJ524268 LCF524268 LMB524268 LVX524268 MFT524268 MPP524268 MZL524268 NJH524268 NTD524268 OCZ524268 OMV524268 OWR524268 PGN524268 PQJ524268 QAF524268 QKB524268 QTX524268 RDT524268 RNP524268 RXL524268 SHH524268 SRD524268 TAZ524268 TKV524268 TUR524268 UEN524268 UOJ524268 UYF524268 VIB524268 VRX524268 WBT524268 WLP524268 WVL524268 D589804 IZ589804 SV589804 ACR589804 AMN589804 AWJ589804 BGF589804 BQB589804 BZX589804 CJT589804 CTP589804 DDL589804 DNH589804 DXD589804 EGZ589804 EQV589804 FAR589804 FKN589804 FUJ589804 GEF589804 GOB589804 GXX589804 HHT589804 HRP589804 IBL589804 ILH589804 IVD589804 JEZ589804 JOV589804 JYR589804 KIN589804 KSJ589804 LCF589804 LMB589804 LVX589804 MFT589804 MPP589804 MZL589804 NJH589804 NTD589804 OCZ589804 OMV589804 OWR589804 PGN589804 PQJ589804 QAF589804 QKB589804 QTX589804 RDT589804 RNP589804 RXL589804 SHH589804 SRD589804 TAZ589804 TKV589804 TUR589804 UEN589804 UOJ589804 UYF589804 VIB589804 VRX589804 WBT589804 WLP589804 WVL589804 D655340 IZ655340 SV655340 ACR655340 AMN655340 AWJ655340 BGF655340 BQB655340 BZX655340 CJT655340 CTP655340 DDL655340 DNH655340 DXD655340 EGZ655340 EQV655340 FAR655340 FKN655340 FUJ655340 GEF655340 GOB655340 GXX655340 HHT655340 HRP655340 IBL655340 ILH655340 IVD655340 JEZ655340 JOV655340 JYR655340 KIN655340 KSJ655340 LCF655340 LMB655340 LVX655340 MFT655340 MPP655340 MZL655340 NJH655340 NTD655340 OCZ655340 OMV655340 OWR655340 PGN655340 PQJ655340 QAF655340 QKB655340 QTX655340 RDT655340 RNP655340 RXL655340 SHH655340 SRD655340 TAZ655340 TKV655340 TUR655340 UEN655340 UOJ655340 UYF655340 VIB655340 VRX655340 WBT655340 WLP655340 WVL655340 D720876 IZ720876 SV720876 ACR720876 AMN720876 AWJ720876 BGF720876 BQB720876 BZX720876 CJT720876 CTP720876 DDL720876 DNH720876 DXD720876 EGZ720876 EQV720876 FAR720876 FKN720876 FUJ720876 GEF720876 GOB720876 GXX720876 HHT720876 HRP720876 IBL720876 ILH720876 IVD720876 JEZ720876 JOV720876 JYR720876 KIN720876 KSJ720876 LCF720876 LMB720876 LVX720876 MFT720876 MPP720876 MZL720876 NJH720876 NTD720876 OCZ720876 OMV720876 OWR720876 PGN720876 PQJ720876 QAF720876 QKB720876 QTX720876 RDT720876 RNP720876 RXL720876 SHH720876 SRD720876 TAZ720876 TKV720876 TUR720876 UEN720876 UOJ720876 UYF720876 VIB720876 VRX720876 WBT720876 WLP720876 WVL720876 D786412 IZ786412 SV786412 ACR786412 AMN786412 AWJ786412 BGF786412 BQB786412 BZX786412 CJT786412 CTP786412 DDL786412 DNH786412 DXD786412 EGZ786412 EQV786412 FAR786412 FKN786412 FUJ786412 GEF786412 GOB786412 GXX786412 HHT786412 HRP786412 IBL786412 ILH786412 IVD786412 JEZ786412 JOV786412 JYR786412 KIN786412 KSJ786412 LCF786412 LMB786412 LVX786412 MFT786412 MPP786412 MZL786412 NJH786412 NTD786412 OCZ786412 OMV786412 OWR786412 PGN786412 PQJ786412 QAF786412 QKB786412 QTX786412 RDT786412 RNP786412 RXL786412 SHH786412 SRD786412 TAZ786412 TKV786412 TUR786412 UEN786412 UOJ786412 UYF786412 VIB786412 VRX786412 WBT786412 WLP786412 WVL786412 D851948 IZ851948 SV851948 ACR851948 AMN851948 AWJ851948 BGF851948 BQB851948 BZX851948 CJT851948 CTP851948 DDL851948 DNH851948 DXD851948 EGZ851948 EQV851948 FAR851948 FKN851948 FUJ851948 GEF851948 GOB851948 GXX851948 HHT851948 HRP851948 IBL851948 ILH851948 IVD851948 JEZ851948 JOV851948 JYR851948 KIN851948 KSJ851948 LCF851948 LMB851948 LVX851948 MFT851948 MPP851948 MZL851948 NJH851948 NTD851948 OCZ851948 OMV851948 OWR851948 PGN851948 PQJ851948 QAF851948 QKB851948 QTX851948 RDT851948 RNP851948 RXL851948 SHH851948 SRD851948 TAZ851948 TKV851948 TUR851948 UEN851948 UOJ851948 UYF851948 VIB851948 VRX851948 WBT851948 WLP851948 WVL851948 D917484 IZ917484 SV917484 ACR917484 AMN917484 AWJ917484 BGF917484 BQB917484 BZX917484 CJT917484 CTP917484 DDL917484 DNH917484 DXD917484 EGZ917484 EQV917484 FAR917484 FKN917484 FUJ917484 GEF917484 GOB917484 GXX917484 HHT917484 HRP917484 IBL917484 ILH917484 IVD917484 JEZ917484 JOV917484 JYR917484 KIN917484 KSJ917484 LCF917484 LMB917484 LVX917484 MFT917484 MPP917484 MZL917484 NJH917484 NTD917484 OCZ917484 OMV917484 OWR917484 PGN917484 PQJ917484 QAF917484 QKB917484 QTX917484 RDT917484 RNP917484 RXL917484 SHH917484 SRD917484 TAZ917484 TKV917484 TUR917484 UEN917484 UOJ917484 UYF917484 VIB917484 VRX917484 WBT917484 WLP917484 WVL917484 D983020 IZ983020 SV983020 ACR983020 AMN983020 AWJ983020 BGF983020 BQB983020 BZX983020 CJT983020 CTP983020 DDL983020 DNH983020 DXD983020 EGZ983020 EQV983020 FAR983020 FKN983020 FUJ983020 GEF983020 GOB983020 GXX983020 HHT983020 HRP983020 IBL983020 ILH983020 IVD983020 JEZ983020 JOV983020 JYR983020 KIN983020 KSJ983020 LCF983020 LMB983020 LVX983020 MFT983020 MPP983020 MZL983020 NJH983020 NTD983020 OCZ983020 OMV983020 OWR983020 PGN983020 PQJ983020 QAF983020 QKB983020 QTX983020 RDT983020 RNP983020 RXL983020 SHH983020 SRD983020 TAZ983020 TKV983020 TUR983020 UEN983020 UOJ983020 UYF983020 VIB983020 VRX983020 WBT983020 WLP983020 WVL983020">
      <formula1>"&lt;select from list&gt;, Yes, No"</formula1>
    </dataValidation>
    <dataValidation type="list" allowBlank="1" showInputMessage="1" showErrorMessage="1" sqref="D13:E13 WVL983018:WVM983018 WLP983018:WLQ983018 WBT983018:WBU983018 VRX983018:VRY983018 VIB983018:VIC983018 UYF983018:UYG983018 UOJ983018:UOK983018 UEN983018:UEO983018 TUR983018:TUS983018 TKV983018:TKW983018 TAZ983018:TBA983018 SRD983018:SRE983018 SHH983018:SHI983018 RXL983018:RXM983018 RNP983018:RNQ983018 RDT983018:RDU983018 QTX983018:QTY983018 QKB983018:QKC983018 QAF983018:QAG983018 PQJ983018:PQK983018 PGN983018:PGO983018 OWR983018:OWS983018 OMV983018:OMW983018 OCZ983018:ODA983018 NTD983018:NTE983018 NJH983018:NJI983018 MZL983018:MZM983018 MPP983018:MPQ983018 MFT983018:MFU983018 LVX983018:LVY983018 LMB983018:LMC983018 LCF983018:LCG983018 KSJ983018:KSK983018 KIN983018:KIO983018 JYR983018:JYS983018 JOV983018:JOW983018 JEZ983018:JFA983018 IVD983018:IVE983018 ILH983018:ILI983018 IBL983018:IBM983018 HRP983018:HRQ983018 HHT983018:HHU983018 GXX983018:GXY983018 GOB983018:GOC983018 GEF983018:GEG983018 FUJ983018:FUK983018 FKN983018:FKO983018 FAR983018:FAS983018 EQV983018:EQW983018 EGZ983018:EHA983018 DXD983018:DXE983018 DNH983018:DNI983018 DDL983018:DDM983018 CTP983018:CTQ983018 CJT983018:CJU983018 BZX983018:BZY983018 BQB983018:BQC983018 BGF983018:BGG983018 AWJ983018:AWK983018 AMN983018:AMO983018 ACR983018:ACS983018 SV983018:SW983018 IZ983018:JA983018 D983018:E983018 WVL917482:WVM917482 WLP917482:WLQ917482 WBT917482:WBU917482 VRX917482:VRY917482 VIB917482:VIC917482 UYF917482:UYG917482 UOJ917482:UOK917482 UEN917482:UEO917482 TUR917482:TUS917482 TKV917482:TKW917482 TAZ917482:TBA917482 SRD917482:SRE917482 SHH917482:SHI917482 RXL917482:RXM917482 RNP917482:RNQ917482 RDT917482:RDU917482 QTX917482:QTY917482 QKB917482:QKC917482 QAF917482:QAG917482 PQJ917482:PQK917482 PGN917482:PGO917482 OWR917482:OWS917482 OMV917482:OMW917482 OCZ917482:ODA917482 NTD917482:NTE917482 NJH917482:NJI917482 MZL917482:MZM917482 MPP917482:MPQ917482 MFT917482:MFU917482 LVX917482:LVY917482 LMB917482:LMC917482 LCF917482:LCG917482 KSJ917482:KSK917482 KIN917482:KIO917482 JYR917482:JYS917482 JOV917482:JOW917482 JEZ917482:JFA917482 IVD917482:IVE917482 ILH917482:ILI917482 IBL917482:IBM917482 HRP917482:HRQ917482 HHT917482:HHU917482 GXX917482:GXY917482 GOB917482:GOC917482 GEF917482:GEG917482 FUJ917482:FUK917482 FKN917482:FKO917482 FAR917482:FAS917482 EQV917482:EQW917482 EGZ917482:EHA917482 DXD917482:DXE917482 DNH917482:DNI917482 DDL917482:DDM917482 CTP917482:CTQ917482 CJT917482:CJU917482 BZX917482:BZY917482 BQB917482:BQC917482 BGF917482:BGG917482 AWJ917482:AWK917482 AMN917482:AMO917482 ACR917482:ACS917482 SV917482:SW917482 IZ917482:JA917482 D917482:E917482 WVL851946:WVM851946 WLP851946:WLQ851946 WBT851946:WBU851946 VRX851946:VRY851946 VIB851946:VIC851946 UYF851946:UYG851946 UOJ851946:UOK851946 UEN851946:UEO851946 TUR851946:TUS851946 TKV851946:TKW851946 TAZ851946:TBA851946 SRD851946:SRE851946 SHH851946:SHI851946 RXL851946:RXM851946 RNP851946:RNQ851946 RDT851946:RDU851946 QTX851946:QTY851946 QKB851946:QKC851946 QAF851946:QAG851946 PQJ851946:PQK851946 PGN851946:PGO851946 OWR851946:OWS851946 OMV851946:OMW851946 OCZ851946:ODA851946 NTD851946:NTE851946 NJH851946:NJI851946 MZL851946:MZM851946 MPP851946:MPQ851946 MFT851946:MFU851946 LVX851946:LVY851946 LMB851946:LMC851946 LCF851946:LCG851946 KSJ851946:KSK851946 KIN851946:KIO851946 JYR851946:JYS851946 JOV851946:JOW851946 JEZ851946:JFA851946 IVD851946:IVE851946 ILH851946:ILI851946 IBL851946:IBM851946 HRP851946:HRQ851946 HHT851946:HHU851946 GXX851946:GXY851946 GOB851946:GOC851946 GEF851946:GEG851946 FUJ851946:FUK851946 FKN851946:FKO851946 FAR851946:FAS851946 EQV851946:EQW851946 EGZ851946:EHA851946 DXD851946:DXE851946 DNH851946:DNI851946 DDL851946:DDM851946 CTP851946:CTQ851946 CJT851946:CJU851946 BZX851946:BZY851946 BQB851946:BQC851946 BGF851946:BGG851946 AWJ851946:AWK851946 AMN851946:AMO851946 ACR851946:ACS851946 SV851946:SW851946 IZ851946:JA851946 D851946:E851946 WVL786410:WVM786410 WLP786410:WLQ786410 WBT786410:WBU786410 VRX786410:VRY786410 VIB786410:VIC786410 UYF786410:UYG786410 UOJ786410:UOK786410 UEN786410:UEO786410 TUR786410:TUS786410 TKV786410:TKW786410 TAZ786410:TBA786410 SRD786410:SRE786410 SHH786410:SHI786410 RXL786410:RXM786410 RNP786410:RNQ786410 RDT786410:RDU786410 QTX786410:QTY786410 QKB786410:QKC786410 QAF786410:QAG786410 PQJ786410:PQK786410 PGN786410:PGO786410 OWR786410:OWS786410 OMV786410:OMW786410 OCZ786410:ODA786410 NTD786410:NTE786410 NJH786410:NJI786410 MZL786410:MZM786410 MPP786410:MPQ786410 MFT786410:MFU786410 LVX786410:LVY786410 LMB786410:LMC786410 LCF786410:LCG786410 KSJ786410:KSK786410 KIN786410:KIO786410 JYR786410:JYS786410 JOV786410:JOW786410 JEZ786410:JFA786410 IVD786410:IVE786410 ILH786410:ILI786410 IBL786410:IBM786410 HRP786410:HRQ786410 HHT786410:HHU786410 GXX786410:GXY786410 GOB786410:GOC786410 GEF786410:GEG786410 FUJ786410:FUK786410 FKN786410:FKO786410 FAR786410:FAS786410 EQV786410:EQW786410 EGZ786410:EHA786410 DXD786410:DXE786410 DNH786410:DNI786410 DDL786410:DDM786410 CTP786410:CTQ786410 CJT786410:CJU786410 BZX786410:BZY786410 BQB786410:BQC786410 BGF786410:BGG786410 AWJ786410:AWK786410 AMN786410:AMO786410 ACR786410:ACS786410 SV786410:SW786410 IZ786410:JA786410 D786410:E786410 WVL720874:WVM720874 WLP720874:WLQ720874 WBT720874:WBU720874 VRX720874:VRY720874 VIB720874:VIC720874 UYF720874:UYG720874 UOJ720874:UOK720874 UEN720874:UEO720874 TUR720874:TUS720874 TKV720874:TKW720874 TAZ720874:TBA720874 SRD720874:SRE720874 SHH720874:SHI720874 RXL720874:RXM720874 RNP720874:RNQ720874 RDT720874:RDU720874 QTX720874:QTY720874 QKB720874:QKC720874 QAF720874:QAG720874 PQJ720874:PQK720874 PGN720874:PGO720874 OWR720874:OWS720874 OMV720874:OMW720874 OCZ720874:ODA720874 NTD720874:NTE720874 NJH720874:NJI720874 MZL720874:MZM720874 MPP720874:MPQ720874 MFT720874:MFU720874 LVX720874:LVY720874 LMB720874:LMC720874 LCF720874:LCG720874 KSJ720874:KSK720874 KIN720874:KIO720874 JYR720874:JYS720874 JOV720874:JOW720874 JEZ720874:JFA720874 IVD720874:IVE720874 ILH720874:ILI720874 IBL720874:IBM720874 HRP720874:HRQ720874 HHT720874:HHU720874 GXX720874:GXY720874 GOB720874:GOC720874 GEF720874:GEG720874 FUJ720874:FUK720874 FKN720874:FKO720874 FAR720874:FAS720874 EQV720874:EQW720874 EGZ720874:EHA720874 DXD720874:DXE720874 DNH720874:DNI720874 DDL720874:DDM720874 CTP720874:CTQ720874 CJT720874:CJU720874 BZX720874:BZY720874 BQB720874:BQC720874 BGF720874:BGG720874 AWJ720874:AWK720874 AMN720874:AMO720874 ACR720874:ACS720874 SV720874:SW720874 IZ720874:JA720874 D720874:E720874 WVL655338:WVM655338 WLP655338:WLQ655338 WBT655338:WBU655338 VRX655338:VRY655338 VIB655338:VIC655338 UYF655338:UYG655338 UOJ655338:UOK655338 UEN655338:UEO655338 TUR655338:TUS655338 TKV655338:TKW655338 TAZ655338:TBA655338 SRD655338:SRE655338 SHH655338:SHI655338 RXL655338:RXM655338 RNP655338:RNQ655338 RDT655338:RDU655338 QTX655338:QTY655338 QKB655338:QKC655338 QAF655338:QAG655338 PQJ655338:PQK655338 PGN655338:PGO655338 OWR655338:OWS655338 OMV655338:OMW655338 OCZ655338:ODA655338 NTD655338:NTE655338 NJH655338:NJI655338 MZL655338:MZM655338 MPP655338:MPQ655338 MFT655338:MFU655338 LVX655338:LVY655338 LMB655338:LMC655338 LCF655338:LCG655338 KSJ655338:KSK655338 KIN655338:KIO655338 JYR655338:JYS655338 JOV655338:JOW655338 JEZ655338:JFA655338 IVD655338:IVE655338 ILH655338:ILI655338 IBL655338:IBM655338 HRP655338:HRQ655338 HHT655338:HHU655338 GXX655338:GXY655338 GOB655338:GOC655338 GEF655338:GEG655338 FUJ655338:FUK655338 FKN655338:FKO655338 FAR655338:FAS655338 EQV655338:EQW655338 EGZ655338:EHA655338 DXD655338:DXE655338 DNH655338:DNI655338 DDL655338:DDM655338 CTP655338:CTQ655338 CJT655338:CJU655338 BZX655338:BZY655338 BQB655338:BQC655338 BGF655338:BGG655338 AWJ655338:AWK655338 AMN655338:AMO655338 ACR655338:ACS655338 SV655338:SW655338 IZ655338:JA655338 D655338:E655338 WVL589802:WVM589802 WLP589802:WLQ589802 WBT589802:WBU589802 VRX589802:VRY589802 VIB589802:VIC589802 UYF589802:UYG589802 UOJ589802:UOK589802 UEN589802:UEO589802 TUR589802:TUS589802 TKV589802:TKW589802 TAZ589802:TBA589802 SRD589802:SRE589802 SHH589802:SHI589802 RXL589802:RXM589802 RNP589802:RNQ589802 RDT589802:RDU589802 QTX589802:QTY589802 QKB589802:QKC589802 QAF589802:QAG589802 PQJ589802:PQK589802 PGN589802:PGO589802 OWR589802:OWS589802 OMV589802:OMW589802 OCZ589802:ODA589802 NTD589802:NTE589802 NJH589802:NJI589802 MZL589802:MZM589802 MPP589802:MPQ589802 MFT589802:MFU589802 LVX589802:LVY589802 LMB589802:LMC589802 LCF589802:LCG589802 KSJ589802:KSK589802 KIN589802:KIO589802 JYR589802:JYS589802 JOV589802:JOW589802 JEZ589802:JFA589802 IVD589802:IVE589802 ILH589802:ILI589802 IBL589802:IBM589802 HRP589802:HRQ589802 HHT589802:HHU589802 GXX589802:GXY589802 GOB589802:GOC589802 GEF589802:GEG589802 FUJ589802:FUK589802 FKN589802:FKO589802 FAR589802:FAS589802 EQV589802:EQW589802 EGZ589802:EHA589802 DXD589802:DXE589802 DNH589802:DNI589802 DDL589802:DDM589802 CTP589802:CTQ589802 CJT589802:CJU589802 BZX589802:BZY589802 BQB589802:BQC589802 BGF589802:BGG589802 AWJ589802:AWK589802 AMN589802:AMO589802 ACR589802:ACS589802 SV589802:SW589802 IZ589802:JA589802 D589802:E589802 WVL524266:WVM524266 WLP524266:WLQ524266 WBT524266:WBU524266 VRX524266:VRY524266 VIB524266:VIC524266 UYF524266:UYG524266 UOJ524266:UOK524266 UEN524266:UEO524266 TUR524266:TUS524266 TKV524266:TKW524266 TAZ524266:TBA524266 SRD524266:SRE524266 SHH524266:SHI524266 RXL524266:RXM524266 RNP524266:RNQ524266 RDT524266:RDU524266 QTX524266:QTY524266 QKB524266:QKC524266 QAF524266:QAG524266 PQJ524266:PQK524266 PGN524266:PGO524266 OWR524266:OWS524266 OMV524266:OMW524266 OCZ524266:ODA524266 NTD524266:NTE524266 NJH524266:NJI524266 MZL524266:MZM524266 MPP524266:MPQ524266 MFT524266:MFU524266 LVX524266:LVY524266 LMB524266:LMC524266 LCF524266:LCG524266 KSJ524266:KSK524266 KIN524266:KIO524266 JYR524266:JYS524266 JOV524266:JOW524266 JEZ524266:JFA524266 IVD524266:IVE524266 ILH524266:ILI524266 IBL524266:IBM524266 HRP524266:HRQ524266 HHT524266:HHU524266 GXX524266:GXY524266 GOB524266:GOC524266 GEF524266:GEG524266 FUJ524266:FUK524266 FKN524266:FKO524266 FAR524266:FAS524266 EQV524266:EQW524266 EGZ524266:EHA524266 DXD524266:DXE524266 DNH524266:DNI524266 DDL524266:DDM524266 CTP524266:CTQ524266 CJT524266:CJU524266 BZX524266:BZY524266 BQB524266:BQC524266 BGF524266:BGG524266 AWJ524266:AWK524266 AMN524266:AMO524266 ACR524266:ACS524266 SV524266:SW524266 IZ524266:JA524266 D524266:E524266 WVL458730:WVM458730 WLP458730:WLQ458730 WBT458730:WBU458730 VRX458730:VRY458730 VIB458730:VIC458730 UYF458730:UYG458730 UOJ458730:UOK458730 UEN458730:UEO458730 TUR458730:TUS458730 TKV458730:TKW458730 TAZ458730:TBA458730 SRD458730:SRE458730 SHH458730:SHI458730 RXL458730:RXM458730 RNP458730:RNQ458730 RDT458730:RDU458730 QTX458730:QTY458730 QKB458730:QKC458730 QAF458730:QAG458730 PQJ458730:PQK458730 PGN458730:PGO458730 OWR458730:OWS458730 OMV458730:OMW458730 OCZ458730:ODA458730 NTD458730:NTE458730 NJH458730:NJI458730 MZL458730:MZM458730 MPP458730:MPQ458730 MFT458730:MFU458730 LVX458730:LVY458730 LMB458730:LMC458730 LCF458730:LCG458730 KSJ458730:KSK458730 KIN458730:KIO458730 JYR458730:JYS458730 JOV458730:JOW458730 JEZ458730:JFA458730 IVD458730:IVE458730 ILH458730:ILI458730 IBL458730:IBM458730 HRP458730:HRQ458730 HHT458730:HHU458730 GXX458730:GXY458730 GOB458730:GOC458730 GEF458730:GEG458730 FUJ458730:FUK458730 FKN458730:FKO458730 FAR458730:FAS458730 EQV458730:EQW458730 EGZ458730:EHA458730 DXD458730:DXE458730 DNH458730:DNI458730 DDL458730:DDM458730 CTP458730:CTQ458730 CJT458730:CJU458730 BZX458730:BZY458730 BQB458730:BQC458730 BGF458730:BGG458730 AWJ458730:AWK458730 AMN458730:AMO458730 ACR458730:ACS458730 SV458730:SW458730 IZ458730:JA458730 D458730:E458730 WVL393194:WVM393194 WLP393194:WLQ393194 WBT393194:WBU393194 VRX393194:VRY393194 VIB393194:VIC393194 UYF393194:UYG393194 UOJ393194:UOK393194 UEN393194:UEO393194 TUR393194:TUS393194 TKV393194:TKW393194 TAZ393194:TBA393194 SRD393194:SRE393194 SHH393194:SHI393194 RXL393194:RXM393194 RNP393194:RNQ393194 RDT393194:RDU393194 QTX393194:QTY393194 QKB393194:QKC393194 QAF393194:QAG393194 PQJ393194:PQK393194 PGN393194:PGO393194 OWR393194:OWS393194 OMV393194:OMW393194 OCZ393194:ODA393194 NTD393194:NTE393194 NJH393194:NJI393194 MZL393194:MZM393194 MPP393194:MPQ393194 MFT393194:MFU393194 LVX393194:LVY393194 LMB393194:LMC393194 LCF393194:LCG393194 KSJ393194:KSK393194 KIN393194:KIO393194 JYR393194:JYS393194 JOV393194:JOW393194 JEZ393194:JFA393194 IVD393194:IVE393194 ILH393194:ILI393194 IBL393194:IBM393194 HRP393194:HRQ393194 HHT393194:HHU393194 GXX393194:GXY393194 GOB393194:GOC393194 GEF393194:GEG393194 FUJ393194:FUK393194 FKN393194:FKO393194 FAR393194:FAS393194 EQV393194:EQW393194 EGZ393194:EHA393194 DXD393194:DXE393194 DNH393194:DNI393194 DDL393194:DDM393194 CTP393194:CTQ393194 CJT393194:CJU393194 BZX393194:BZY393194 BQB393194:BQC393194 BGF393194:BGG393194 AWJ393194:AWK393194 AMN393194:AMO393194 ACR393194:ACS393194 SV393194:SW393194 IZ393194:JA393194 D393194:E393194 WVL327658:WVM327658 WLP327658:WLQ327658 WBT327658:WBU327658 VRX327658:VRY327658 VIB327658:VIC327658 UYF327658:UYG327658 UOJ327658:UOK327658 UEN327658:UEO327658 TUR327658:TUS327658 TKV327658:TKW327658 TAZ327658:TBA327658 SRD327658:SRE327658 SHH327658:SHI327658 RXL327658:RXM327658 RNP327658:RNQ327658 RDT327658:RDU327658 QTX327658:QTY327658 QKB327658:QKC327658 QAF327658:QAG327658 PQJ327658:PQK327658 PGN327658:PGO327658 OWR327658:OWS327658 OMV327658:OMW327658 OCZ327658:ODA327658 NTD327658:NTE327658 NJH327658:NJI327658 MZL327658:MZM327658 MPP327658:MPQ327658 MFT327658:MFU327658 LVX327658:LVY327658 LMB327658:LMC327658 LCF327658:LCG327658 KSJ327658:KSK327658 KIN327658:KIO327658 JYR327658:JYS327658 JOV327658:JOW327658 JEZ327658:JFA327658 IVD327658:IVE327658 ILH327658:ILI327658 IBL327658:IBM327658 HRP327658:HRQ327658 HHT327658:HHU327658 GXX327658:GXY327658 GOB327658:GOC327658 GEF327658:GEG327658 FUJ327658:FUK327658 FKN327658:FKO327658 FAR327658:FAS327658 EQV327658:EQW327658 EGZ327658:EHA327658 DXD327658:DXE327658 DNH327658:DNI327658 DDL327658:DDM327658 CTP327658:CTQ327658 CJT327658:CJU327658 BZX327658:BZY327658 BQB327658:BQC327658 BGF327658:BGG327658 AWJ327658:AWK327658 AMN327658:AMO327658 ACR327658:ACS327658 SV327658:SW327658 IZ327658:JA327658 D327658:E327658 WVL262122:WVM262122 WLP262122:WLQ262122 WBT262122:WBU262122 VRX262122:VRY262122 VIB262122:VIC262122 UYF262122:UYG262122 UOJ262122:UOK262122 UEN262122:UEO262122 TUR262122:TUS262122 TKV262122:TKW262122 TAZ262122:TBA262122 SRD262122:SRE262122 SHH262122:SHI262122 RXL262122:RXM262122 RNP262122:RNQ262122 RDT262122:RDU262122 QTX262122:QTY262122 QKB262122:QKC262122 QAF262122:QAG262122 PQJ262122:PQK262122 PGN262122:PGO262122 OWR262122:OWS262122 OMV262122:OMW262122 OCZ262122:ODA262122 NTD262122:NTE262122 NJH262122:NJI262122 MZL262122:MZM262122 MPP262122:MPQ262122 MFT262122:MFU262122 LVX262122:LVY262122 LMB262122:LMC262122 LCF262122:LCG262122 KSJ262122:KSK262122 KIN262122:KIO262122 JYR262122:JYS262122 JOV262122:JOW262122 JEZ262122:JFA262122 IVD262122:IVE262122 ILH262122:ILI262122 IBL262122:IBM262122 HRP262122:HRQ262122 HHT262122:HHU262122 GXX262122:GXY262122 GOB262122:GOC262122 GEF262122:GEG262122 FUJ262122:FUK262122 FKN262122:FKO262122 FAR262122:FAS262122 EQV262122:EQW262122 EGZ262122:EHA262122 DXD262122:DXE262122 DNH262122:DNI262122 DDL262122:DDM262122 CTP262122:CTQ262122 CJT262122:CJU262122 BZX262122:BZY262122 BQB262122:BQC262122 BGF262122:BGG262122 AWJ262122:AWK262122 AMN262122:AMO262122 ACR262122:ACS262122 SV262122:SW262122 IZ262122:JA262122 D262122:E262122 WVL196586:WVM196586 WLP196586:WLQ196586 WBT196586:WBU196586 VRX196586:VRY196586 VIB196586:VIC196586 UYF196586:UYG196586 UOJ196586:UOK196586 UEN196586:UEO196586 TUR196586:TUS196586 TKV196586:TKW196586 TAZ196586:TBA196586 SRD196586:SRE196586 SHH196586:SHI196586 RXL196586:RXM196586 RNP196586:RNQ196586 RDT196586:RDU196586 QTX196586:QTY196586 QKB196586:QKC196586 QAF196586:QAG196586 PQJ196586:PQK196586 PGN196586:PGO196586 OWR196586:OWS196586 OMV196586:OMW196586 OCZ196586:ODA196586 NTD196586:NTE196586 NJH196586:NJI196586 MZL196586:MZM196586 MPP196586:MPQ196586 MFT196586:MFU196586 LVX196586:LVY196586 LMB196586:LMC196586 LCF196586:LCG196586 KSJ196586:KSK196586 KIN196586:KIO196586 JYR196586:JYS196586 JOV196586:JOW196586 JEZ196586:JFA196586 IVD196586:IVE196586 ILH196586:ILI196586 IBL196586:IBM196586 HRP196586:HRQ196586 HHT196586:HHU196586 GXX196586:GXY196586 GOB196586:GOC196586 GEF196586:GEG196586 FUJ196586:FUK196586 FKN196586:FKO196586 FAR196586:FAS196586 EQV196586:EQW196586 EGZ196586:EHA196586 DXD196586:DXE196586 DNH196586:DNI196586 DDL196586:DDM196586 CTP196586:CTQ196586 CJT196586:CJU196586 BZX196586:BZY196586 BQB196586:BQC196586 BGF196586:BGG196586 AWJ196586:AWK196586 AMN196586:AMO196586 ACR196586:ACS196586 SV196586:SW196586 IZ196586:JA196586 D196586:E196586 WVL131050:WVM131050 WLP131050:WLQ131050 WBT131050:WBU131050 VRX131050:VRY131050 VIB131050:VIC131050 UYF131050:UYG131050 UOJ131050:UOK131050 UEN131050:UEO131050 TUR131050:TUS131050 TKV131050:TKW131050 TAZ131050:TBA131050 SRD131050:SRE131050 SHH131050:SHI131050 RXL131050:RXM131050 RNP131050:RNQ131050 RDT131050:RDU131050 QTX131050:QTY131050 QKB131050:QKC131050 QAF131050:QAG131050 PQJ131050:PQK131050 PGN131050:PGO131050 OWR131050:OWS131050 OMV131050:OMW131050 OCZ131050:ODA131050 NTD131050:NTE131050 NJH131050:NJI131050 MZL131050:MZM131050 MPP131050:MPQ131050 MFT131050:MFU131050 LVX131050:LVY131050 LMB131050:LMC131050 LCF131050:LCG131050 KSJ131050:KSK131050 KIN131050:KIO131050 JYR131050:JYS131050 JOV131050:JOW131050 JEZ131050:JFA131050 IVD131050:IVE131050 ILH131050:ILI131050 IBL131050:IBM131050 HRP131050:HRQ131050 HHT131050:HHU131050 GXX131050:GXY131050 GOB131050:GOC131050 GEF131050:GEG131050 FUJ131050:FUK131050 FKN131050:FKO131050 FAR131050:FAS131050 EQV131050:EQW131050 EGZ131050:EHA131050 DXD131050:DXE131050 DNH131050:DNI131050 DDL131050:DDM131050 CTP131050:CTQ131050 CJT131050:CJU131050 BZX131050:BZY131050 BQB131050:BQC131050 BGF131050:BGG131050 AWJ131050:AWK131050 AMN131050:AMO131050 ACR131050:ACS131050 SV131050:SW131050 IZ131050:JA131050 D131050:E131050 WVL65514:WVM65514 WLP65514:WLQ65514 WBT65514:WBU65514 VRX65514:VRY65514 VIB65514:VIC65514 UYF65514:UYG65514 UOJ65514:UOK65514 UEN65514:UEO65514 TUR65514:TUS65514 TKV65514:TKW65514 TAZ65514:TBA65514 SRD65514:SRE65514 SHH65514:SHI65514 RXL65514:RXM65514 RNP65514:RNQ65514 RDT65514:RDU65514 QTX65514:QTY65514 QKB65514:QKC65514 QAF65514:QAG65514 PQJ65514:PQK65514 PGN65514:PGO65514 OWR65514:OWS65514 OMV65514:OMW65514 OCZ65514:ODA65514 NTD65514:NTE65514 NJH65514:NJI65514 MZL65514:MZM65514 MPP65514:MPQ65514 MFT65514:MFU65514 LVX65514:LVY65514 LMB65514:LMC65514 LCF65514:LCG65514 KSJ65514:KSK65514 KIN65514:KIO65514 JYR65514:JYS65514 JOV65514:JOW65514 JEZ65514:JFA65514 IVD65514:IVE65514 ILH65514:ILI65514 IBL65514:IBM65514 HRP65514:HRQ65514 HHT65514:HHU65514 GXX65514:GXY65514 GOB65514:GOC65514 GEF65514:GEG65514 FUJ65514:FUK65514 FKN65514:FKO65514 FAR65514:FAS65514 EQV65514:EQW65514 EGZ65514:EHA65514 DXD65514:DXE65514 DNH65514:DNI65514 DDL65514:DDM65514 CTP65514:CTQ65514 CJT65514:CJU65514 BZX65514:BZY65514 BQB65514:BQC65514 BGF65514:BGG65514 AWJ65514:AWK65514 AMN65514:AMO65514 ACR65514:ACS65514 SV65514:SW65514 IZ65514:JA65514 D65514:E65514 WVL13:WVM13 WLP13:WLQ13 WBT13:WBU13 VRX13:VRY13 VIB13:VIC13 UYF13:UYG13 UOJ13:UOK13 UEN13:UEO13 TUR13:TUS13 TKV13:TKW13 TAZ13:TBA13 SRD13:SRE13 SHH13:SHI13 RXL13:RXM13 RNP13:RNQ13 RDT13:RDU13 QTX13:QTY13 QKB13:QKC13 QAF13:QAG13 PQJ13:PQK13 PGN13:PGO13 OWR13:OWS13 OMV13:OMW13 OCZ13:ODA13 NTD13:NTE13 NJH13:NJI13 MZL13:MZM13 MPP13:MPQ13 MFT13:MFU13 LVX13:LVY13 LMB13:LMC13 LCF13:LCG13 KSJ13:KSK13 KIN13:KIO13 JYR13:JYS13 JOV13:JOW13 JEZ13:JFA13 IVD13:IVE13 ILH13:ILI13 IBL13:IBM13 HRP13:HRQ13 HHT13:HHU13 GXX13:GXY13 GOB13:GOC13 GEF13:GEG13 FUJ13:FUK13 FKN13:FKO13 FAR13:FAS13 EQV13:EQW13 EGZ13:EHA13 DXD13:DXE13 DNH13:DNI13 DDL13:DDM13 CTP13:CTQ13 CJT13:CJU13 BZX13:BZY13 BQB13:BQC13 BGF13:BGG13 AWJ13:AWK13 AMN13:AMO13 ACR13:ACS13 SV13:SW13 IZ13:JA13">
      <formula1>$C$111:$C$120</formula1>
    </dataValidation>
    <dataValidation type="list" allowBlank="1" showInputMessage="1" showErrorMessage="1" sqref="D14:E14 WVL983019:WVM983019 WLP983019:WLQ983019 WBT983019:WBU983019 VRX983019:VRY983019 VIB983019:VIC983019 UYF983019:UYG983019 UOJ983019:UOK983019 UEN983019:UEO983019 TUR983019:TUS983019 TKV983019:TKW983019 TAZ983019:TBA983019 SRD983019:SRE983019 SHH983019:SHI983019 RXL983019:RXM983019 RNP983019:RNQ983019 RDT983019:RDU983019 QTX983019:QTY983019 QKB983019:QKC983019 QAF983019:QAG983019 PQJ983019:PQK983019 PGN983019:PGO983019 OWR983019:OWS983019 OMV983019:OMW983019 OCZ983019:ODA983019 NTD983019:NTE983019 NJH983019:NJI983019 MZL983019:MZM983019 MPP983019:MPQ983019 MFT983019:MFU983019 LVX983019:LVY983019 LMB983019:LMC983019 LCF983019:LCG983019 KSJ983019:KSK983019 KIN983019:KIO983019 JYR983019:JYS983019 JOV983019:JOW983019 JEZ983019:JFA983019 IVD983019:IVE983019 ILH983019:ILI983019 IBL983019:IBM983019 HRP983019:HRQ983019 HHT983019:HHU983019 GXX983019:GXY983019 GOB983019:GOC983019 GEF983019:GEG983019 FUJ983019:FUK983019 FKN983019:FKO983019 FAR983019:FAS983019 EQV983019:EQW983019 EGZ983019:EHA983019 DXD983019:DXE983019 DNH983019:DNI983019 DDL983019:DDM983019 CTP983019:CTQ983019 CJT983019:CJU983019 BZX983019:BZY983019 BQB983019:BQC983019 BGF983019:BGG983019 AWJ983019:AWK983019 AMN983019:AMO983019 ACR983019:ACS983019 SV983019:SW983019 IZ983019:JA983019 D983019:E983019 WVL917483:WVM917483 WLP917483:WLQ917483 WBT917483:WBU917483 VRX917483:VRY917483 VIB917483:VIC917483 UYF917483:UYG917483 UOJ917483:UOK917483 UEN917483:UEO917483 TUR917483:TUS917483 TKV917483:TKW917483 TAZ917483:TBA917483 SRD917483:SRE917483 SHH917483:SHI917483 RXL917483:RXM917483 RNP917483:RNQ917483 RDT917483:RDU917483 QTX917483:QTY917483 QKB917483:QKC917483 QAF917483:QAG917483 PQJ917483:PQK917483 PGN917483:PGO917483 OWR917483:OWS917483 OMV917483:OMW917483 OCZ917483:ODA917483 NTD917483:NTE917483 NJH917483:NJI917483 MZL917483:MZM917483 MPP917483:MPQ917483 MFT917483:MFU917483 LVX917483:LVY917483 LMB917483:LMC917483 LCF917483:LCG917483 KSJ917483:KSK917483 KIN917483:KIO917483 JYR917483:JYS917483 JOV917483:JOW917483 JEZ917483:JFA917483 IVD917483:IVE917483 ILH917483:ILI917483 IBL917483:IBM917483 HRP917483:HRQ917483 HHT917483:HHU917483 GXX917483:GXY917483 GOB917483:GOC917483 GEF917483:GEG917483 FUJ917483:FUK917483 FKN917483:FKO917483 FAR917483:FAS917483 EQV917483:EQW917483 EGZ917483:EHA917483 DXD917483:DXE917483 DNH917483:DNI917483 DDL917483:DDM917483 CTP917483:CTQ917483 CJT917483:CJU917483 BZX917483:BZY917483 BQB917483:BQC917483 BGF917483:BGG917483 AWJ917483:AWK917483 AMN917483:AMO917483 ACR917483:ACS917483 SV917483:SW917483 IZ917483:JA917483 D917483:E917483 WVL851947:WVM851947 WLP851947:WLQ851947 WBT851947:WBU851947 VRX851947:VRY851947 VIB851947:VIC851947 UYF851947:UYG851947 UOJ851947:UOK851947 UEN851947:UEO851947 TUR851947:TUS851947 TKV851947:TKW851947 TAZ851947:TBA851947 SRD851947:SRE851947 SHH851947:SHI851947 RXL851947:RXM851947 RNP851947:RNQ851947 RDT851947:RDU851947 QTX851947:QTY851947 QKB851947:QKC851947 QAF851947:QAG851947 PQJ851947:PQK851947 PGN851947:PGO851947 OWR851947:OWS851947 OMV851947:OMW851947 OCZ851947:ODA851947 NTD851947:NTE851947 NJH851947:NJI851947 MZL851947:MZM851947 MPP851947:MPQ851947 MFT851947:MFU851947 LVX851947:LVY851947 LMB851947:LMC851947 LCF851947:LCG851947 KSJ851947:KSK851947 KIN851947:KIO851947 JYR851947:JYS851947 JOV851947:JOW851947 JEZ851947:JFA851947 IVD851947:IVE851947 ILH851947:ILI851947 IBL851947:IBM851947 HRP851947:HRQ851947 HHT851947:HHU851947 GXX851947:GXY851947 GOB851947:GOC851947 GEF851947:GEG851947 FUJ851947:FUK851947 FKN851947:FKO851947 FAR851947:FAS851947 EQV851947:EQW851947 EGZ851947:EHA851947 DXD851947:DXE851947 DNH851947:DNI851947 DDL851947:DDM851947 CTP851947:CTQ851947 CJT851947:CJU851947 BZX851947:BZY851947 BQB851947:BQC851947 BGF851947:BGG851947 AWJ851947:AWK851947 AMN851947:AMO851947 ACR851947:ACS851947 SV851947:SW851947 IZ851947:JA851947 D851947:E851947 WVL786411:WVM786411 WLP786411:WLQ786411 WBT786411:WBU786411 VRX786411:VRY786411 VIB786411:VIC786411 UYF786411:UYG786411 UOJ786411:UOK786411 UEN786411:UEO786411 TUR786411:TUS786411 TKV786411:TKW786411 TAZ786411:TBA786411 SRD786411:SRE786411 SHH786411:SHI786411 RXL786411:RXM786411 RNP786411:RNQ786411 RDT786411:RDU786411 QTX786411:QTY786411 QKB786411:QKC786411 QAF786411:QAG786411 PQJ786411:PQK786411 PGN786411:PGO786411 OWR786411:OWS786411 OMV786411:OMW786411 OCZ786411:ODA786411 NTD786411:NTE786411 NJH786411:NJI786411 MZL786411:MZM786411 MPP786411:MPQ786411 MFT786411:MFU786411 LVX786411:LVY786411 LMB786411:LMC786411 LCF786411:LCG786411 KSJ786411:KSK786411 KIN786411:KIO786411 JYR786411:JYS786411 JOV786411:JOW786411 JEZ786411:JFA786411 IVD786411:IVE786411 ILH786411:ILI786411 IBL786411:IBM786411 HRP786411:HRQ786411 HHT786411:HHU786411 GXX786411:GXY786411 GOB786411:GOC786411 GEF786411:GEG786411 FUJ786411:FUK786411 FKN786411:FKO786411 FAR786411:FAS786411 EQV786411:EQW786411 EGZ786411:EHA786411 DXD786411:DXE786411 DNH786411:DNI786411 DDL786411:DDM786411 CTP786411:CTQ786411 CJT786411:CJU786411 BZX786411:BZY786411 BQB786411:BQC786411 BGF786411:BGG786411 AWJ786411:AWK786411 AMN786411:AMO786411 ACR786411:ACS786411 SV786411:SW786411 IZ786411:JA786411 D786411:E786411 WVL720875:WVM720875 WLP720875:WLQ720875 WBT720875:WBU720875 VRX720875:VRY720875 VIB720875:VIC720875 UYF720875:UYG720875 UOJ720875:UOK720875 UEN720875:UEO720875 TUR720875:TUS720875 TKV720875:TKW720875 TAZ720875:TBA720875 SRD720875:SRE720875 SHH720875:SHI720875 RXL720875:RXM720875 RNP720875:RNQ720875 RDT720875:RDU720875 QTX720875:QTY720875 QKB720875:QKC720875 QAF720875:QAG720875 PQJ720875:PQK720875 PGN720875:PGO720875 OWR720875:OWS720875 OMV720875:OMW720875 OCZ720875:ODA720875 NTD720875:NTE720875 NJH720875:NJI720875 MZL720875:MZM720875 MPP720875:MPQ720875 MFT720875:MFU720875 LVX720875:LVY720875 LMB720875:LMC720875 LCF720875:LCG720875 KSJ720875:KSK720875 KIN720875:KIO720875 JYR720875:JYS720875 JOV720875:JOW720875 JEZ720875:JFA720875 IVD720875:IVE720875 ILH720875:ILI720875 IBL720875:IBM720875 HRP720875:HRQ720875 HHT720875:HHU720875 GXX720875:GXY720875 GOB720875:GOC720875 GEF720875:GEG720875 FUJ720875:FUK720875 FKN720875:FKO720875 FAR720875:FAS720875 EQV720875:EQW720875 EGZ720875:EHA720875 DXD720875:DXE720875 DNH720875:DNI720875 DDL720875:DDM720875 CTP720875:CTQ720875 CJT720875:CJU720875 BZX720875:BZY720875 BQB720875:BQC720875 BGF720875:BGG720875 AWJ720875:AWK720875 AMN720875:AMO720875 ACR720875:ACS720875 SV720875:SW720875 IZ720875:JA720875 D720875:E720875 WVL655339:WVM655339 WLP655339:WLQ655339 WBT655339:WBU655339 VRX655339:VRY655339 VIB655339:VIC655339 UYF655339:UYG655339 UOJ655339:UOK655339 UEN655339:UEO655339 TUR655339:TUS655339 TKV655339:TKW655339 TAZ655339:TBA655339 SRD655339:SRE655339 SHH655339:SHI655339 RXL655339:RXM655339 RNP655339:RNQ655339 RDT655339:RDU655339 QTX655339:QTY655339 QKB655339:QKC655339 QAF655339:QAG655339 PQJ655339:PQK655339 PGN655339:PGO655339 OWR655339:OWS655339 OMV655339:OMW655339 OCZ655339:ODA655339 NTD655339:NTE655339 NJH655339:NJI655339 MZL655339:MZM655339 MPP655339:MPQ655339 MFT655339:MFU655339 LVX655339:LVY655339 LMB655339:LMC655339 LCF655339:LCG655339 KSJ655339:KSK655339 KIN655339:KIO655339 JYR655339:JYS655339 JOV655339:JOW655339 JEZ655339:JFA655339 IVD655339:IVE655339 ILH655339:ILI655339 IBL655339:IBM655339 HRP655339:HRQ655339 HHT655339:HHU655339 GXX655339:GXY655339 GOB655339:GOC655339 GEF655339:GEG655339 FUJ655339:FUK655339 FKN655339:FKO655339 FAR655339:FAS655339 EQV655339:EQW655339 EGZ655339:EHA655339 DXD655339:DXE655339 DNH655339:DNI655339 DDL655339:DDM655339 CTP655339:CTQ655339 CJT655339:CJU655339 BZX655339:BZY655339 BQB655339:BQC655339 BGF655339:BGG655339 AWJ655339:AWK655339 AMN655339:AMO655339 ACR655339:ACS655339 SV655339:SW655339 IZ655339:JA655339 D655339:E655339 WVL589803:WVM589803 WLP589803:WLQ589803 WBT589803:WBU589803 VRX589803:VRY589803 VIB589803:VIC589803 UYF589803:UYG589803 UOJ589803:UOK589803 UEN589803:UEO589803 TUR589803:TUS589803 TKV589803:TKW589803 TAZ589803:TBA589803 SRD589803:SRE589803 SHH589803:SHI589803 RXL589803:RXM589803 RNP589803:RNQ589803 RDT589803:RDU589803 QTX589803:QTY589803 QKB589803:QKC589803 QAF589803:QAG589803 PQJ589803:PQK589803 PGN589803:PGO589803 OWR589803:OWS589803 OMV589803:OMW589803 OCZ589803:ODA589803 NTD589803:NTE589803 NJH589803:NJI589803 MZL589803:MZM589803 MPP589803:MPQ589803 MFT589803:MFU589803 LVX589803:LVY589803 LMB589803:LMC589803 LCF589803:LCG589803 KSJ589803:KSK589803 KIN589803:KIO589803 JYR589803:JYS589803 JOV589803:JOW589803 JEZ589803:JFA589803 IVD589803:IVE589803 ILH589803:ILI589803 IBL589803:IBM589803 HRP589803:HRQ589803 HHT589803:HHU589803 GXX589803:GXY589803 GOB589803:GOC589803 GEF589803:GEG589803 FUJ589803:FUK589803 FKN589803:FKO589803 FAR589803:FAS589803 EQV589803:EQW589803 EGZ589803:EHA589803 DXD589803:DXE589803 DNH589803:DNI589803 DDL589803:DDM589803 CTP589803:CTQ589803 CJT589803:CJU589803 BZX589803:BZY589803 BQB589803:BQC589803 BGF589803:BGG589803 AWJ589803:AWK589803 AMN589803:AMO589803 ACR589803:ACS589803 SV589803:SW589803 IZ589803:JA589803 D589803:E589803 WVL524267:WVM524267 WLP524267:WLQ524267 WBT524267:WBU524267 VRX524267:VRY524267 VIB524267:VIC524267 UYF524267:UYG524267 UOJ524267:UOK524267 UEN524267:UEO524267 TUR524267:TUS524267 TKV524267:TKW524267 TAZ524267:TBA524267 SRD524267:SRE524267 SHH524267:SHI524267 RXL524267:RXM524267 RNP524267:RNQ524267 RDT524267:RDU524267 QTX524267:QTY524267 QKB524267:QKC524267 QAF524267:QAG524267 PQJ524267:PQK524267 PGN524267:PGO524267 OWR524267:OWS524267 OMV524267:OMW524267 OCZ524267:ODA524267 NTD524267:NTE524267 NJH524267:NJI524267 MZL524267:MZM524267 MPP524267:MPQ524267 MFT524267:MFU524267 LVX524267:LVY524267 LMB524267:LMC524267 LCF524267:LCG524267 KSJ524267:KSK524267 KIN524267:KIO524267 JYR524267:JYS524267 JOV524267:JOW524267 JEZ524267:JFA524267 IVD524267:IVE524267 ILH524267:ILI524267 IBL524267:IBM524267 HRP524267:HRQ524267 HHT524267:HHU524267 GXX524267:GXY524267 GOB524267:GOC524267 GEF524267:GEG524267 FUJ524267:FUK524267 FKN524267:FKO524267 FAR524267:FAS524267 EQV524267:EQW524267 EGZ524267:EHA524267 DXD524267:DXE524267 DNH524267:DNI524267 DDL524267:DDM524267 CTP524267:CTQ524267 CJT524267:CJU524267 BZX524267:BZY524267 BQB524267:BQC524267 BGF524267:BGG524267 AWJ524267:AWK524267 AMN524267:AMO524267 ACR524267:ACS524267 SV524267:SW524267 IZ524267:JA524267 D524267:E524267 WVL458731:WVM458731 WLP458731:WLQ458731 WBT458731:WBU458731 VRX458731:VRY458731 VIB458731:VIC458731 UYF458731:UYG458731 UOJ458731:UOK458731 UEN458731:UEO458731 TUR458731:TUS458731 TKV458731:TKW458731 TAZ458731:TBA458731 SRD458731:SRE458731 SHH458731:SHI458731 RXL458731:RXM458731 RNP458731:RNQ458731 RDT458731:RDU458731 QTX458731:QTY458731 QKB458731:QKC458731 QAF458731:QAG458731 PQJ458731:PQK458731 PGN458731:PGO458731 OWR458731:OWS458731 OMV458731:OMW458731 OCZ458731:ODA458731 NTD458731:NTE458731 NJH458731:NJI458731 MZL458731:MZM458731 MPP458731:MPQ458731 MFT458731:MFU458731 LVX458731:LVY458731 LMB458731:LMC458731 LCF458731:LCG458731 KSJ458731:KSK458731 KIN458731:KIO458731 JYR458731:JYS458731 JOV458731:JOW458731 JEZ458731:JFA458731 IVD458731:IVE458731 ILH458731:ILI458731 IBL458731:IBM458731 HRP458731:HRQ458731 HHT458731:HHU458731 GXX458731:GXY458731 GOB458731:GOC458731 GEF458731:GEG458731 FUJ458731:FUK458731 FKN458731:FKO458731 FAR458731:FAS458731 EQV458731:EQW458731 EGZ458731:EHA458731 DXD458731:DXE458731 DNH458731:DNI458731 DDL458731:DDM458731 CTP458731:CTQ458731 CJT458731:CJU458731 BZX458731:BZY458731 BQB458731:BQC458731 BGF458731:BGG458731 AWJ458731:AWK458731 AMN458731:AMO458731 ACR458731:ACS458731 SV458731:SW458731 IZ458731:JA458731 D458731:E458731 WVL393195:WVM393195 WLP393195:WLQ393195 WBT393195:WBU393195 VRX393195:VRY393195 VIB393195:VIC393195 UYF393195:UYG393195 UOJ393195:UOK393195 UEN393195:UEO393195 TUR393195:TUS393195 TKV393195:TKW393195 TAZ393195:TBA393195 SRD393195:SRE393195 SHH393195:SHI393195 RXL393195:RXM393195 RNP393195:RNQ393195 RDT393195:RDU393195 QTX393195:QTY393195 QKB393195:QKC393195 QAF393195:QAG393195 PQJ393195:PQK393195 PGN393195:PGO393195 OWR393195:OWS393195 OMV393195:OMW393195 OCZ393195:ODA393195 NTD393195:NTE393195 NJH393195:NJI393195 MZL393195:MZM393195 MPP393195:MPQ393195 MFT393195:MFU393195 LVX393195:LVY393195 LMB393195:LMC393195 LCF393195:LCG393195 KSJ393195:KSK393195 KIN393195:KIO393195 JYR393195:JYS393195 JOV393195:JOW393195 JEZ393195:JFA393195 IVD393195:IVE393195 ILH393195:ILI393195 IBL393195:IBM393195 HRP393195:HRQ393195 HHT393195:HHU393195 GXX393195:GXY393195 GOB393195:GOC393195 GEF393195:GEG393195 FUJ393195:FUK393195 FKN393195:FKO393195 FAR393195:FAS393195 EQV393195:EQW393195 EGZ393195:EHA393195 DXD393195:DXE393195 DNH393195:DNI393195 DDL393195:DDM393195 CTP393195:CTQ393195 CJT393195:CJU393195 BZX393195:BZY393195 BQB393195:BQC393195 BGF393195:BGG393195 AWJ393195:AWK393195 AMN393195:AMO393195 ACR393195:ACS393195 SV393195:SW393195 IZ393195:JA393195 D393195:E393195 WVL327659:WVM327659 WLP327659:WLQ327659 WBT327659:WBU327659 VRX327659:VRY327659 VIB327659:VIC327659 UYF327659:UYG327659 UOJ327659:UOK327659 UEN327659:UEO327659 TUR327659:TUS327659 TKV327659:TKW327659 TAZ327659:TBA327659 SRD327659:SRE327659 SHH327659:SHI327659 RXL327659:RXM327659 RNP327659:RNQ327659 RDT327659:RDU327659 QTX327659:QTY327659 QKB327659:QKC327659 QAF327659:QAG327659 PQJ327659:PQK327659 PGN327659:PGO327659 OWR327659:OWS327659 OMV327659:OMW327659 OCZ327659:ODA327659 NTD327659:NTE327659 NJH327659:NJI327659 MZL327659:MZM327659 MPP327659:MPQ327659 MFT327659:MFU327659 LVX327659:LVY327659 LMB327659:LMC327659 LCF327659:LCG327659 KSJ327659:KSK327659 KIN327659:KIO327659 JYR327659:JYS327659 JOV327659:JOW327659 JEZ327659:JFA327659 IVD327659:IVE327659 ILH327659:ILI327659 IBL327659:IBM327659 HRP327659:HRQ327659 HHT327659:HHU327659 GXX327659:GXY327659 GOB327659:GOC327659 GEF327659:GEG327659 FUJ327659:FUK327659 FKN327659:FKO327659 FAR327659:FAS327659 EQV327659:EQW327659 EGZ327659:EHA327659 DXD327659:DXE327659 DNH327659:DNI327659 DDL327659:DDM327659 CTP327659:CTQ327659 CJT327659:CJU327659 BZX327659:BZY327659 BQB327659:BQC327659 BGF327659:BGG327659 AWJ327659:AWK327659 AMN327659:AMO327659 ACR327659:ACS327659 SV327659:SW327659 IZ327659:JA327659 D327659:E327659 WVL262123:WVM262123 WLP262123:WLQ262123 WBT262123:WBU262123 VRX262123:VRY262123 VIB262123:VIC262123 UYF262123:UYG262123 UOJ262123:UOK262123 UEN262123:UEO262123 TUR262123:TUS262123 TKV262123:TKW262123 TAZ262123:TBA262123 SRD262123:SRE262123 SHH262123:SHI262123 RXL262123:RXM262123 RNP262123:RNQ262123 RDT262123:RDU262123 QTX262123:QTY262123 QKB262123:QKC262123 QAF262123:QAG262123 PQJ262123:PQK262123 PGN262123:PGO262123 OWR262123:OWS262123 OMV262123:OMW262123 OCZ262123:ODA262123 NTD262123:NTE262123 NJH262123:NJI262123 MZL262123:MZM262123 MPP262123:MPQ262123 MFT262123:MFU262123 LVX262123:LVY262123 LMB262123:LMC262123 LCF262123:LCG262123 KSJ262123:KSK262123 KIN262123:KIO262123 JYR262123:JYS262123 JOV262123:JOW262123 JEZ262123:JFA262123 IVD262123:IVE262123 ILH262123:ILI262123 IBL262123:IBM262123 HRP262123:HRQ262123 HHT262123:HHU262123 GXX262123:GXY262123 GOB262123:GOC262123 GEF262123:GEG262123 FUJ262123:FUK262123 FKN262123:FKO262123 FAR262123:FAS262123 EQV262123:EQW262123 EGZ262123:EHA262123 DXD262123:DXE262123 DNH262123:DNI262123 DDL262123:DDM262123 CTP262123:CTQ262123 CJT262123:CJU262123 BZX262123:BZY262123 BQB262123:BQC262123 BGF262123:BGG262123 AWJ262123:AWK262123 AMN262123:AMO262123 ACR262123:ACS262123 SV262123:SW262123 IZ262123:JA262123 D262123:E262123 WVL196587:WVM196587 WLP196587:WLQ196587 WBT196587:WBU196587 VRX196587:VRY196587 VIB196587:VIC196587 UYF196587:UYG196587 UOJ196587:UOK196587 UEN196587:UEO196587 TUR196587:TUS196587 TKV196587:TKW196587 TAZ196587:TBA196587 SRD196587:SRE196587 SHH196587:SHI196587 RXL196587:RXM196587 RNP196587:RNQ196587 RDT196587:RDU196587 QTX196587:QTY196587 QKB196587:QKC196587 QAF196587:QAG196587 PQJ196587:PQK196587 PGN196587:PGO196587 OWR196587:OWS196587 OMV196587:OMW196587 OCZ196587:ODA196587 NTD196587:NTE196587 NJH196587:NJI196587 MZL196587:MZM196587 MPP196587:MPQ196587 MFT196587:MFU196587 LVX196587:LVY196587 LMB196587:LMC196587 LCF196587:LCG196587 KSJ196587:KSK196587 KIN196587:KIO196587 JYR196587:JYS196587 JOV196587:JOW196587 JEZ196587:JFA196587 IVD196587:IVE196587 ILH196587:ILI196587 IBL196587:IBM196587 HRP196587:HRQ196587 HHT196587:HHU196587 GXX196587:GXY196587 GOB196587:GOC196587 GEF196587:GEG196587 FUJ196587:FUK196587 FKN196587:FKO196587 FAR196587:FAS196587 EQV196587:EQW196587 EGZ196587:EHA196587 DXD196587:DXE196587 DNH196587:DNI196587 DDL196587:DDM196587 CTP196587:CTQ196587 CJT196587:CJU196587 BZX196587:BZY196587 BQB196587:BQC196587 BGF196587:BGG196587 AWJ196587:AWK196587 AMN196587:AMO196587 ACR196587:ACS196587 SV196587:SW196587 IZ196587:JA196587 D196587:E196587 WVL131051:WVM131051 WLP131051:WLQ131051 WBT131051:WBU131051 VRX131051:VRY131051 VIB131051:VIC131051 UYF131051:UYG131051 UOJ131051:UOK131051 UEN131051:UEO131051 TUR131051:TUS131051 TKV131051:TKW131051 TAZ131051:TBA131051 SRD131051:SRE131051 SHH131051:SHI131051 RXL131051:RXM131051 RNP131051:RNQ131051 RDT131051:RDU131051 QTX131051:QTY131051 QKB131051:QKC131051 QAF131051:QAG131051 PQJ131051:PQK131051 PGN131051:PGO131051 OWR131051:OWS131051 OMV131051:OMW131051 OCZ131051:ODA131051 NTD131051:NTE131051 NJH131051:NJI131051 MZL131051:MZM131051 MPP131051:MPQ131051 MFT131051:MFU131051 LVX131051:LVY131051 LMB131051:LMC131051 LCF131051:LCG131051 KSJ131051:KSK131051 KIN131051:KIO131051 JYR131051:JYS131051 JOV131051:JOW131051 JEZ131051:JFA131051 IVD131051:IVE131051 ILH131051:ILI131051 IBL131051:IBM131051 HRP131051:HRQ131051 HHT131051:HHU131051 GXX131051:GXY131051 GOB131051:GOC131051 GEF131051:GEG131051 FUJ131051:FUK131051 FKN131051:FKO131051 FAR131051:FAS131051 EQV131051:EQW131051 EGZ131051:EHA131051 DXD131051:DXE131051 DNH131051:DNI131051 DDL131051:DDM131051 CTP131051:CTQ131051 CJT131051:CJU131051 BZX131051:BZY131051 BQB131051:BQC131051 BGF131051:BGG131051 AWJ131051:AWK131051 AMN131051:AMO131051 ACR131051:ACS131051 SV131051:SW131051 IZ131051:JA131051 D131051:E131051 WVL65515:WVM65515 WLP65515:WLQ65515 WBT65515:WBU65515 VRX65515:VRY65515 VIB65515:VIC65515 UYF65515:UYG65515 UOJ65515:UOK65515 UEN65515:UEO65515 TUR65515:TUS65515 TKV65515:TKW65515 TAZ65515:TBA65515 SRD65515:SRE65515 SHH65515:SHI65515 RXL65515:RXM65515 RNP65515:RNQ65515 RDT65515:RDU65515 QTX65515:QTY65515 QKB65515:QKC65515 QAF65515:QAG65515 PQJ65515:PQK65515 PGN65515:PGO65515 OWR65515:OWS65515 OMV65515:OMW65515 OCZ65515:ODA65515 NTD65515:NTE65515 NJH65515:NJI65515 MZL65515:MZM65515 MPP65515:MPQ65515 MFT65515:MFU65515 LVX65515:LVY65515 LMB65515:LMC65515 LCF65515:LCG65515 KSJ65515:KSK65515 KIN65515:KIO65515 JYR65515:JYS65515 JOV65515:JOW65515 JEZ65515:JFA65515 IVD65515:IVE65515 ILH65515:ILI65515 IBL65515:IBM65515 HRP65515:HRQ65515 HHT65515:HHU65515 GXX65515:GXY65515 GOB65515:GOC65515 GEF65515:GEG65515 FUJ65515:FUK65515 FKN65515:FKO65515 FAR65515:FAS65515 EQV65515:EQW65515 EGZ65515:EHA65515 DXD65515:DXE65515 DNH65515:DNI65515 DDL65515:DDM65515 CTP65515:CTQ65515 CJT65515:CJU65515 BZX65515:BZY65515 BQB65515:BQC65515 BGF65515:BGG65515 AWJ65515:AWK65515 AMN65515:AMO65515 ACR65515:ACS65515 SV65515:SW65515 IZ65515:JA65515 D65515:E65515 WVL14:WVM14 WLP14:WLQ14 WBT14:WBU14 VRX14:VRY14 VIB14:VIC14 UYF14:UYG14 UOJ14:UOK14 UEN14:UEO14 TUR14:TUS14 TKV14:TKW14 TAZ14:TBA14 SRD14:SRE14 SHH14:SHI14 RXL14:RXM14 RNP14:RNQ14 RDT14:RDU14 QTX14:QTY14 QKB14:QKC14 QAF14:QAG14 PQJ14:PQK14 PGN14:PGO14 OWR14:OWS14 OMV14:OMW14 OCZ14:ODA14 NTD14:NTE14 NJH14:NJI14 MZL14:MZM14 MPP14:MPQ14 MFT14:MFU14 LVX14:LVY14 LMB14:LMC14 LCF14:LCG14 KSJ14:KSK14 KIN14:KIO14 JYR14:JYS14 JOV14:JOW14 JEZ14:JFA14 IVD14:IVE14 ILH14:ILI14 IBL14:IBM14 HRP14:HRQ14 HHT14:HHU14 GXX14:GXY14 GOB14:GOC14 GEF14:GEG14 FUJ14:FUK14 FKN14:FKO14 FAR14:FAS14 EQV14:EQW14 EGZ14:EHA14 DXD14:DXE14 DNH14:DNI14 DDL14:DDM14 CTP14:CTQ14 CJT14:CJU14 BZX14:BZY14 BQB14:BQC14 BGF14:BGG14 AWJ14:AWK14 AMN14:AMO14 ACR14:ACS14 SV14:SW14 IZ14:JA14">
      <formula1>$D$111:$D$115</formula1>
    </dataValidation>
    <dataValidation type="list" allowBlank="1" showInputMessage="1" showErrorMessage="1" sqref="D16:E16 WVL983021:WVM983021 WLP983021:WLQ983021 WBT983021:WBU983021 VRX983021:VRY983021 VIB983021:VIC983021 UYF983021:UYG983021 UOJ983021:UOK983021 UEN983021:UEO983021 TUR983021:TUS983021 TKV983021:TKW983021 TAZ983021:TBA983021 SRD983021:SRE983021 SHH983021:SHI983021 RXL983021:RXM983021 RNP983021:RNQ983021 RDT983021:RDU983021 QTX983021:QTY983021 QKB983021:QKC983021 QAF983021:QAG983021 PQJ983021:PQK983021 PGN983021:PGO983021 OWR983021:OWS983021 OMV983021:OMW983021 OCZ983021:ODA983021 NTD983021:NTE983021 NJH983021:NJI983021 MZL983021:MZM983021 MPP983021:MPQ983021 MFT983021:MFU983021 LVX983021:LVY983021 LMB983021:LMC983021 LCF983021:LCG983021 KSJ983021:KSK983021 KIN983021:KIO983021 JYR983021:JYS983021 JOV983021:JOW983021 JEZ983021:JFA983021 IVD983021:IVE983021 ILH983021:ILI983021 IBL983021:IBM983021 HRP983021:HRQ983021 HHT983021:HHU983021 GXX983021:GXY983021 GOB983021:GOC983021 GEF983021:GEG983021 FUJ983021:FUK983021 FKN983021:FKO983021 FAR983021:FAS983021 EQV983021:EQW983021 EGZ983021:EHA983021 DXD983021:DXE983021 DNH983021:DNI983021 DDL983021:DDM983021 CTP983021:CTQ983021 CJT983021:CJU983021 BZX983021:BZY983021 BQB983021:BQC983021 BGF983021:BGG983021 AWJ983021:AWK983021 AMN983021:AMO983021 ACR983021:ACS983021 SV983021:SW983021 IZ983021:JA983021 D983021:E983021 WVL917485:WVM917485 WLP917485:WLQ917485 WBT917485:WBU917485 VRX917485:VRY917485 VIB917485:VIC917485 UYF917485:UYG917485 UOJ917485:UOK917485 UEN917485:UEO917485 TUR917485:TUS917485 TKV917485:TKW917485 TAZ917485:TBA917485 SRD917485:SRE917485 SHH917485:SHI917485 RXL917485:RXM917485 RNP917485:RNQ917485 RDT917485:RDU917485 QTX917485:QTY917485 QKB917485:QKC917485 QAF917485:QAG917485 PQJ917485:PQK917485 PGN917485:PGO917485 OWR917485:OWS917485 OMV917485:OMW917485 OCZ917485:ODA917485 NTD917485:NTE917485 NJH917485:NJI917485 MZL917485:MZM917485 MPP917485:MPQ917485 MFT917485:MFU917485 LVX917485:LVY917485 LMB917485:LMC917485 LCF917485:LCG917485 KSJ917485:KSK917485 KIN917485:KIO917485 JYR917485:JYS917485 JOV917485:JOW917485 JEZ917485:JFA917485 IVD917485:IVE917485 ILH917485:ILI917485 IBL917485:IBM917485 HRP917485:HRQ917485 HHT917485:HHU917485 GXX917485:GXY917485 GOB917485:GOC917485 GEF917485:GEG917485 FUJ917485:FUK917485 FKN917485:FKO917485 FAR917485:FAS917485 EQV917485:EQW917485 EGZ917485:EHA917485 DXD917485:DXE917485 DNH917485:DNI917485 DDL917485:DDM917485 CTP917485:CTQ917485 CJT917485:CJU917485 BZX917485:BZY917485 BQB917485:BQC917485 BGF917485:BGG917485 AWJ917485:AWK917485 AMN917485:AMO917485 ACR917485:ACS917485 SV917485:SW917485 IZ917485:JA917485 D917485:E917485 WVL851949:WVM851949 WLP851949:WLQ851949 WBT851949:WBU851949 VRX851949:VRY851949 VIB851949:VIC851949 UYF851949:UYG851949 UOJ851949:UOK851949 UEN851949:UEO851949 TUR851949:TUS851949 TKV851949:TKW851949 TAZ851949:TBA851949 SRD851949:SRE851949 SHH851949:SHI851949 RXL851949:RXM851949 RNP851949:RNQ851949 RDT851949:RDU851949 QTX851949:QTY851949 QKB851949:QKC851949 QAF851949:QAG851949 PQJ851949:PQK851949 PGN851949:PGO851949 OWR851949:OWS851949 OMV851949:OMW851949 OCZ851949:ODA851949 NTD851949:NTE851949 NJH851949:NJI851949 MZL851949:MZM851949 MPP851949:MPQ851949 MFT851949:MFU851949 LVX851949:LVY851949 LMB851949:LMC851949 LCF851949:LCG851949 KSJ851949:KSK851949 KIN851949:KIO851949 JYR851949:JYS851949 JOV851949:JOW851949 JEZ851949:JFA851949 IVD851949:IVE851949 ILH851949:ILI851949 IBL851949:IBM851949 HRP851949:HRQ851949 HHT851949:HHU851949 GXX851949:GXY851949 GOB851949:GOC851949 GEF851949:GEG851949 FUJ851949:FUK851949 FKN851949:FKO851949 FAR851949:FAS851949 EQV851949:EQW851949 EGZ851949:EHA851949 DXD851949:DXE851949 DNH851949:DNI851949 DDL851949:DDM851949 CTP851949:CTQ851949 CJT851949:CJU851949 BZX851949:BZY851949 BQB851949:BQC851949 BGF851949:BGG851949 AWJ851949:AWK851949 AMN851949:AMO851949 ACR851949:ACS851949 SV851949:SW851949 IZ851949:JA851949 D851949:E851949 WVL786413:WVM786413 WLP786413:WLQ786413 WBT786413:WBU786413 VRX786413:VRY786413 VIB786413:VIC786413 UYF786413:UYG786413 UOJ786413:UOK786413 UEN786413:UEO786413 TUR786413:TUS786413 TKV786413:TKW786413 TAZ786413:TBA786413 SRD786413:SRE786413 SHH786413:SHI786413 RXL786413:RXM786413 RNP786413:RNQ786413 RDT786413:RDU786413 QTX786413:QTY786413 QKB786413:QKC786413 QAF786413:QAG786413 PQJ786413:PQK786413 PGN786413:PGO786413 OWR786413:OWS786413 OMV786413:OMW786413 OCZ786413:ODA786413 NTD786413:NTE786413 NJH786413:NJI786413 MZL786413:MZM786413 MPP786413:MPQ786413 MFT786413:MFU786413 LVX786413:LVY786413 LMB786413:LMC786413 LCF786413:LCG786413 KSJ786413:KSK786413 KIN786413:KIO786413 JYR786413:JYS786413 JOV786413:JOW786413 JEZ786413:JFA786413 IVD786413:IVE786413 ILH786413:ILI786413 IBL786413:IBM786413 HRP786413:HRQ786413 HHT786413:HHU786413 GXX786413:GXY786413 GOB786413:GOC786413 GEF786413:GEG786413 FUJ786413:FUK786413 FKN786413:FKO786413 FAR786413:FAS786413 EQV786413:EQW786413 EGZ786413:EHA786413 DXD786413:DXE786413 DNH786413:DNI786413 DDL786413:DDM786413 CTP786413:CTQ786413 CJT786413:CJU786413 BZX786413:BZY786413 BQB786413:BQC786413 BGF786413:BGG786413 AWJ786413:AWK786413 AMN786413:AMO786413 ACR786413:ACS786413 SV786413:SW786413 IZ786413:JA786413 D786413:E786413 WVL720877:WVM720877 WLP720877:WLQ720877 WBT720877:WBU720877 VRX720877:VRY720877 VIB720877:VIC720877 UYF720877:UYG720877 UOJ720877:UOK720877 UEN720877:UEO720877 TUR720877:TUS720877 TKV720877:TKW720877 TAZ720877:TBA720877 SRD720877:SRE720877 SHH720877:SHI720877 RXL720877:RXM720877 RNP720877:RNQ720877 RDT720877:RDU720877 QTX720877:QTY720877 QKB720877:QKC720877 QAF720877:QAG720877 PQJ720877:PQK720877 PGN720877:PGO720877 OWR720877:OWS720877 OMV720877:OMW720877 OCZ720877:ODA720877 NTD720877:NTE720877 NJH720877:NJI720877 MZL720877:MZM720877 MPP720877:MPQ720877 MFT720877:MFU720877 LVX720877:LVY720877 LMB720877:LMC720877 LCF720877:LCG720877 KSJ720877:KSK720877 KIN720877:KIO720877 JYR720877:JYS720877 JOV720877:JOW720877 JEZ720877:JFA720877 IVD720877:IVE720877 ILH720877:ILI720877 IBL720877:IBM720877 HRP720877:HRQ720877 HHT720877:HHU720877 GXX720877:GXY720877 GOB720877:GOC720877 GEF720877:GEG720877 FUJ720877:FUK720877 FKN720877:FKO720877 FAR720877:FAS720877 EQV720877:EQW720877 EGZ720877:EHA720877 DXD720877:DXE720877 DNH720877:DNI720877 DDL720877:DDM720877 CTP720877:CTQ720877 CJT720877:CJU720877 BZX720877:BZY720877 BQB720877:BQC720877 BGF720877:BGG720877 AWJ720877:AWK720877 AMN720877:AMO720877 ACR720877:ACS720877 SV720877:SW720877 IZ720877:JA720877 D720877:E720877 WVL655341:WVM655341 WLP655341:WLQ655341 WBT655341:WBU655341 VRX655341:VRY655341 VIB655341:VIC655341 UYF655341:UYG655341 UOJ655341:UOK655341 UEN655341:UEO655341 TUR655341:TUS655341 TKV655341:TKW655341 TAZ655341:TBA655341 SRD655341:SRE655341 SHH655341:SHI655341 RXL655341:RXM655341 RNP655341:RNQ655341 RDT655341:RDU655341 QTX655341:QTY655341 QKB655341:QKC655341 QAF655341:QAG655341 PQJ655341:PQK655341 PGN655341:PGO655341 OWR655341:OWS655341 OMV655341:OMW655341 OCZ655341:ODA655341 NTD655341:NTE655341 NJH655341:NJI655341 MZL655341:MZM655341 MPP655341:MPQ655341 MFT655341:MFU655341 LVX655341:LVY655341 LMB655341:LMC655341 LCF655341:LCG655341 KSJ655341:KSK655341 KIN655341:KIO655341 JYR655341:JYS655341 JOV655341:JOW655341 JEZ655341:JFA655341 IVD655341:IVE655341 ILH655341:ILI655341 IBL655341:IBM655341 HRP655341:HRQ655341 HHT655341:HHU655341 GXX655341:GXY655341 GOB655341:GOC655341 GEF655341:GEG655341 FUJ655341:FUK655341 FKN655341:FKO655341 FAR655341:FAS655341 EQV655341:EQW655341 EGZ655341:EHA655341 DXD655341:DXE655341 DNH655341:DNI655341 DDL655341:DDM655341 CTP655341:CTQ655341 CJT655341:CJU655341 BZX655341:BZY655341 BQB655341:BQC655341 BGF655341:BGG655341 AWJ655341:AWK655341 AMN655341:AMO655341 ACR655341:ACS655341 SV655341:SW655341 IZ655341:JA655341 D655341:E655341 WVL589805:WVM589805 WLP589805:WLQ589805 WBT589805:WBU589805 VRX589805:VRY589805 VIB589805:VIC589805 UYF589805:UYG589805 UOJ589805:UOK589805 UEN589805:UEO589805 TUR589805:TUS589805 TKV589805:TKW589805 TAZ589805:TBA589805 SRD589805:SRE589805 SHH589805:SHI589805 RXL589805:RXM589805 RNP589805:RNQ589805 RDT589805:RDU589805 QTX589805:QTY589805 QKB589805:QKC589805 QAF589805:QAG589805 PQJ589805:PQK589805 PGN589805:PGO589805 OWR589805:OWS589805 OMV589805:OMW589805 OCZ589805:ODA589805 NTD589805:NTE589805 NJH589805:NJI589805 MZL589805:MZM589805 MPP589805:MPQ589805 MFT589805:MFU589805 LVX589805:LVY589805 LMB589805:LMC589805 LCF589805:LCG589805 KSJ589805:KSK589805 KIN589805:KIO589805 JYR589805:JYS589805 JOV589805:JOW589805 JEZ589805:JFA589805 IVD589805:IVE589805 ILH589805:ILI589805 IBL589805:IBM589805 HRP589805:HRQ589805 HHT589805:HHU589805 GXX589805:GXY589805 GOB589805:GOC589805 GEF589805:GEG589805 FUJ589805:FUK589805 FKN589805:FKO589805 FAR589805:FAS589805 EQV589805:EQW589805 EGZ589805:EHA589805 DXD589805:DXE589805 DNH589805:DNI589805 DDL589805:DDM589805 CTP589805:CTQ589805 CJT589805:CJU589805 BZX589805:BZY589805 BQB589805:BQC589805 BGF589805:BGG589805 AWJ589805:AWK589805 AMN589805:AMO589805 ACR589805:ACS589805 SV589805:SW589805 IZ589805:JA589805 D589805:E589805 WVL524269:WVM524269 WLP524269:WLQ524269 WBT524269:WBU524269 VRX524269:VRY524269 VIB524269:VIC524269 UYF524269:UYG524269 UOJ524269:UOK524269 UEN524269:UEO524269 TUR524269:TUS524269 TKV524269:TKW524269 TAZ524269:TBA524269 SRD524269:SRE524269 SHH524269:SHI524269 RXL524269:RXM524269 RNP524269:RNQ524269 RDT524269:RDU524269 QTX524269:QTY524269 QKB524269:QKC524269 QAF524269:QAG524269 PQJ524269:PQK524269 PGN524269:PGO524269 OWR524269:OWS524269 OMV524269:OMW524269 OCZ524269:ODA524269 NTD524269:NTE524269 NJH524269:NJI524269 MZL524269:MZM524269 MPP524269:MPQ524269 MFT524269:MFU524269 LVX524269:LVY524269 LMB524269:LMC524269 LCF524269:LCG524269 KSJ524269:KSK524269 KIN524269:KIO524269 JYR524269:JYS524269 JOV524269:JOW524269 JEZ524269:JFA524269 IVD524269:IVE524269 ILH524269:ILI524269 IBL524269:IBM524269 HRP524269:HRQ524269 HHT524269:HHU524269 GXX524269:GXY524269 GOB524269:GOC524269 GEF524269:GEG524269 FUJ524269:FUK524269 FKN524269:FKO524269 FAR524269:FAS524269 EQV524269:EQW524269 EGZ524269:EHA524269 DXD524269:DXE524269 DNH524269:DNI524269 DDL524269:DDM524269 CTP524269:CTQ524269 CJT524269:CJU524269 BZX524269:BZY524269 BQB524269:BQC524269 BGF524269:BGG524269 AWJ524269:AWK524269 AMN524269:AMO524269 ACR524269:ACS524269 SV524269:SW524269 IZ524269:JA524269 D524269:E524269 WVL458733:WVM458733 WLP458733:WLQ458733 WBT458733:WBU458733 VRX458733:VRY458733 VIB458733:VIC458733 UYF458733:UYG458733 UOJ458733:UOK458733 UEN458733:UEO458733 TUR458733:TUS458733 TKV458733:TKW458733 TAZ458733:TBA458733 SRD458733:SRE458733 SHH458733:SHI458733 RXL458733:RXM458733 RNP458733:RNQ458733 RDT458733:RDU458733 QTX458733:QTY458733 QKB458733:QKC458733 QAF458733:QAG458733 PQJ458733:PQK458733 PGN458733:PGO458733 OWR458733:OWS458733 OMV458733:OMW458733 OCZ458733:ODA458733 NTD458733:NTE458733 NJH458733:NJI458733 MZL458733:MZM458733 MPP458733:MPQ458733 MFT458733:MFU458733 LVX458733:LVY458733 LMB458733:LMC458733 LCF458733:LCG458733 KSJ458733:KSK458733 KIN458733:KIO458733 JYR458733:JYS458733 JOV458733:JOW458733 JEZ458733:JFA458733 IVD458733:IVE458733 ILH458733:ILI458733 IBL458733:IBM458733 HRP458733:HRQ458733 HHT458733:HHU458733 GXX458733:GXY458733 GOB458733:GOC458733 GEF458733:GEG458733 FUJ458733:FUK458733 FKN458733:FKO458733 FAR458733:FAS458733 EQV458733:EQW458733 EGZ458733:EHA458733 DXD458733:DXE458733 DNH458733:DNI458733 DDL458733:DDM458733 CTP458733:CTQ458733 CJT458733:CJU458733 BZX458733:BZY458733 BQB458733:BQC458733 BGF458733:BGG458733 AWJ458733:AWK458733 AMN458733:AMO458733 ACR458733:ACS458733 SV458733:SW458733 IZ458733:JA458733 D458733:E458733 WVL393197:WVM393197 WLP393197:WLQ393197 WBT393197:WBU393197 VRX393197:VRY393197 VIB393197:VIC393197 UYF393197:UYG393197 UOJ393197:UOK393197 UEN393197:UEO393197 TUR393197:TUS393197 TKV393197:TKW393197 TAZ393197:TBA393197 SRD393197:SRE393197 SHH393197:SHI393197 RXL393197:RXM393197 RNP393197:RNQ393197 RDT393197:RDU393197 QTX393197:QTY393197 QKB393197:QKC393197 QAF393197:QAG393197 PQJ393197:PQK393197 PGN393197:PGO393197 OWR393197:OWS393197 OMV393197:OMW393197 OCZ393197:ODA393197 NTD393197:NTE393197 NJH393197:NJI393197 MZL393197:MZM393197 MPP393197:MPQ393197 MFT393197:MFU393197 LVX393197:LVY393197 LMB393197:LMC393197 LCF393197:LCG393197 KSJ393197:KSK393197 KIN393197:KIO393197 JYR393197:JYS393197 JOV393197:JOW393197 JEZ393197:JFA393197 IVD393197:IVE393197 ILH393197:ILI393197 IBL393197:IBM393197 HRP393197:HRQ393197 HHT393197:HHU393197 GXX393197:GXY393197 GOB393197:GOC393197 GEF393197:GEG393197 FUJ393197:FUK393197 FKN393197:FKO393197 FAR393197:FAS393197 EQV393197:EQW393197 EGZ393197:EHA393197 DXD393197:DXE393197 DNH393197:DNI393197 DDL393197:DDM393197 CTP393197:CTQ393197 CJT393197:CJU393197 BZX393197:BZY393197 BQB393197:BQC393197 BGF393197:BGG393197 AWJ393197:AWK393197 AMN393197:AMO393197 ACR393197:ACS393197 SV393197:SW393197 IZ393197:JA393197 D393197:E393197 WVL327661:WVM327661 WLP327661:WLQ327661 WBT327661:WBU327661 VRX327661:VRY327661 VIB327661:VIC327661 UYF327661:UYG327661 UOJ327661:UOK327661 UEN327661:UEO327661 TUR327661:TUS327661 TKV327661:TKW327661 TAZ327661:TBA327661 SRD327661:SRE327661 SHH327661:SHI327661 RXL327661:RXM327661 RNP327661:RNQ327661 RDT327661:RDU327661 QTX327661:QTY327661 QKB327661:QKC327661 QAF327661:QAG327661 PQJ327661:PQK327661 PGN327661:PGO327661 OWR327661:OWS327661 OMV327661:OMW327661 OCZ327661:ODA327661 NTD327661:NTE327661 NJH327661:NJI327661 MZL327661:MZM327661 MPP327661:MPQ327661 MFT327661:MFU327661 LVX327661:LVY327661 LMB327661:LMC327661 LCF327661:LCG327661 KSJ327661:KSK327661 KIN327661:KIO327661 JYR327661:JYS327661 JOV327661:JOW327661 JEZ327661:JFA327661 IVD327661:IVE327661 ILH327661:ILI327661 IBL327661:IBM327661 HRP327661:HRQ327661 HHT327661:HHU327661 GXX327661:GXY327661 GOB327661:GOC327661 GEF327661:GEG327661 FUJ327661:FUK327661 FKN327661:FKO327661 FAR327661:FAS327661 EQV327661:EQW327661 EGZ327661:EHA327661 DXD327661:DXE327661 DNH327661:DNI327661 DDL327661:DDM327661 CTP327661:CTQ327661 CJT327661:CJU327661 BZX327661:BZY327661 BQB327661:BQC327661 BGF327661:BGG327661 AWJ327661:AWK327661 AMN327661:AMO327661 ACR327661:ACS327661 SV327661:SW327661 IZ327661:JA327661 D327661:E327661 WVL262125:WVM262125 WLP262125:WLQ262125 WBT262125:WBU262125 VRX262125:VRY262125 VIB262125:VIC262125 UYF262125:UYG262125 UOJ262125:UOK262125 UEN262125:UEO262125 TUR262125:TUS262125 TKV262125:TKW262125 TAZ262125:TBA262125 SRD262125:SRE262125 SHH262125:SHI262125 RXL262125:RXM262125 RNP262125:RNQ262125 RDT262125:RDU262125 QTX262125:QTY262125 QKB262125:QKC262125 QAF262125:QAG262125 PQJ262125:PQK262125 PGN262125:PGO262125 OWR262125:OWS262125 OMV262125:OMW262125 OCZ262125:ODA262125 NTD262125:NTE262125 NJH262125:NJI262125 MZL262125:MZM262125 MPP262125:MPQ262125 MFT262125:MFU262125 LVX262125:LVY262125 LMB262125:LMC262125 LCF262125:LCG262125 KSJ262125:KSK262125 KIN262125:KIO262125 JYR262125:JYS262125 JOV262125:JOW262125 JEZ262125:JFA262125 IVD262125:IVE262125 ILH262125:ILI262125 IBL262125:IBM262125 HRP262125:HRQ262125 HHT262125:HHU262125 GXX262125:GXY262125 GOB262125:GOC262125 GEF262125:GEG262125 FUJ262125:FUK262125 FKN262125:FKO262125 FAR262125:FAS262125 EQV262125:EQW262125 EGZ262125:EHA262125 DXD262125:DXE262125 DNH262125:DNI262125 DDL262125:DDM262125 CTP262125:CTQ262125 CJT262125:CJU262125 BZX262125:BZY262125 BQB262125:BQC262125 BGF262125:BGG262125 AWJ262125:AWK262125 AMN262125:AMO262125 ACR262125:ACS262125 SV262125:SW262125 IZ262125:JA262125 D262125:E262125 WVL196589:WVM196589 WLP196589:WLQ196589 WBT196589:WBU196589 VRX196589:VRY196589 VIB196589:VIC196589 UYF196589:UYG196589 UOJ196589:UOK196589 UEN196589:UEO196589 TUR196589:TUS196589 TKV196589:TKW196589 TAZ196589:TBA196589 SRD196589:SRE196589 SHH196589:SHI196589 RXL196589:RXM196589 RNP196589:RNQ196589 RDT196589:RDU196589 QTX196589:QTY196589 QKB196589:QKC196589 QAF196589:QAG196589 PQJ196589:PQK196589 PGN196589:PGO196589 OWR196589:OWS196589 OMV196589:OMW196589 OCZ196589:ODA196589 NTD196589:NTE196589 NJH196589:NJI196589 MZL196589:MZM196589 MPP196589:MPQ196589 MFT196589:MFU196589 LVX196589:LVY196589 LMB196589:LMC196589 LCF196589:LCG196589 KSJ196589:KSK196589 KIN196589:KIO196589 JYR196589:JYS196589 JOV196589:JOW196589 JEZ196589:JFA196589 IVD196589:IVE196589 ILH196589:ILI196589 IBL196589:IBM196589 HRP196589:HRQ196589 HHT196589:HHU196589 GXX196589:GXY196589 GOB196589:GOC196589 GEF196589:GEG196589 FUJ196589:FUK196589 FKN196589:FKO196589 FAR196589:FAS196589 EQV196589:EQW196589 EGZ196589:EHA196589 DXD196589:DXE196589 DNH196589:DNI196589 DDL196589:DDM196589 CTP196589:CTQ196589 CJT196589:CJU196589 BZX196589:BZY196589 BQB196589:BQC196589 BGF196589:BGG196589 AWJ196589:AWK196589 AMN196589:AMO196589 ACR196589:ACS196589 SV196589:SW196589 IZ196589:JA196589 D196589:E196589 WVL131053:WVM131053 WLP131053:WLQ131053 WBT131053:WBU131053 VRX131053:VRY131053 VIB131053:VIC131053 UYF131053:UYG131053 UOJ131053:UOK131053 UEN131053:UEO131053 TUR131053:TUS131053 TKV131053:TKW131053 TAZ131053:TBA131053 SRD131053:SRE131053 SHH131053:SHI131053 RXL131053:RXM131053 RNP131053:RNQ131053 RDT131053:RDU131053 QTX131053:QTY131053 QKB131053:QKC131053 QAF131053:QAG131053 PQJ131053:PQK131053 PGN131053:PGO131053 OWR131053:OWS131053 OMV131053:OMW131053 OCZ131053:ODA131053 NTD131053:NTE131053 NJH131053:NJI131053 MZL131053:MZM131053 MPP131053:MPQ131053 MFT131053:MFU131053 LVX131053:LVY131053 LMB131053:LMC131053 LCF131053:LCG131053 KSJ131053:KSK131053 KIN131053:KIO131053 JYR131053:JYS131053 JOV131053:JOW131053 JEZ131053:JFA131053 IVD131053:IVE131053 ILH131053:ILI131053 IBL131053:IBM131053 HRP131053:HRQ131053 HHT131053:HHU131053 GXX131053:GXY131053 GOB131053:GOC131053 GEF131053:GEG131053 FUJ131053:FUK131053 FKN131053:FKO131053 FAR131053:FAS131053 EQV131053:EQW131053 EGZ131053:EHA131053 DXD131053:DXE131053 DNH131053:DNI131053 DDL131053:DDM131053 CTP131053:CTQ131053 CJT131053:CJU131053 BZX131053:BZY131053 BQB131053:BQC131053 BGF131053:BGG131053 AWJ131053:AWK131053 AMN131053:AMO131053 ACR131053:ACS131053 SV131053:SW131053 IZ131053:JA131053 D131053:E131053 WVL65517:WVM65517 WLP65517:WLQ65517 WBT65517:WBU65517 VRX65517:VRY65517 VIB65517:VIC65517 UYF65517:UYG65517 UOJ65517:UOK65517 UEN65517:UEO65517 TUR65517:TUS65517 TKV65517:TKW65517 TAZ65517:TBA65517 SRD65517:SRE65517 SHH65517:SHI65517 RXL65517:RXM65517 RNP65517:RNQ65517 RDT65517:RDU65517 QTX65517:QTY65517 QKB65517:QKC65517 QAF65517:QAG65517 PQJ65517:PQK65517 PGN65517:PGO65517 OWR65517:OWS65517 OMV65517:OMW65517 OCZ65517:ODA65517 NTD65517:NTE65517 NJH65517:NJI65517 MZL65517:MZM65517 MPP65517:MPQ65517 MFT65517:MFU65517 LVX65517:LVY65517 LMB65517:LMC65517 LCF65517:LCG65517 KSJ65517:KSK65517 KIN65517:KIO65517 JYR65517:JYS65517 JOV65517:JOW65517 JEZ65517:JFA65517 IVD65517:IVE65517 ILH65517:ILI65517 IBL65517:IBM65517 HRP65517:HRQ65517 HHT65517:HHU65517 GXX65517:GXY65517 GOB65517:GOC65517 GEF65517:GEG65517 FUJ65517:FUK65517 FKN65517:FKO65517 FAR65517:FAS65517 EQV65517:EQW65517 EGZ65517:EHA65517 DXD65517:DXE65517 DNH65517:DNI65517 DDL65517:DDM65517 CTP65517:CTQ65517 CJT65517:CJU65517 BZX65517:BZY65517 BQB65517:BQC65517 BGF65517:BGG65517 AWJ65517:AWK65517 AMN65517:AMO65517 ACR65517:ACS65517 SV65517:SW65517 IZ65517:JA65517 D65517:E65517 WVL16:WVM16 WLP16:WLQ16 WBT16:WBU16 VRX16:VRY16 VIB16:VIC16 UYF16:UYG16 UOJ16:UOK16 UEN16:UEO16 TUR16:TUS16 TKV16:TKW16 TAZ16:TBA16 SRD16:SRE16 SHH16:SHI16 RXL16:RXM16 RNP16:RNQ16 RDT16:RDU16 QTX16:QTY16 QKB16:QKC16 QAF16:QAG16 PQJ16:PQK16 PGN16:PGO16 OWR16:OWS16 OMV16:OMW16 OCZ16:ODA16 NTD16:NTE16 NJH16:NJI16 MZL16:MZM16 MPP16:MPQ16 MFT16:MFU16 LVX16:LVY16 LMB16:LMC16 LCF16:LCG16 KSJ16:KSK16 KIN16:KIO16 JYR16:JYS16 JOV16:JOW16 JEZ16:JFA16 IVD16:IVE16 ILH16:ILI16 IBL16:IBM16 HRP16:HRQ16 HHT16:HHU16 GXX16:GXY16 GOB16:GOC16 GEF16:GEG16 FUJ16:FUK16 FKN16:FKO16 FAR16:FAS16 EQV16:EQW16 EGZ16:EHA16 DXD16:DXE16 DNH16:DNI16 DDL16:DDM16 CTP16:CTQ16 CJT16:CJU16 BZX16:BZY16 BQB16:BQC16 BGF16:BGG16 AWJ16:AWK16 AMN16:AMO16 ACR16:ACS16 SV16:SW16 IZ16:JA16">
      <formula1>$E$111:$E$116</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Process">
              <controlPr defaultSize="0" autoFill="0" autoLine="0" autoPict="0">
                <anchor moveWithCells="1">
                  <from>
                    <xdr:col>3</xdr:col>
                    <xdr:colOff>47625</xdr:colOff>
                    <xdr:row>16</xdr:row>
                    <xdr:rowOff>47625</xdr:rowOff>
                  </from>
                  <to>
                    <xdr:col>3</xdr:col>
                    <xdr:colOff>914400</xdr:colOff>
                    <xdr:row>16</xdr:row>
                    <xdr:rowOff>257175</xdr:rowOff>
                  </to>
                </anchor>
              </controlPr>
            </control>
          </mc:Choice>
        </mc:AlternateContent>
        <mc:AlternateContent xmlns:mc="http://schemas.openxmlformats.org/markup-compatibility/2006">
          <mc:Choice Requires="x14">
            <control shapeId="2050" r:id="rId5" name="Energy Use">
              <controlPr defaultSize="0" autoFill="0" autoLine="0" autoPict="0">
                <anchor moveWithCells="1">
                  <from>
                    <xdr:col>3</xdr:col>
                    <xdr:colOff>1143000</xdr:colOff>
                    <xdr:row>16</xdr:row>
                    <xdr:rowOff>47625</xdr:rowOff>
                  </from>
                  <to>
                    <xdr:col>3</xdr:col>
                    <xdr:colOff>2009775</xdr:colOff>
                    <xdr:row>16</xdr:row>
                    <xdr:rowOff>257175</xdr:rowOff>
                  </to>
                </anchor>
              </controlPr>
            </control>
          </mc:Choice>
        </mc:AlternateContent>
        <mc:AlternateContent xmlns:mc="http://schemas.openxmlformats.org/markup-compatibility/2006">
          <mc:Choice Requires="x14">
            <control shapeId="2051" r:id="rId6" name="Energy P&amp;D">
              <controlPr defaultSize="0" autoFill="0" autoLine="0" autoPict="0">
                <anchor moveWithCells="1">
                  <from>
                    <xdr:col>3</xdr:col>
                    <xdr:colOff>2247900</xdr:colOff>
                    <xdr:row>16</xdr:row>
                    <xdr:rowOff>57150</xdr:rowOff>
                  </from>
                  <to>
                    <xdr:col>3</xdr:col>
                    <xdr:colOff>3162300</xdr:colOff>
                    <xdr:row>16</xdr:row>
                    <xdr:rowOff>257175</xdr:rowOff>
                  </to>
                </anchor>
              </controlPr>
            </control>
          </mc:Choice>
        </mc:AlternateContent>
        <mc:AlternateContent xmlns:mc="http://schemas.openxmlformats.org/markup-compatibility/2006">
          <mc:Choice Requires="x14">
            <control shapeId="2052" r:id="rId7" name="Material P&amp;D">
              <controlPr defaultSize="0" autoFill="0" autoLine="0" autoPict="0">
                <anchor moveWithCells="1">
                  <from>
                    <xdr:col>3</xdr:col>
                    <xdr:colOff>3390900</xdr:colOff>
                    <xdr:row>16</xdr:row>
                    <xdr:rowOff>47625</xdr:rowOff>
                  </from>
                  <to>
                    <xdr:col>3</xdr:col>
                    <xdr:colOff>4257675</xdr:colOff>
                    <xdr:row>16</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DN47"/>
  <sheetViews>
    <sheetView zoomScale="85" zoomScaleNormal="85" workbookViewId="0">
      <selection activeCell="E7" sqref="E7"/>
    </sheetView>
  </sheetViews>
  <sheetFormatPr defaultColWidth="9.140625" defaultRowHeight="15" x14ac:dyDescent="0.25"/>
  <cols>
    <col min="1" max="1" width="4.140625" customWidth="1"/>
    <col min="2" max="2" width="24.42578125" customWidth="1"/>
    <col min="3" max="5" width="25.28515625" customWidth="1"/>
    <col min="6" max="86" width="16.5703125" customWidth="1"/>
    <col min="87" max="87" width="83.85546875" customWidth="1"/>
    <col min="88" max="94" width="9.140625" style="232"/>
    <col min="337" max="337" width="2.5703125" customWidth="1"/>
    <col min="338" max="338" width="24.42578125" customWidth="1"/>
    <col min="339" max="339" width="32.140625" customWidth="1"/>
    <col min="340" max="342" width="16.5703125" customWidth="1"/>
    <col min="343" max="343" width="83.85546875" customWidth="1"/>
    <col min="593" max="593" width="2.5703125" customWidth="1"/>
    <col min="594" max="594" width="24.42578125" customWidth="1"/>
    <col min="595" max="595" width="32.140625" customWidth="1"/>
    <col min="596" max="598" width="16.5703125" customWidth="1"/>
    <col min="599" max="599" width="83.85546875" customWidth="1"/>
    <col min="849" max="849" width="2.5703125" customWidth="1"/>
    <col min="850" max="850" width="24.42578125" customWidth="1"/>
    <col min="851" max="851" width="32.140625" customWidth="1"/>
    <col min="852" max="854" width="16.5703125" customWidth="1"/>
    <col min="855" max="855" width="83.85546875" customWidth="1"/>
    <col min="1105" max="1105" width="2.5703125" customWidth="1"/>
    <col min="1106" max="1106" width="24.42578125" customWidth="1"/>
    <col min="1107" max="1107" width="32.140625" customWidth="1"/>
    <col min="1108" max="1110" width="16.5703125" customWidth="1"/>
    <col min="1111" max="1111" width="83.85546875" customWidth="1"/>
    <col min="1361" max="1361" width="2.5703125" customWidth="1"/>
    <col min="1362" max="1362" width="24.42578125" customWidth="1"/>
    <col min="1363" max="1363" width="32.140625" customWidth="1"/>
    <col min="1364" max="1366" width="16.5703125" customWidth="1"/>
    <col min="1367" max="1367" width="83.85546875" customWidth="1"/>
    <col min="1617" max="1617" width="2.5703125" customWidth="1"/>
    <col min="1618" max="1618" width="24.42578125" customWidth="1"/>
    <col min="1619" max="1619" width="32.140625" customWidth="1"/>
    <col min="1620" max="1622" width="16.5703125" customWidth="1"/>
    <col min="1623" max="1623" width="83.85546875" customWidth="1"/>
    <col min="1873" max="1873" width="2.5703125" customWidth="1"/>
    <col min="1874" max="1874" width="24.42578125" customWidth="1"/>
    <col min="1875" max="1875" width="32.140625" customWidth="1"/>
    <col min="1876" max="1878" width="16.5703125" customWidth="1"/>
    <col min="1879" max="1879" width="83.85546875" customWidth="1"/>
    <col min="2129" max="2129" width="2.5703125" customWidth="1"/>
    <col min="2130" max="2130" width="24.42578125" customWidth="1"/>
    <col min="2131" max="2131" width="32.140625" customWidth="1"/>
    <col min="2132" max="2134" width="16.5703125" customWidth="1"/>
    <col min="2135" max="2135" width="83.85546875" customWidth="1"/>
    <col min="2385" max="2385" width="2.5703125" customWidth="1"/>
    <col min="2386" max="2386" width="24.42578125" customWidth="1"/>
    <col min="2387" max="2387" width="32.140625" customWidth="1"/>
    <col min="2388" max="2390" width="16.5703125" customWidth="1"/>
    <col min="2391" max="2391" width="83.85546875" customWidth="1"/>
    <col min="2641" max="2641" width="2.5703125" customWidth="1"/>
    <col min="2642" max="2642" width="24.42578125" customWidth="1"/>
    <col min="2643" max="2643" width="32.140625" customWidth="1"/>
    <col min="2644" max="2646" width="16.5703125" customWidth="1"/>
    <col min="2647" max="2647" width="83.85546875" customWidth="1"/>
    <col min="2897" max="2897" width="2.5703125" customWidth="1"/>
    <col min="2898" max="2898" width="24.42578125" customWidth="1"/>
    <col min="2899" max="2899" width="32.140625" customWidth="1"/>
    <col min="2900" max="2902" width="16.5703125" customWidth="1"/>
    <col min="2903" max="2903" width="83.85546875" customWidth="1"/>
    <col min="3153" max="3153" width="2.5703125" customWidth="1"/>
    <col min="3154" max="3154" width="24.42578125" customWidth="1"/>
    <col min="3155" max="3155" width="32.140625" customWidth="1"/>
    <col min="3156" max="3158" width="16.5703125" customWidth="1"/>
    <col min="3159" max="3159" width="83.85546875" customWidth="1"/>
    <col min="3409" max="3409" width="2.5703125" customWidth="1"/>
    <col min="3410" max="3410" width="24.42578125" customWidth="1"/>
    <col min="3411" max="3411" width="32.140625" customWidth="1"/>
    <col min="3412" max="3414" width="16.5703125" customWidth="1"/>
    <col min="3415" max="3415" width="83.85546875" customWidth="1"/>
    <col min="3665" max="3665" width="2.5703125" customWidth="1"/>
    <col min="3666" max="3666" width="24.42578125" customWidth="1"/>
    <col min="3667" max="3667" width="32.140625" customWidth="1"/>
    <col min="3668" max="3670" width="16.5703125" customWidth="1"/>
    <col min="3671" max="3671" width="83.85546875" customWidth="1"/>
    <col min="3921" max="3921" width="2.5703125" customWidth="1"/>
    <col min="3922" max="3922" width="24.42578125" customWidth="1"/>
    <col min="3923" max="3923" width="32.140625" customWidth="1"/>
    <col min="3924" max="3926" width="16.5703125" customWidth="1"/>
    <col min="3927" max="3927" width="83.85546875" customWidth="1"/>
    <col min="4177" max="4177" width="2.5703125" customWidth="1"/>
    <col min="4178" max="4178" width="24.42578125" customWidth="1"/>
    <col min="4179" max="4179" width="32.140625" customWidth="1"/>
    <col min="4180" max="4182" width="16.5703125" customWidth="1"/>
    <col min="4183" max="4183" width="83.85546875" customWidth="1"/>
    <col min="4433" max="4433" width="2.5703125" customWidth="1"/>
    <col min="4434" max="4434" width="24.42578125" customWidth="1"/>
    <col min="4435" max="4435" width="32.140625" customWidth="1"/>
    <col min="4436" max="4438" width="16.5703125" customWidth="1"/>
    <col min="4439" max="4439" width="83.85546875" customWidth="1"/>
    <col min="4689" max="4689" width="2.5703125" customWidth="1"/>
    <col min="4690" max="4690" width="24.42578125" customWidth="1"/>
    <col min="4691" max="4691" width="32.140625" customWidth="1"/>
    <col min="4692" max="4694" width="16.5703125" customWidth="1"/>
    <col min="4695" max="4695" width="83.85546875" customWidth="1"/>
    <col min="4945" max="4945" width="2.5703125" customWidth="1"/>
    <col min="4946" max="4946" width="24.42578125" customWidth="1"/>
    <col min="4947" max="4947" width="32.140625" customWidth="1"/>
    <col min="4948" max="4950" width="16.5703125" customWidth="1"/>
    <col min="4951" max="4951" width="83.85546875" customWidth="1"/>
    <col min="5201" max="5201" width="2.5703125" customWidth="1"/>
    <col min="5202" max="5202" width="24.42578125" customWidth="1"/>
    <col min="5203" max="5203" width="32.140625" customWidth="1"/>
    <col min="5204" max="5206" width="16.5703125" customWidth="1"/>
    <col min="5207" max="5207" width="83.85546875" customWidth="1"/>
    <col min="5457" max="5457" width="2.5703125" customWidth="1"/>
    <col min="5458" max="5458" width="24.42578125" customWidth="1"/>
    <col min="5459" max="5459" width="32.140625" customWidth="1"/>
    <col min="5460" max="5462" width="16.5703125" customWidth="1"/>
    <col min="5463" max="5463" width="83.85546875" customWidth="1"/>
    <col min="5713" max="5713" width="2.5703125" customWidth="1"/>
    <col min="5714" max="5714" width="24.42578125" customWidth="1"/>
    <col min="5715" max="5715" width="32.140625" customWidth="1"/>
    <col min="5716" max="5718" width="16.5703125" customWidth="1"/>
    <col min="5719" max="5719" width="83.85546875" customWidth="1"/>
    <col min="5969" max="5969" width="2.5703125" customWidth="1"/>
    <col min="5970" max="5970" width="24.42578125" customWidth="1"/>
    <col min="5971" max="5971" width="32.140625" customWidth="1"/>
    <col min="5972" max="5974" width="16.5703125" customWidth="1"/>
    <col min="5975" max="5975" width="83.85546875" customWidth="1"/>
    <col min="6225" max="6225" width="2.5703125" customWidth="1"/>
    <col min="6226" max="6226" width="24.42578125" customWidth="1"/>
    <col min="6227" max="6227" width="32.140625" customWidth="1"/>
    <col min="6228" max="6230" width="16.5703125" customWidth="1"/>
    <col min="6231" max="6231" width="83.85546875" customWidth="1"/>
    <col min="6481" max="6481" width="2.5703125" customWidth="1"/>
    <col min="6482" max="6482" width="24.42578125" customWidth="1"/>
    <col min="6483" max="6483" width="32.140625" customWidth="1"/>
    <col min="6484" max="6486" width="16.5703125" customWidth="1"/>
    <col min="6487" max="6487" width="83.85546875" customWidth="1"/>
    <col min="6737" max="6737" width="2.5703125" customWidth="1"/>
    <col min="6738" max="6738" width="24.42578125" customWidth="1"/>
    <col min="6739" max="6739" width="32.140625" customWidth="1"/>
    <col min="6740" max="6742" width="16.5703125" customWidth="1"/>
    <col min="6743" max="6743" width="83.85546875" customWidth="1"/>
    <col min="6993" max="6993" width="2.5703125" customWidth="1"/>
    <col min="6994" max="6994" width="24.42578125" customWidth="1"/>
    <col min="6995" max="6995" width="32.140625" customWidth="1"/>
    <col min="6996" max="6998" width="16.5703125" customWidth="1"/>
    <col min="6999" max="6999" width="83.85546875" customWidth="1"/>
    <col min="7249" max="7249" width="2.5703125" customWidth="1"/>
    <col min="7250" max="7250" width="24.42578125" customWidth="1"/>
    <col min="7251" max="7251" width="32.140625" customWidth="1"/>
    <col min="7252" max="7254" width="16.5703125" customWidth="1"/>
    <col min="7255" max="7255" width="83.85546875" customWidth="1"/>
    <col min="7505" max="7505" width="2.5703125" customWidth="1"/>
    <col min="7506" max="7506" width="24.42578125" customWidth="1"/>
    <col min="7507" max="7507" width="32.140625" customWidth="1"/>
    <col min="7508" max="7510" width="16.5703125" customWidth="1"/>
    <col min="7511" max="7511" width="83.85546875" customWidth="1"/>
    <col min="7761" max="7761" width="2.5703125" customWidth="1"/>
    <col min="7762" max="7762" width="24.42578125" customWidth="1"/>
    <col min="7763" max="7763" width="32.140625" customWidth="1"/>
    <col min="7764" max="7766" width="16.5703125" customWidth="1"/>
    <col min="7767" max="7767" width="83.85546875" customWidth="1"/>
    <col min="8017" max="8017" width="2.5703125" customWidth="1"/>
    <col min="8018" max="8018" width="24.42578125" customWidth="1"/>
    <col min="8019" max="8019" width="32.140625" customWidth="1"/>
    <col min="8020" max="8022" width="16.5703125" customWidth="1"/>
    <col min="8023" max="8023" width="83.85546875" customWidth="1"/>
    <col min="8273" max="8273" width="2.5703125" customWidth="1"/>
    <col min="8274" max="8274" width="24.42578125" customWidth="1"/>
    <col min="8275" max="8275" width="32.140625" customWidth="1"/>
    <col min="8276" max="8278" width="16.5703125" customWidth="1"/>
    <col min="8279" max="8279" width="83.85546875" customWidth="1"/>
    <col min="8529" max="8529" width="2.5703125" customWidth="1"/>
    <col min="8530" max="8530" width="24.42578125" customWidth="1"/>
    <col min="8531" max="8531" width="32.140625" customWidth="1"/>
    <col min="8532" max="8534" width="16.5703125" customWidth="1"/>
    <col min="8535" max="8535" width="83.85546875" customWidth="1"/>
    <col min="8785" max="8785" width="2.5703125" customWidth="1"/>
    <col min="8786" max="8786" width="24.42578125" customWidth="1"/>
    <col min="8787" max="8787" width="32.140625" customWidth="1"/>
    <col min="8788" max="8790" width="16.5703125" customWidth="1"/>
    <col min="8791" max="8791" width="83.85546875" customWidth="1"/>
    <col min="9041" max="9041" width="2.5703125" customWidth="1"/>
    <col min="9042" max="9042" width="24.42578125" customWidth="1"/>
    <col min="9043" max="9043" width="32.140625" customWidth="1"/>
    <col min="9044" max="9046" width="16.5703125" customWidth="1"/>
    <col min="9047" max="9047" width="83.85546875" customWidth="1"/>
    <col min="9297" max="9297" width="2.5703125" customWidth="1"/>
    <col min="9298" max="9298" width="24.42578125" customWidth="1"/>
    <col min="9299" max="9299" width="32.140625" customWidth="1"/>
    <col min="9300" max="9302" width="16.5703125" customWidth="1"/>
    <col min="9303" max="9303" width="83.85546875" customWidth="1"/>
    <col min="9553" max="9553" width="2.5703125" customWidth="1"/>
    <col min="9554" max="9554" width="24.42578125" customWidth="1"/>
    <col min="9555" max="9555" width="32.140625" customWidth="1"/>
    <col min="9556" max="9558" width="16.5703125" customWidth="1"/>
    <col min="9559" max="9559" width="83.85546875" customWidth="1"/>
    <col min="9809" max="9809" width="2.5703125" customWidth="1"/>
    <col min="9810" max="9810" width="24.42578125" customWidth="1"/>
    <col min="9811" max="9811" width="32.140625" customWidth="1"/>
    <col min="9812" max="9814" width="16.5703125" customWidth="1"/>
    <col min="9815" max="9815" width="83.85546875" customWidth="1"/>
    <col min="10065" max="10065" width="2.5703125" customWidth="1"/>
    <col min="10066" max="10066" width="24.42578125" customWidth="1"/>
    <col min="10067" max="10067" width="32.140625" customWidth="1"/>
    <col min="10068" max="10070" width="16.5703125" customWidth="1"/>
    <col min="10071" max="10071" width="83.85546875" customWidth="1"/>
    <col min="10321" max="10321" width="2.5703125" customWidth="1"/>
    <col min="10322" max="10322" width="24.42578125" customWidth="1"/>
    <col min="10323" max="10323" width="32.140625" customWidth="1"/>
    <col min="10324" max="10326" width="16.5703125" customWidth="1"/>
    <col min="10327" max="10327" width="83.85546875" customWidth="1"/>
    <col min="10577" max="10577" width="2.5703125" customWidth="1"/>
    <col min="10578" max="10578" width="24.42578125" customWidth="1"/>
    <col min="10579" max="10579" width="32.140625" customWidth="1"/>
    <col min="10580" max="10582" width="16.5703125" customWidth="1"/>
    <col min="10583" max="10583" width="83.85546875" customWidth="1"/>
    <col min="10833" max="10833" width="2.5703125" customWidth="1"/>
    <col min="10834" max="10834" width="24.42578125" customWidth="1"/>
    <col min="10835" max="10835" width="32.140625" customWidth="1"/>
    <col min="10836" max="10838" width="16.5703125" customWidth="1"/>
    <col min="10839" max="10839" width="83.85546875" customWidth="1"/>
    <col min="11089" max="11089" width="2.5703125" customWidth="1"/>
    <col min="11090" max="11090" width="24.42578125" customWidth="1"/>
    <col min="11091" max="11091" width="32.140625" customWidth="1"/>
    <col min="11092" max="11094" width="16.5703125" customWidth="1"/>
    <col min="11095" max="11095" width="83.85546875" customWidth="1"/>
    <col min="11345" max="11345" width="2.5703125" customWidth="1"/>
    <col min="11346" max="11346" width="24.42578125" customWidth="1"/>
    <col min="11347" max="11347" width="32.140625" customWidth="1"/>
    <col min="11348" max="11350" width="16.5703125" customWidth="1"/>
    <col min="11351" max="11351" width="83.85546875" customWidth="1"/>
    <col min="11601" max="11601" width="2.5703125" customWidth="1"/>
    <col min="11602" max="11602" width="24.42578125" customWidth="1"/>
    <col min="11603" max="11603" width="32.140625" customWidth="1"/>
    <col min="11604" max="11606" width="16.5703125" customWidth="1"/>
    <col min="11607" max="11607" width="83.85546875" customWidth="1"/>
    <col min="11857" max="11857" width="2.5703125" customWidth="1"/>
    <col min="11858" max="11858" width="24.42578125" customWidth="1"/>
    <col min="11859" max="11859" width="32.140625" customWidth="1"/>
    <col min="11860" max="11862" width="16.5703125" customWidth="1"/>
    <col min="11863" max="11863" width="83.85546875" customWidth="1"/>
    <col min="12113" max="12113" width="2.5703125" customWidth="1"/>
    <col min="12114" max="12114" width="24.42578125" customWidth="1"/>
    <col min="12115" max="12115" width="32.140625" customWidth="1"/>
    <col min="12116" max="12118" width="16.5703125" customWidth="1"/>
    <col min="12119" max="12119" width="83.85546875" customWidth="1"/>
    <col min="12369" max="12369" width="2.5703125" customWidth="1"/>
    <col min="12370" max="12370" width="24.42578125" customWidth="1"/>
    <col min="12371" max="12371" width="32.140625" customWidth="1"/>
    <col min="12372" max="12374" width="16.5703125" customWidth="1"/>
    <col min="12375" max="12375" width="83.85546875" customWidth="1"/>
    <col min="12625" max="12625" width="2.5703125" customWidth="1"/>
    <col min="12626" max="12626" width="24.42578125" customWidth="1"/>
    <col min="12627" max="12627" width="32.140625" customWidth="1"/>
    <col min="12628" max="12630" width="16.5703125" customWidth="1"/>
    <col min="12631" max="12631" width="83.85546875" customWidth="1"/>
    <col min="12881" max="12881" width="2.5703125" customWidth="1"/>
    <col min="12882" max="12882" width="24.42578125" customWidth="1"/>
    <col min="12883" max="12883" width="32.140625" customWidth="1"/>
    <col min="12884" max="12886" width="16.5703125" customWidth="1"/>
    <col min="12887" max="12887" width="83.85546875" customWidth="1"/>
    <col min="13137" max="13137" width="2.5703125" customWidth="1"/>
    <col min="13138" max="13138" width="24.42578125" customWidth="1"/>
    <col min="13139" max="13139" width="32.140625" customWidth="1"/>
    <col min="13140" max="13142" width="16.5703125" customWidth="1"/>
    <col min="13143" max="13143" width="83.85546875" customWidth="1"/>
    <col min="13393" max="13393" width="2.5703125" customWidth="1"/>
    <col min="13394" max="13394" width="24.42578125" customWidth="1"/>
    <col min="13395" max="13395" width="32.140625" customWidth="1"/>
    <col min="13396" max="13398" width="16.5703125" customWidth="1"/>
    <col min="13399" max="13399" width="83.85546875" customWidth="1"/>
    <col min="13649" max="13649" width="2.5703125" customWidth="1"/>
    <col min="13650" max="13650" width="24.42578125" customWidth="1"/>
    <col min="13651" max="13651" width="32.140625" customWidth="1"/>
    <col min="13652" max="13654" width="16.5703125" customWidth="1"/>
    <col min="13655" max="13655" width="83.85546875" customWidth="1"/>
    <col min="13905" max="13905" width="2.5703125" customWidth="1"/>
    <col min="13906" max="13906" width="24.42578125" customWidth="1"/>
    <col min="13907" max="13907" width="32.140625" customWidth="1"/>
    <col min="13908" max="13910" width="16.5703125" customWidth="1"/>
    <col min="13911" max="13911" width="83.85546875" customWidth="1"/>
    <col min="14161" max="14161" width="2.5703125" customWidth="1"/>
    <col min="14162" max="14162" width="24.42578125" customWidth="1"/>
    <col min="14163" max="14163" width="32.140625" customWidth="1"/>
    <col min="14164" max="14166" width="16.5703125" customWidth="1"/>
    <col min="14167" max="14167" width="83.85546875" customWidth="1"/>
    <col min="14417" max="14417" width="2.5703125" customWidth="1"/>
    <col min="14418" max="14418" width="24.42578125" customWidth="1"/>
    <col min="14419" max="14419" width="32.140625" customWidth="1"/>
    <col min="14420" max="14422" width="16.5703125" customWidth="1"/>
    <col min="14423" max="14423" width="83.85546875" customWidth="1"/>
    <col min="14673" max="14673" width="2.5703125" customWidth="1"/>
    <col min="14674" max="14674" width="24.42578125" customWidth="1"/>
    <col min="14675" max="14675" width="32.140625" customWidth="1"/>
    <col min="14676" max="14678" width="16.5703125" customWidth="1"/>
    <col min="14679" max="14679" width="83.85546875" customWidth="1"/>
    <col min="14929" max="14929" width="2.5703125" customWidth="1"/>
    <col min="14930" max="14930" width="24.42578125" customWidth="1"/>
    <col min="14931" max="14931" width="32.140625" customWidth="1"/>
    <col min="14932" max="14934" width="16.5703125" customWidth="1"/>
    <col min="14935" max="14935" width="83.85546875" customWidth="1"/>
    <col min="15185" max="15185" width="2.5703125" customWidth="1"/>
    <col min="15186" max="15186" width="24.42578125" customWidth="1"/>
    <col min="15187" max="15187" width="32.140625" customWidth="1"/>
    <col min="15188" max="15190" width="16.5703125" customWidth="1"/>
    <col min="15191" max="15191" width="83.85546875" customWidth="1"/>
    <col min="15441" max="15441" width="2.5703125" customWidth="1"/>
    <col min="15442" max="15442" width="24.42578125" customWidth="1"/>
    <col min="15443" max="15443" width="32.140625" customWidth="1"/>
    <col min="15444" max="15446" width="16.5703125" customWidth="1"/>
    <col min="15447" max="15447" width="83.85546875" customWidth="1"/>
    <col min="15697" max="15697" width="2.5703125" customWidth="1"/>
    <col min="15698" max="15698" width="24.42578125" customWidth="1"/>
    <col min="15699" max="15699" width="32.140625" customWidth="1"/>
    <col min="15700" max="15702" width="16.5703125" customWidth="1"/>
    <col min="15703" max="15703" width="83.85546875" customWidth="1"/>
    <col min="15953" max="15953" width="2.5703125" customWidth="1"/>
    <col min="15954" max="15954" width="24.42578125" customWidth="1"/>
    <col min="15955" max="15955" width="32.140625" customWidth="1"/>
    <col min="15956" max="15958" width="16.5703125" customWidth="1"/>
    <col min="15959" max="15959" width="83.85546875" customWidth="1"/>
    <col min="16209" max="16209" width="2.5703125" customWidth="1"/>
    <col min="16210" max="16210" width="24.42578125" customWidth="1"/>
    <col min="16211" max="16211" width="32.140625" customWidth="1"/>
    <col min="16212" max="16214" width="16.5703125" customWidth="1"/>
    <col min="16215" max="16215" width="83.85546875" customWidth="1"/>
  </cols>
  <sheetData>
    <row r="1" spans="1:118" s="3" customFormat="1" ht="20.25" x14ac:dyDescent="0.3">
      <c r="A1" s="319" t="s">
        <v>13</v>
      </c>
      <c r="B1" s="319"/>
      <c r="C1" s="319"/>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319"/>
      <c r="AJ1" s="319"/>
      <c r="AK1" s="319"/>
      <c r="AL1" s="319"/>
      <c r="AM1" s="319"/>
      <c r="AN1" s="319"/>
      <c r="AO1" s="319"/>
      <c r="AP1" s="319"/>
      <c r="AQ1" s="319"/>
      <c r="AR1" s="319"/>
      <c r="AS1" s="319"/>
      <c r="AT1" s="319"/>
      <c r="AU1" s="319"/>
      <c r="AV1" s="319"/>
      <c r="AW1" s="319"/>
      <c r="AX1" s="319"/>
      <c r="AY1" s="319"/>
      <c r="AZ1" s="319"/>
      <c r="BA1" s="319"/>
      <c r="BB1" s="319"/>
      <c r="BC1" s="319"/>
      <c r="BD1" s="319"/>
      <c r="BE1" s="319"/>
      <c r="BF1" s="319"/>
      <c r="BG1" s="319"/>
      <c r="BH1" s="319"/>
      <c r="BI1" s="319"/>
      <c r="BJ1" s="319"/>
      <c r="BK1" s="319"/>
      <c r="BL1" s="319"/>
      <c r="BM1" s="319"/>
      <c r="BN1" s="319"/>
      <c r="BO1" s="319"/>
      <c r="BP1" s="319"/>
      <c r="BQ1" s="319"/>
      <c r="BR1" s="319"/>
      <c r="BS1" s="319"/>
      <c r="BT1" s="319"/>
      <c r="BU1" s="319"/>
      <c r="BV1" s="319"/>
      <c r="BW1" s="319"/>
      <c r="BX1" s="319"/>
      <c r="BY1" s="319"/>
      <c r="BZ1" s="319"/>
      <c r="CA1" s="319"/>
      <c r="CB1" s="319"/>
      <c r="CC1" s="319"/>
      <c r="CD1" s="319"/>
      <c r="CE1" s="319"/>
      <c r="CF1" s="319"/>
      <c r="CG1" s="319"/>
      <c r="CH1" s="319"/>
      <c r="CI1" s="319"/>
      <c r="CJ1" s="319"/>
      <c r="CK1" s="319"/>
      <c r="CL1" s="319"/>
      <c r="CM1" s="230"/>
      <c r="CN1" s="230"/>
      <c r="CO1" s="230"/>
      <c r="CP1" s="180"/>
      <c r="CQ1" s="8"/>
      <c r="CR1" s="8"/>
      <c r="CS1" s="8"/>
      <c r="CT1" s="8"/>
      <c r="CU1" s="8"/>
      <c r="CV1" s="8"/>
      <c r="CW1" s="8"/>
      <c r="CX1" s="8"/>
      <c r="CY1" s="8"/>
      <c r="CZ1" s="8"/>
      <c r="DA1" s="8"/>
      <c r="DB1" s="8"/>
      <c r="DC1" s="8"/>
      <c r="DD1" s="8"/>
      <c r="DE1" s="8"/>
      <c r="DF1" s="8"/>
      <c r="DG1" s="8"/>
      <c r="DH1" s="8"/>
      <c r="DI1" s="8"/>
      <c r="DJ1" s="8"/>
      <c r="DK1" s="8"/>
      <c r="DL1" s="8"/>
      <c r="DM1" s="8"/>
      <c r="DN1" s="8"/>
    </row>
    <row r="2" spans="1:118" s="253" customFormat="1" ht="21" thickBot="1" x14ac:dyDescent="0.35">
      <c r="A2" s="248"/>
      <c r="B2" s="248"/>
      <c r="C2" s="248"/>
      <c r="D2" s="248"/>
      <c r="E2" s="248"/>
      <c r="F2" s="248">
        <v>8</v>
      </c>
      <c r="G2" s="248">
        <f>F2+1</f>
        <v>9</v>
      </c>
      <c r="H2" s="248">
        <f>G2+1</f>
        <v>10</v>
      </c>
      <c r="I2" s="248">
        <f>H2+2</f>
        <v>12</v>
      </c>
      <c r="J2" s="248">
        <f>I2+1</f>
        <v>13</v>
      </c>
      <c r="K2" s="248">
        <f>J2+1</f>
        <v>14</v>
      </c>
      <c r="L2" s="248">
        <f>K2+2</f>
        <v>16</v>
      </c>
      <c r="M2" s="248">
        <f>L2+1</f>
        <v>17</v>
      </c>
      <c r="N2" s="248">
        <f>M2+1</f>
        <v>18</v>
      </c>
      <c r="O2" s="248">
        <f>N2+2</f>
        <v>20</v>
      </c>
      <c r="P2" s="248">
        <f>O2+1</f>
        <v>21</v>
      </c>
      <c r="Q2" s="248">
        <f>P2+1</f>
        <v>22</v>
      </c>
      <c r="R2" s="248">
        <f>Q2+2</f>
        <v>24</v>
      </c>
      <c r="S2" s="248">
        <f>R2+1</f>
        <v>25</v>
      </c>
      <c r="T2" s="248">
        <f>S2+1</f>
        <v>26</v>
      </c>
      <c r="U2" s="248">
        <f>T2+2</f>
        <v>28</v>
      </c>
      <c r="V2" s="248">
        <f>U2+1</f>
        <v>29</v>
      </c>
      <c r="W2" s="248">
        <f>V2+1</f>
        <v>30</v>
      </c>
      <c r="X2" s="248">
        <f>W2+2</f>
        <v>32</v>
      </c>
      <c r="Y2" s="248">
        <f>X2+1</f>
        <v>33</v>
      </c>
      <c r="Z2" s="248">
        <f>Y2+1</f>
        <v>34</v>
      </c>
      <c r="AA2" s="248">
        <f>Z2+2</f>
        <v>36</v>
      </c>
      <c r="AB2" s="248">
        <f>AA2+1</f>
        <v>37</v>
      </c>
      <c r="AC2" s="248">
        <f>AB2+1</f>
        <v>38</v>
      </c>
      <c r="AD2" s="248">
        <f>AC2+2</f>
        <v>40</v>
      </c>
      <c r="AE2" s="248">
        <f>AD2+1</f>
        <v>41</v>
      </c>
      <c r="AF2" s="248">
        <f>AE2+1</f>
        <v>42</v>
      </c>
      <c r="AG2" s="248">
        <f>AF2+2</f>
        <v>44</v>
      </c>
      <c r="AH2" s="248">
        <f>AG2+1</f>
        <v>45</v>
      </c>
      <c r="AI2" s="248">
        <f>AH2+1</f>
        <v>46</v>
      </c>
      <c r="AJ2" s="248">
        <f>AI2+2</f>
        <v>48</v>
      </c>
      <c r="AK2" s="248">
        <f>AJ2+1</f>
        <v>49</v>
      </c>
      <c r="AL2" s="248">
        <f>AK2+1</f>
        <v>50</v>
      </c>
      <c r="AM2" s="248">
        <f>AL2+2</f>
        <v>52</v>
      </c>
      <c r="AN2" s="248">
        <f>AM2+1</f>
        <v>53</v>
      </c>
      <c r="AO2" s="248">
        <f>AN2+1</f>
        <v>54</v>
      </c>
      <c r="AP2" s="248">
        <f>AO2+2</f>
        <v>56</v>
      </c>
      <c r="AQ2" s="248">
        <f>AP2+1</f>
        <v>57</v>
      </c>
      <c r="AR2" s="248">
        <f>AQ2+1</f>
        <v>58</v>
      </c>
      <c r="AS2" s="248">
        <f>AR2+2</f>
        <v>60</v>
      </c>
      <c r="AT2" s="248">
        <f>AS2+1</f>
        <v>61</v>
      </c>
      <c r="AU2" s="248">
        <f>AT2+1</f>
        <v>62</v>
      </c>
      <c r="AV2" s="248">
        <f>AU2+2</f>
        <v>64</v>
      </c>
      <c r="AW2" s="248">
        <f>AV2+1</f>
        <v>65</v>
      </c>
      <c r="AX2" s="248">
        <f>AW2+1</f>
        <v>66</v>
      </c>
      <c r="AY2" s="248">
        <f>AX2+2</f>
        <v>68</v>
      </c>
      <c r="AZ2" s="248">
        <f>AY2+1</f>
        <v>69</v>
      </c>
      <c r="BA2" s="248">
        <f>AZ2+1</f>
        <v>70</v>
      </c>
      <c r="BB2" s="248">
        <f>BA2+2</f>
        <v>72</v>
      </c>
      <c r="BC2" s="248">
        <f>BB2+1</f>
        <v>73</v>
      </c>
      <c r="BD2" s="248">
        <f>BC2+1</f>
        <v>74</v>
      </c>
      <c r="BE2" s="248">
        <f>BD2+2</f>
        <v>76</v>
      </c>
      <c r="BF2" s="248">
        <f>BE2+1</f>
        <v>77</v>
      </c>
      <c r="BG2" s="248">
        <f>BF2+1</f>
        <v>78</v>
      </c>
      <c r="BH2" s="248">
        <f>BG2+2</f>
        <v>80</v>
      </c>
      <c r="BI2" s="248">
        <f>BH2+1</f>
        <v>81</v>
      </c>
      <c r="BJ2" s="248">
        <f>BI2+1</f>
        <v>82</v>
      </c>
      <c r="BK2" s="248">
        <f>BJ2+2</f>
        <v>84</v>
      </c>
      <c r="BL2" s="248">
        <f>BK2+1</f>
        <v>85</v>
      </c>
      <c r="BM2" s="248">
        <f>BL2+1</f>
        <v>86</v>
      </c>
      <c r="BN2" s="248">
        <f>BM2+2</f>
        <v>88</v>
      </c>
      <c r="BO2" s="248">
        <f>BN2+1</f>
        <v>89</v>
      </c>
      <c r="BP2" s="248">
        <f>BO2+1</f>
        <v>90</v>
      </c>
      <c r="BQ2" s="248">
        <f>BP2+2</f>
        <v>92</v>
      </c>
      <c r="BR2" s="248">
        <f>BQ2+1</f>
        <v>93</v>
      </c>
      <c r="BS2" s="248">
        <f>BR2+1</f>
        <v>94</v>
      </c>
      <c r="BT2" s="248">
        <f>BS2+2</f>
        <v>96</v>
      </c>
      <c r="BU2" s="248">
        <f>BT2+1</f>
        <v>97</v>
      </c>
      <c r="BV2" s="248">
        <f>BU2+1</f>
        <v>98</v>
      </c>
      <c r="BW2" s="248">
        <f>BV2+2</f>
        <v>100</v>
      </c>
      <c r="BX2" s="248">
        <f>BW2+1</f>
        <v>101</v>
      </c>
      <c r="BY2" s="248">
        <f>BX2+1</f>
        <v>102</v>
      </c>
      <c r="BZ2" s="248">
        <f>BY2+2</f>
        <v>104</v>
      </c>
      <c r="CA2" s="248">
        <f>BZ2+1</f>
        <v>105</v>
      </c>
      <c r="CB2" s="248">
        <f>CA2+1</f>
        <v>106</v>
      </c>
      <c r="CC2" s="248">
        <f>CB2+2</f>
        <v>108</v>
      </c>
      <c r="CD2" s="248">
        <f>CC2+1</f>
        <v>109</v>
      </c>
      <c r="CE2" s="248">
        <f>CD2+1</f>
        <v>110</v>
      </c>
      <c r="CF2" s="248">
        <f>CE2+2</f>
        <v>112</v>
      </c>
      <c r="CG2" s="248">
        <f>CF2+1</f>
        <v>113</v>
      </c>
      <c r="CH2" s="248">
        <f>CG2+1</f>
        <v>114</v>
      </c>
      <c r="CI2" s="248"/>
      <c r="CJ2" s="248"/>
      <c r="CK2" s="248"/>
      <c r="CL2" s="249"/>
      <c r="CM2" s="250"/>
      <c r="CN2" s="250"/>
      <c r="CO2" s="250"/>
      <c r="CP2" s="251"/>
      <c r="CQ2" s="252"/>
      <c r="CR2" s="252"/>
      <c r="CS2" s="252"/>
      <c r="CT2" s="252"/>
      <c r="CU2" s="252"/>
      <c r="CV2" s="252"/>
      <c r="CW2" s="252"/>
      <c r="CX2" s="252"/>
      <c r="CY2" s="252"/>
      <c r="CZ2" s="252"/>
      <c r="DA2" s="252"/>
      <c r="DB2" s="252"/>
      <c r="DC2" s="252"/>
      <c r="DD2" s="252"/>
      <c r="DE2" s="252"/>
      <c r="DF2" s="252"/>
      <c r="DG2" s="252"/>
      <c r="DH2" s="252"/>
      <c r="DI2" s="252"/>
      <c r="DJ2" s="252"/>
      <c r="DK2" s="252"/>
      <c r="DL2" s="252"/>
      <c r="DM2" s="252"/>
      <c r="DN2" s="252"/>
    </row>
    <row r="3" spans="1:118" s="3" customFormat="1" ht="15" customHeight="1" x14ac:dyDescent="0.3">
      <c r="A3" s="63"/>
      <c r="B3" s="320" t="s">
        <v>57</v>
      </c>
      <c r="C3" s="213" t="s">
        <v>111</v>
      </c>
      <c r="D3" s="213"/>
      <c r="E3" s="213"/>
      <c r="F3" s="322" t="s">
        <v>112</v>
      </c>
      <c r="G3" s="323"/>
      <c r="H3" s="324"/>
      <c r="I3" s="322"/>
      <c r="J3" s="323"/>
      <c r="K3" s="330"/>
      <c r="L3" s="322"/>
      <c r="M3" s="323"/>
      <c r="N3" s="330"/>
      <c r="O3" s="322"/>
      <c r="P3" s="323"/>
      <c r="Q3" s="330"/>
      <c r="R3" s="322"/>
      <c r="S3" s="323"/>
      <c r="T3" s="330"/>
      <c r="U3" s="322"/>
      <c r="V3" s="323"/>
      <c r="W3" s="330"/>
      <c r="X3" s="322"/>
      <c r="Y3" s="323"/>
      <c r="Z3" s="330"/>
      <c r="AA3" s="322"/>
      <c r="AB3" s="323"/>
      <c r="AC3" s="330"/>
      <c r="AD3" s="322"/>
      <c r="AE3" s="323"/>
      <c r="AF3" s="330"/>
      <c r="AG3" s="322"/>
      <c r="AH3" s="323"/>
      <c r="AI3" s="330"/>
      <c r="AJ3" s="322"/>
      <c r="AK3" s="323"/>
      <c r="AL3" s="330"/>
      <c r="AM3" s="322"/>
      <c r="AN3" s="323"/>
      <c r="AO3" s="330"/>
      <c r="AP3" s="322"/>
      <c r="AQ3" s="323"/>
      <c r="AR3" s="330"/>
      <c r="AS3" s="322"/>
      <c r="AT3" s="323"/>
      <c r="AU3" s="330"/>
      <c r="AV3" s="322"/>
      <c r="AW3" s="323"/>
      <c r="AX3" s="330"/>
      <c r="AY3" s="322"/>
      <c r="AZ3" s="323"/>
      <c r="BA3" s="330"/>
      <c r="BB3" s="322"/>
      <c r="BC3" s="323"/>
      <c r="BD3" s="330"/>
      <c r="BE3" s="322"/>
      <c r="BF3" s="323"/>
      <c r="BG3" s="330"/>
      <c r="BH3" s="322"/>
      <c r="BI3" s="323"/>
      <c r="BJ3" s="330"/>
      <c r="BK3" s="322"/>
      <c r="BL3" s="323"/>
      <c r="BM3" s="330"/>
      <c r="BN3" s="322"/>
      <c r="BO3" s="323"/>
      <c r="BP3" s="330"/>
      <c r="BQ3" s="322"/>
      <c r="BR3" s="323"/>
      <c r="BS3" s="330"/>
      <c r="BT3" s="322"/>
      <c r="BU3" s="323"/>
      <c r="BV3" s="330"/>
      <c r="BW3" s="322"/>
      <c r="BX3" s="323"/>
      <c r="BY3" s="330"/>
      <c r="BZ3" s="322"/>
      <c r="CA3" s="323"/>
      <c r="CB3" s="330"/>
      <c r="CC3" s="322"/>
      <c r="CD3" s="323"/>
      <c r="CE3" s="330"/>
      <c r="CF3" s="322"/>
      <c r="CG3" s="323"/>
      <c r="CH3" s="330"/>
      <c r="CI3" s="325" t="s">
        <v>113</v>
      </c>
      <c r="CJ3" s="231"/>
      <c r="CK3" s="231"/>
      <c r="CL3" s="231"/>
      <c r="CM3" s="230"/>
      <c r="CN3" s="230"/>
      <c r="CO3" s="230"/>
      <c r="CP3" s="180"/>
      <c r="CQ3" s="8"/>
      <c r="CR3" s="8"/>
      <c r="CS3" s="8"/>
      <c r="CT3" s="8"/>
      <c r="CU3" s="8"/>
      <c r="CV3" s="8"/>
      <c r="CW3" s="8"/>
      <c r="CX3" s="8"/>
      <c r="CY3" s="8"/>
      <c r="CZ3" s="8"/>
      <c r="DA3" s="8"/>
      <c r="DB3" s="8"/>
      <c r="DC3" s="8"/>
      <c r="DD3" s="8"/>
      <c r="DE3" s="8"/>
      <c r="DF3" s="8"/>
      <c r="DG3" s="8"/>
      <c r="DH3" s="8"/>
      <c r="DI3" s="8"/>
      <c r="DJ3" s="8"/>
      <c r="DK3" s="8"/>
      <c r="DL3" s="8"/>
      <c r="DM3" s="8"/>
      <c r="DN3" s="8"/>
    </row>
    <row r="4" spans="1:118" ht="15" customHeight="1" x14ac:dyDescent="0.25">
      <c r="B4" s="321"/>
      <c r="C4" s="214">
        <v>1</v>
      </c>
      <c r="D4" s="221"/>
      <c r="E4" s="221"/>
      <c r="F4" s="64" t="str">
        <f t="shared" ref="F4:AK4" si="0">CONCATENATE(F18,F19)</f>
        <v>1L</v>
      </c>
      <c r="G4" s="65" t="str">
        <f t="shared" si="0"/>
        <v>1E</v>
      </c>
      <c r="H4" s="217" t="str">
        <f t="shared" si="0"/>
        <v>1H</v>
      </c>
      <c r="I4" s="64" t="str">
        <f t="shared" si="0"/>
        <v>2L</v>
      </c>
      <c r="J4" s="65" t="str">
        <f t="shared" si="0"/>
        <v>2E</v>
      </c>
      <c r="K4" s="236" t="str">
        <f t="shared" si="0"/>
        <v>2H</v>
      </c>
      <c r="L4" s="64" t="str">
        <f t="shared" si="0"/>
        <v>3L</v>
      </c>
      <c r="M4" s="65" t="str">
        <f t="shared" si="0"/>
        <v>3E</v>
      </c>
      <c r="N4" s="236" t="str">
        <f t="shared" si="0"/>
        <v>3H</v>
      </c>
      <c r="O4" s="64" t="str">
        <f t="shared" si="0"/>
        <v>4L</v>
      </c>
      <c r="P4" s="65" t="str">
        <f t="shared" si="0"/>
        <v>4E</v>
      </c>
      <c r="Q4" s="236" t="str">
        <f t="shared" si="0"/>
        <v>4H</v>
      </c>
      <c r="R4" s="64" t="str">
        <f t="shared" si="0"/>
        <v>5L</v>
      </c>
      <c r="S4" s="65" t="str">
        <f t="shared" si="0"/>
        <v>5E</v>
      </c>
      <c r="T4" s="236" t="str">
        <f t="shared" si="0"/>
        <v>5H</v>
      </c>
      <c r="U4" s="64" t="str">
        <f t="shared" si="0"/>
        <v>6L</v>
      </c>
      <c r="V4" s="65" t="str">
        <f t="shared" si="0"/>
        <v>6E</v>
      </c>
      <c r="W4" s="236" t="str">
        <f t="shared" si="0"/>
        <v>6H</v>
      </c>
      <c r="X4" s="64" t="str">
        <f t="shared" si="0"/>
        <v>7L</v>
      </c>
      <c r="Y4" s="65" t="str">
        <f t="shared" si="0"/>
        <v>7E</v>
      </c>
      <c r="Z4" s="236" t="str">
        <f t="shared" si="0"/>
        <v>7H</v>
      </c>
      <c r="AA4" s="64" t="str">
        <f t="shared" si="0"/>
        <v>8L</v>
      </c>
      <c r="AB4" s="65" t="str">
        <f t="shared" si="0"/>
        <v>8E</v>
      </c>
      <c r="AC4" s="236" t="str">
        <f t="shared" si="0"/>
        <v>8H</v>
      </c>
      <c r="AD4" s="64" t="str">
        <f t="shared" si="0"/>
        <v>9L</v>
      </c>
      <c r="AE4" s="65" t="str">
        <f t="shared" si="0"/>
        <v>9E</v>
      </c>
      <c r="AF4" s="236" t="str">
        <f t="shared" si="0"/>
        <v>9H</v>
      </c>
      <c r="AG4" s="64" t="str">
        <f t="shared" si="0"/>
        <v>10L</v>
      </c>
      <c r="AH4" s="65" t="str">
        <f t="shared" si="0"/>
        <v>10E</v>
      </c>
      <c r="AI4" s="236" t="str">
        <f t="shared" si="0"/>
        <v>10H</v>
      </c>
      <c r="AJ4" s="64" t="str">
        <f t="shared" si="0"/>
        <v>11L</v>
      </c>
      <c r="AK4" s="65" t="str">
        <f t="shared" si="0"/>
        <v>11E</v>
      </c>
      <c r="AL4" s="236" t="str">
        <f t="shared" ref="AL4:BQ4" si="1">CONCATENATE(AL18,AL19)</f>
        <v>11H</v>
      </c>
      <c r="AM4" s="64" t="str">
        <f t="shared" si="1"/>
        <v>12L</v>
      </c>
      <c r="AN4" s="65" t="str">
        <f t="shared" si="1"/>
        <v>12E</v>
      </c>
      <c r="AO4" s="236" t="str">
        <f t="shared" si="1"/>
        <v>12H</v>
      </c>
      <c r="AP4" s="64" t="str">
        <f t="shared" si="1"/>
        <v>13L</v>
      </c>
      <c r="AQ4" s="65" t="str">
        <f t="shared" si="1"/>
        <v>13E</v>
      </c>
      <c r="AR4" s="236" t="str">
        <f t="shared" si="1"/>
        <v>13H</v>
      </c>
      <c r="AS4" s="64" t="str">
        <f t="shared" si="1"/>
        <v>14L</v>
      </c>
      <c r="AT4" s="65" t="str">
        <f t="shared" si="1"/>
        <v>14E</v>
      </c>
      <c r="AU4" s="236" t="str">
        <f t="shared" si="1"/>
        <v>14H</v>
      </c>
      <c r="AV4" s="64" t="str">
        <f t="shared" si="1"/>
        <v>15L</v>
      </c>
      <c r="AW4" s="65" t="str">
        <f t="shared" si="1"/>
        <v>15E</v>
      </c>
      <c r="AX4" s="236" t="str">
        <f t="shared" si="1"/>
        <v>15H</v>
      </c>
      <c r="AY4" s="64" t="str">
        <f t="shared" si="1"/>
        <v>16L</v>
      </c>
      <c r="AZ4" s="65" t="str">
        <f t="shared" si="1"/>
        <v>16E</v>
      </c>
      <c r="BA4" s="236" t="str">
        <f t="shared" si="1"/>
        <v>16H</v>
      </c>
      <c r="BB4" s="64" t="str">
        <f t="shared" si="1"/>
        <v>17L</v>
      </c>
      <c r="BC4" s="65" t="str">
        <f t="shared" si="1"/>
        <v>17E</v>
      </c>
      <c r="BD4" s="236" t="str">
        <f t="shared" si="1"/>
        <v>17H</v>
      </c>
      <c r="BE4" s="64" t="str">
        <f t="shared" si="1"/>
        <v>18L</v>
      </c>
      <c r="BF4" s="65" t="str">
        <f t="shared" si="1"/>
        <v>18E</v>
      </c>
      <c r="BG4" s="236" t="str">
        <f t="shared" si="1"/>
        <v>18H</v>
      </c>
      <c r="BH4" s="64" t="str">
        <f t="shared" si="1"/>
        <v>19L</v>
      </c>
      <c r="BI4" s="65" t="str">
        <f t="shared" si="1"/>
        <v>19E</v>
      </c>
      <c r="BJ4" s="236" t="str">
        <f t="shared" si="1"/>
        <v>19H</v>
      </c>
      <c r="BK4" s="64" t="str">
        <f t="shared" si="1"/>
        <v>20L</v>
      </c>
      <c r="BL4" s="65" t="str">
        <f t="shared" si="1"/>
        <v>20E</v>
      </c>
      <c r="BM4" s="236" t="str">
        <f t="shared" si="1"/>
        <v>20H</v>
      </c>
      <c r="BN4" s="64" t="str">
        <f t="shared" si="1"/>
        <v>21L</v>
      </c>
      <c r="BO4" s="65" t="str">
        <f t="shared" si="1"/>
        <v>21E</v>
      </c>
      <c r="BP4" s="236" t="str">
        <f t="shared" si="1"/>
        <v>21H</v>
      </c>
      <c r="BQ4" s="64" t="str">
        <f t="shared" si="1"/>
        <v>22L</v>
      </c>
      <c r="BR4" s="65" t="str">
        <f t="shared" ref="BR4:CH4" si="2">CONCATENATE(BR18,BR19)</f>
        <v>22E</v>
      </c>
      <c r="BS4" s="236" t="str">
        <f t="shared" si="2"/>
        <v>22H</v>
      </c>
      <c r="BT4" s="64" t="str">
        <f t="shared" si="2"/>
        <v>23L</v>
      </c>
      <c r="BU4" s="65" t="str">
        <f t="shared" si="2"/>
        <v>23E</v>
      </c>
      <c r="BV4" s="236" t="str">
        <f t="shared" si="2"/>
        <v>23H</v>
      </c>
      <c r="BW4" s="64" t="str">
        <f t="shared" si="2"/>
        <v>24L</v>
      </c>
      <c r="BX4" s="65" t="str">
        <f t="shared" si="2"/>
        <v>24E</v>
      </c>
      <c r="BY4" s="236" t="str">
        <f t="shared" si="2"/>
        <v>24H</v>
      </c>
      <c r="BZ4" s="64" t="str">
        <f t="shared" si="2"/>
        <v>25L</v>
      </c>
      <c r="CA4" s="65" t="str">
        <f t="shared" si="2"/>
        <v>25E</v>
      </c>
      <c r="CB4" s="236" t="str">
        <f t="shared" si="2"/>
        <v>25H</v>
      </c>
      <c r="CC4" s="64" t="str">
        <f t="shared" si="2"/>
        <v>26L</v>
      </c>
      <c r="CD4" s="65" t="str">
        <f t="shared" si="2"/>
        <v>26E</v>
      </c>
      <c r="CE4" s="236" t="str">
        <f t="shared" si="2"/>
        <v>26H</v>
      </c>
      <c r="CF4" s="64" t="str">
        <f t="shared" si="2"/>
        <v>27L</v>
      </c>
      <c r="CG4" s="65" t="str">
        <f t="shared" si="2"/>
        <v>27E</v>
      </c>
      <c r="CH4" s="236" t="str">
        <f t="shared" si="2"/>
        <v>27H</v>
      </c>
      <c r="CI4" s="325"/>
    </row>
    <row r="5" spans="1:118" ht="15" customHeight="1" x14ac:dyDescent="0.25">
      <c r="A5">
        <v>2</v>
      </c>
      <c r="B5" s="321"/>
      <c r="C5" s="215" t="str">
        <f t="shared" ref="C5:C13" si="3">HLOOKUP(CONCATENATE($C$4,"L"),$F$4:$CH$13,$A5,FALSE)</f>
        <v>Appalachian - Shale</v>
      </c>
      <c r="D5" s="215" t="str">
        <f>C5</f>
        <v>Appalachian - Shale</v>
      </c>
      <c r="E5" s="215" t="str">
        <f>C5</f>
        <v>Appalachian - Shale</v>
      </c>
      <c r="F5" s="326" t="str">
        <f>G6</f>
        <v>Appalachian - Shale</v>
      </c>
      <c r="G5" s="327"/>
      <c r="H5" s="328"/>
      <c r="I5" s="326" t="str">
        <f>J6</f>
        <v>Gulf - Conventional</v>
      </c>
      <c r="J5" s="327"/>
      <c r="K5" s="329"/>
      <c r="L5" s="326" t="str">
        <f>M6</f>
        <v>Gulf - Shale</v>
      </c>
      <c r="M5" s="327"/>
      <c r="N5" s="329"/>
      <c r="O5" s="326" t="str">
        <f>P6</f>
        <v>Gulf - Tight</v>
      </c>
      <c r="P5" s="327"/>
      <c r="Q5" s="329"/>
      <c r="R5" s="326" t="str">
        <f>S6</f>
        <v>Arkla - Conventional</v>
      </c>
      <c r="S5" s="327"/>
      <c r="T5" s="329"/>
      <c r="U5" s="326" t="str">
        <f>V6</f>
        <v>Arkla - Shale</v>
      </c>
      <c r="V5" s="327"/>
      <c r="W5" s="329"/>
      <c r="X5" s="326" t="str">
        <f>Y6</f>
        <v>Arkla - Tight</v>
      </c>
      <c r="Y5" s="327"/>
      <c r="Z5" s="329"/>
      <c r="AA5" s="326" t="str">
        <f>AB6</f>
        <v>East Texas - Conventional</v>
      </c>
      <c r="AB5" s="327"/>
      <c r="AC5" s="329"/>
      <c r="AD5" s="326" t="str">
        <f>AE6</f>
        <v>East Texas - Shale</v>
      </c>
      <c r="AE5" s="327"/>
      <c r="AF5" s="329"/>
      <c r="AG5" s="326" t="str">
        <f>AH6</f>
        <v>East Texas - Tight</v>
      </c>
      <c r="AH5" s="327"/>
      <c r="AI5" s="329"/>
      <c r="AJ5" s="326" t="str">
        <f>AK6</f>
        <v>Arkoma - Conventional</v>
      </c>
      <c r="AK5" s="327"/>
      <c r="AL5" s="329"/>
      <c r="AM5" s="326" t="str">
        <f>AN6</f>
        <v>Arkoma - Shale</v>
      </c>
      <c r="AN5" s="327"/>
      <c r="AO5" s="329"/>
      <c r="AP5" s="326" t="str">
        <f>AQ6</f>
        <v>South Oklahoma - Shale</v>
      </c>
      <c r="AQ5" s="327"/>
      <c r="AR5" s="329"/>
      <c r="AS5" s="326" t="str">
        <f>AT6</f>
        <v>Anadarko - Conventional</v>
      </c>
      <c r="AT5" s="327"/>
      <c r="AU5" s="329"/>
      <c r="AV5" s="326" t="str">
        <f>AW6</f>
        <v>Anadarko - Shale</v>
      </c>
      <c r="AW5" s="327"/>
      <c r="AX5" s="329"/>
      <c r="AY5" s="326" t="str">
        <f>AZ6</f>
        <v>Anadarko - Tight</v>
      </c>
      <c r="AZ5" s="327"/>
      <c r="BA5" s="329"/>
      <c r="BB5" s="326" t="str">
        <f>BC6</f>
        <v>Strawn - Shale</v>
      </c>
      <c r="BC5" s="327"/>
      <c r="BD5" s="329"/>
      <c r="BE5" s="326" t="str">
        <f>BF6</f>
        <v>Fort Worth - Shale</v>
      </c>
      <c r="BF5" s="327"/>
      <c r="BG5" s="329"/>
      <c r="BH5" s="326" t="str">
        <f>BI6</f>
        <v>Permian - Conventional</v>
      </c>
      <c r="BI5" s="327"/>
      <c r="BJ5" s="329"/>
      <c r="BK5" s="326" t="str">
        <f>BL6</f>
        <v>Permian - Shale</v>
      </c>
      <c r="BL5" s="327"/>
      <c r="BM5" s="329"/>
      <c r="BN5" s="326" t="str">
        <f>BO6</f>
        <v>Green River - Conventional</v>
      </c>
      <c r="BO5" s="327"/>
      <c r="BP5" s="329"/>
      <c r="BQ5" s="326" t="str">
        <f>BR6</f>
        <v>Green River - Tight</v>
      </c>
      <c r="BR5" s="327"/>
      <c r="BS5" s="329"/>
      <c r="BT5" s="326" t="str">
        <f>BU6</f>
        <v>Uinta - Conventional</v>
      </c>
      <c r="BU5" s="327"/>
      <c r="BV5" s="329"/>
      <c r="BW5" s="326" t="str">
        <f>BX6</f>
        <v>Uinta - Tight</v>
      </c>
      <c r="BX5" s="327"/>
      <c r="BY5" s="329"/>
      <c r="BZ5" s="326" t="str">
        <f>CA6</f>
        <v>San Juan - CBM</v>
      </c>
      <c r="CA5" s="327"/>
      <c r="CB5" s="329"/>
      <c r="CC5" s="326" t="str">
        <f>CD6</f>
        <v>San Juan - Conventional</v>
      </c>
      <c r="CD5" s="327"/>
      <c r="CE5" s="329"/>
      <c r="CF5" s="326" t="str">
        <f>CG6</f>
        <v>Piceance - Tight</v>
      </c>
      <c r="CG5" s="327"/>
      <c r="CH5" s="329"/>
      <c r="CI5" s="325"/>
    </row>
    <row r="6" spans="1:118" ht="39" x14ac:dyDescent="0.25">
      <c r="A6">
        <v>3</v>
      </c>
      <c r="B6" s="321"/>
      <c r="C6" s="215" t="str">
        <f t="shared" si="3"/>
        <v>Appalachian - Shale - Min</v>
      </c>
      <c r="D6" s="215" t="str">
        <f t="shared" ref="D6:D13" si="4">HLOOKUP(CONCATENATE($C$4,"E"),$F$4:$CH$13,$A6,FALSE)</f>
        <v>Appalachian - Shale</v>
      </c>
      <c r="E6" s="215" t="str">
        <f t="shared" ref="E6:E13" si="5">HLOOKUP(CONCATENATE($C$4,"H"),$F$4:$CH$13,$A6,FALSE)</f>
        <v>Appalachian - Shale - Max</v>
      </c>
      <c r="F6" s="218" t="s">
        <v>228</v>
      </c>
      <c r="G6" s="66" t="s">
        <v>229</v>
      </c>
      <c r="H6" s="220" t="s">
        <v>230</v>
      </c>
      <c r="I6" s="218" t="s">
        <v>231</v>
      </c>
      <c r="J6" s="66" t="s">
        <v>232</v>
      </c>
      <c r="K6" s="219" t="s">
        <v>233</v>
      </c>
      <c r="L6" s="218" t="s">
        <v>234</v>
      </c>
      <c r="M6" s="66" t="s">
        <v>235</v>
      </c>
      <c r="N6" s="219" t="s">
        <v>236</v>
      </c>
      <c r="O6" s="218" t="s">
        <v>237</v>
      </c>
      <c r="P6" s="66" t="s">
        <v>238</v>
      </c>
      <c r="Q6" s="219" t="s">
        <v>239</v>
      </c>
      <c r="R6" s="218" t="s">
        <v>240</v>
      </c>
      <c r="S6" s="66" t="s">
        <v>241</v>
      </c>
      <c r="T6" s="219" t="s">
        <v>242</v>
      </c>
      <c r="U6" s="218" t="s">
        <v>243</v>
      </c>
      <c r="V6" s="66" t="s">
        <v>244</v>
      </c>
      <c r="W6" s="219" t="s">
        <v>245</v>
      </c>
      <c r="X6" s="218" t="s">
        <v>246</v>
      </c>
      <c r="Y6" s="66" t="s">
        <v>247</v>
      </c>
      <c r="Z6" s="219" t="s">
        <v>248</v>
      </c>
      <c r="AA6" s="218" t="s">
        <v>249</v>
      </c>
      <c r="AB6" s="66" t="s">
        <v>250</v>
      </c>
      <c r="AC6" s="219" t="s">
        <v>251</v>
      </c>
      <c r="AD6" s="218" t="s">
        <v>252</v>
      </c>
      <c r="AE6" s="66" t="s">
        <v>253</v>
      </c>
      <c r="AF6" s="219" t="s">
        <v>254</v>
      </c>
      <c r="AG6" s="218" t="s">
        <v>255</v>
      </c>
      <c r="AH6" s="66" t="s">
        <v>256</v>
      </c>
      <c r="AI6" s="219" t="s">
        <v>257</v>
      </c>
      <c r="AJ6" s="218" t="s">
        <v>258</v>
      </c>
      <c r="AK6" s="66" t="s">
        <v>259</v>
      </c>
      <c r="AL6" s="219" t="s">
        <v>260</v>
      </c>
      <c r="AM6" s="218" t="s">
        <v>261</v>
      </c>
      <c r="AN6" s="66" t="s">
        <v>262</v>
      </c>
      <c r="AO6" s="219" t="s">
        <v>263</v>
      </c>
      <c r="AP6" s="218" t="s">
        <v>264</v>
      </c>
      <c r="AQ6" s="66" t="s">
        <v>265</v>
      </c>
      <c r="AR6" s="219" t="s">
        <v>266</v>
      </c>
      <c r="AS6" s="218" t="s">
        <v>267</v>
      </c>
      <c r="AT6" s="66" t="s">
        <v>268</v>
      </c>
      <c r="AU6" s="219" t="s">
        <v>269</v>
      </c>
      <c r="AV6" s="218" t="s">
        <v>270</v>
      </c>
      <c r="AW6" s="66" t="s">
        <v>271</v>
      </c>
      <c r="AX6" s="219" t="s">
        <v>272</v>
      </c>
      <c r="AY6" s="218" t="s">
        <v>273</v>
      </c>
      <c r="AZ6" s="66" t="s">
        <v>274</v>
      </c>
      <c r="BA6" s="219" t="s">
        <v>275</v>
      </c>
      <c r="BB6" s="218" t="s">
        <v>276</v>
      </c>
      <c r="BC6" s="66" t="s">
        <v>277</v>
      </c>
      <c r="BD6" s="219" t="s">
        <v>278</v>
      </c>
      <c r="BE6" s="218" t="s">
        <v>279</v>
      </c>
      <c r="BF6" s="66" t="s">
        <v>280</v>
      </c>
      <c r="BG6" s="219" t="s">
        <v>281</v>
      </c>
      <c r="BH6" s="218" t="s">
        <v>282</v>
      </c>
      <c r="BI6" s="66" t="s">
        <v>283</v>
      </c>
      <c r="BJ6" s="219" t="s">
        <v>284</v>
      </c>
      <c r="BK6" s="218" t="s">
        <v>285</v>
      </c>
      <c r="BL6" s="66" t="s">
        <v>286</v>
      </c>
      <c r="BM6" s="219" t="s">
        <v>287</v>
      </c>
      <c r="BN6" s="218" t="s">
        <v>288</v>
      </c>
      <c r="BO6" s="66" t="s">
        <v>289</v>
      </c>
      <c r="BP6" s="219" t="s">
        <v>290</v>
      </c>
      <c r="BQ6" s="218" t="s">
        <v>291</v>
      </c>
      <c r="BR6" s="66" t="s">
        <v>292</v>
      </c>
      <c r="BS6" s="219" t="s">
        <v>293</v>
      </c>
      <c r="BT6" s="218" t="s">
        <v>294</v>
      </c>
      <c r="BU6" s="66" t="s">
        <v>295</v>
      </c>
      <c r="BV6" s="219" t="s">
        <v>296</v>
      </c>
      <c r="BW6" s="218" t="s">
        <v>297</v>
      </c>
      <c r="BX6" s="66" t="s">
        <v>298</v>
      </c>
      <c r="BY6" s="219" t="s">
        <v>299</v>
      </c>
      <c r="BZ6" s="218" t="s">
        <v>300</v>
      </c>
      <c r="CA6" s="66" t="s">
        <v>301</v>
      </c>
      <c r="CB6" s="219" t="s">
        <v>302</v>
      </c>
      <c r="CC6" s="218" t="s">
        <v>303</v>
      </c>
      <c r="CD6" s="66" t="s">
        <v>304</v>
      </c>
      <c r="CE6" s="219" t="s">
        <v>305</v>
      </c>
      <c r="CF6" s="218" t="s">
        <v>306</v>
      </c>
      <c r="CG6" s="66" t="s">
        <v>307</v>
      </c>
      <c r="CH6" s="219" t="s">
        <v>308</v>
      </c>
      <c r="CI6" s="325"/>
    </row>
    <row r="7" spans="1:118" ht="15" customHeight="1" x14ac:dyDescent="0.25">
      <c r="A7">
        <v>4</v>
      </c>
      <c r="B7" s="67" t="s">
        <v>371</v>
      </c>
      <c r="C7" s="216">
        <f t="shared" si="3"/>
        <v>45.831858268101762</v>
      </c>
      <c r="D7" s="216">
        <f t="shared" si="4"/>
        <v>62.0692603385518</v>
      </c>
      <c r="E7" s="216">
        <f t="shared" si="5"/>
        <v>80.340509148727918</v>
      </c>
      <c r="F7" s="68">
        <v>45.831858268101762</v>
      </c>
      <c r="G7" s="69">
        <v>62.0692603385518</v>
      </c>
      <c r="H7" s="235">
        <v>80.340509148727918</v>
      </c>
      <c r="I7" s="68">
        <v>45.831858268101762</v>
      </c>
      <c r="J7" s="69">
        <v>62.0692603385518</v>
      </c>
      <c r="K7" s="235">
        <v>80.340509148727918</v>
      </c>
      <c r="L7" s="68">
        <v>45.831858268101762</v>
      </c>
      <c r="M7" s="69">
        <v>62.0692603385518</v>
      </c>
      <c r="N7" s="235">
        <v>80.340509148727918</v>
      </c>
      <c r="O7" s="68">
        <v>45.831858268101762</v>
      </c>
      <c r="P7" s="69">
        <v>62.0692603385518</v>
      </c>
      <c r="Q7" s="235">
        <v>80.340509148727918</v>
      </c>
      <c r="R7" s="68">
        <v>45.831858268101762</v>
      </c>
      <c r="S7" s="69">
        <v>62.0692603385518</v>
      </c>
      <c r="T7" s="235">
        <v>80.340509148727918</v>
      </c>
      <c r="U7" s="68">
        <v>45.831858268101762</v>
      </c>
      <c r="V7" s="69">
        <v>62.0692603385518</v>
      </c>
      <c r="W7" s="235">
        <v>80.340509148727918</v>
      </c>
      <c r="X7" s="68">
        <v>45.831858268101762</v>
      </c>
      <c r="Y7" s="69">
        <v>62.0692603385518</v>
      </c>
      <c r="Z7" s="235">
        <v>80.340509148727918</v>
      </c>
      <c r="AA7" s="68">
        <v>45.831858268101762</v>
      </c>
      <c r="AB7" s="69">
        <v>62.0692603385518</v>
      </c>
      <c r="AC7" s="235">
        <v>80.340509148727918</v>
      </c>
      <c r="AD7" s="68">
        <v>45.831858268101762</v>
      </c>
      <c r="AE7" s="69">
        <v>62.0692603385518</v>
      </c>
      <c r="AF7" s="235">
        <v>80.340509148727918</v>
      </c>
      <c r="AG7" s="68">
        <v>45.831858268101762</v>
      </c>
      <c r="AH7" s="69">
        <v>62.0692603385518</v>
      </c>
      <c r="AI7" s="235">
        <v>80.340509148727918</v>
      </c>
      <c r="AJ7" s="68">
        <v>45.831858268101762</v>
      </c>
      <c r="AK7" s="69">
        <v>62.0692603385518</v>
      </c>
      <c r="AL7" s="235">
        <v>80.340509148727918</v>
      </c>
      <c r="AM7" s="68">
        <v>45.831858268101762</v>
      </c>
      <c r="AN7" s="69">
        <v>62.0692603385518</v>
      </c>
      <c r="AO7" s="235">
        <v>80.340509148727918</v>
      </c>
      <c r="AP7" s="68">
        <v>45.831858268101762</v>
      </c>
      <c r="AQ7" s="69">
        <v>62.0692603385518</v>
      </c>
      <c r="AR7" s="235">
        <v>80.340509148727918</v>
      </c>
      <c r="AS7" s="68">
        <v>45.831858268101762</v>
      </c>
      <c r="AT7" s="69">
        <v>62.0692603385518</v>
      </c>
      <c r="AU7" s="235">
        <v>80.340509148727918</v>
      </c>
      <c r="AV7" s="68">
        <v>45.831858268101762</v>
      </c>
      <c r="AW7" s="69">
        <v>62.0692603385518</v>
      </c>
      <c r="AX7" s="235">
        <v>80.340509148727918</v>
      </c>
      <c r="AY7" s="68">
        <v>45.831858268101762</v>
      </c>
      <c r="AZ7" s="69">
        <v>62.0692603385518</v>
      </c>
      <c r="BA7" s="235">
        <v>80.340509148727918</v>
      </c>
      <c r="BB7" s="68">
        <v>45.831858268101762</v>
      </c>
      <c r="BC7" s="69">
        <v>62.0692603385518</v>
      </c>
      <c r="BD7" s="235">
        <v>80.340509148727918</v>
      </c>
      <c r="BE7" s="68">
        <v>45.831858268101762</v>
      </c>
      <c r="BF7" s="69">
        <v>62.0692603385518</v>
      </c>
      <c r="BG7" s="235">
        <v>80.340509148727918</v>
      </c>
      <c r="BH7" s="68">
        <v>45.831858268101762</v>
      </c>
      <c r="BI7" s="69">
        <v>62.0692603385518</v>
      </c>
      <c r="BJ7" s="235">
        <v>80.340509148727918</v>
      </c>
      <c r="BK7" s="68">
        <v>45.831858268101762</v>
      </c>
      <c r="BL7" s="69">
        <v>62.0692603385518</v>
      </c>
      <c r="BM7" s="235">
        <v>80.340509148727918</v>
      </c>
      <c r="BN7" s="68">
        <v>45.831858268101762</v>
      </c>
      <c r="BO7" s="69">
        <v>62.0692603385518</v>
      </c>
      <c r="BP7" s="235">
        <v>80.340509148727918</v>
      </c>
      <c r="BQ7" s="68">
        <v>45.831858268101762</v>
      </c>
      <c r="BR7" s="69">
        <v>62.0692603385518</v>
      </c>
      <c r="BS7" s="235">
        <v>80.340509148727918</v>
      </c>
      <c r="BT7" s="68">
        <v>45.831858268101762</v>
      </c>
      <c r="BU7" s="69">
        <v>62.0692603385518</v>
      </c>
      <c r="BV7" s="235">
        <v>80.340509148727918</v>
      </c>
      <c r="BW7" s="68">
        <v>45.831858268101762</v>
      </c>
      <c r="BX7" s="69">
        <v>62.0692603385518</v>
      </c>
      <c r="BY7" s="235">
        <v>80.340509148727918</v>
      </c>
      <c r="BZ7" s="68">
        <v>45.831858268101762</v>
      </c>
      <c r="CA7" s="69">
        <v>62.0692603385518</v>
      </c>
      <c r="CB7" s="235">
        <v>80.340509148727918</v>
      </c>
      <c r="CC7" s="68">
        <v>45.831858268101762</v>
      </c>
      <c r="CD7" s="69">
        <v>62.0692603385518</v>
      </c>
      <c r="CE7" s="235">
        <v>80.340509148727918</v>
      </c>
      <c r="CF7" s="68">
        <v>45.831858268101762</v>
      </c>
      <c r="CG7" s="69">
        <v>62.0692603385518</v>
      </c>
      <c r="CH7" s="235">
        <v>80.340509148727918</v>
      </c>
      <c r="CI7" s="237" t="str">
        <f>'Data Summary'!J23</f>
        <v>[tonnes] Methane emissions from transmission centrifugal compressors.</v>
      </c>
      <c r="CJ7"/>
      <c r="CK7"/>
      <c r="CL7"/>
      <c r="CM7"/>
      <c r="CN7"/>
      <c r="CO7"/>
      <c r="CP7"/>
    </row>
    <row r="8" spans="1:118" ht="15" customHeight="1" x14ac:dyDescent="0.25">
      <c r="A8">
        <v>5</v>
      </c>
      <c r="B8" s="67" t="s">
        <v>372</v>
      </c>
      <c r="C8" s="216">
        <f t="shared" si="3"/>
        <v>95353998.862770185</v>
      </c>
      <c r="D8" s="216">
        <f t="shared" si="4"/>
        <v>124394210.3812992</v>
      </c>
      <c r="E8" s="216">
        <f>HLOOKUP(CONCATENATE($C$4,"H"),$F$4:$CH$13,$A8,FALSE)</f>
        <v>159045629.56126514</v>
      </c>
      <c r="F8" s="68">
        <v>95353998.862770185</v>
      </c>
      <c r="G8" s="69">
        <v>124394210.3812992</v>
      </c>
      <c r="H8" s="235">
        <v>159045629.56126514</v>
      </c>
      <c r="I8" s="68">
        <v>95353998.862770185</v>
      </c>
      <c r="J8" s="69">
        <v>124394210.3812992</v>
      </c>
      <c r="K8" s="235">
        <v>159045629.56126514</v>
      </c>
      <c r="L8" s="68">
        <v>95353998.862770185</v>
      </c>
      <c r="M8" s="69">
        <v>124394210.3812992</v>
      </c>
      <c r="N8" s="235">
        <v>159045629.56126514</v>
      </c>
      <c r="O8" s="68">
        <v>95353998.862770185</v>
      </c>
      <c r="P8" s="69">
        <v>124394210.3812992</v>
      </c>
      <c r="Q8" s="235">
        <v>159045629.56126514</v>
      </c>
      <c r="R8" s="68">
        <v>95353998.862770185</v>
      </c>
      <c r="S8" s="69">
        <v>124394210.3812992</v>
      </c>
      <c r="T8" s="235">
        <v>159045629.56126514</v>
      </c>
      <c r="U8" s="68">
        <v>95353998.862770185</v>
      </c>
      <c r="V8" s="69">
        <v>124394210.3812992</v>
      </c>
      <c r="W8" s="235">
        <v>159045629.56126514</v>
      </c>
      <c r="X8" s="68">
        <v>95353998.862770185</v>
      </c>
      <c r="Y8" s="69">
        <v>124394210.3812992</v>
      </c>
      <c r="Z8" s="235">
        <v>159045629.56126514</v>
      </c>
      <c r="AA8" s="68">
        <v>95353998.862770185</v>
      </c>
      <c r="AB8" s="69">
        <v>124394210.3812992</v>
      </c>
      <c r="AC8" s="235">
        <v>159045629.56126514</v>
      </c>
      <c r="AD8" s="68">
        <v>95353998.862770185</v>
      </c>
      <c r="AE8" s="69">
        <v>124394210.3812992</v>
      </c>
      <c r="AF8" s="235">
        <v>159045629.56126514</v>
      </c>
      <c r="AG8" s="68">
        <v>95353998.862770185</v>
      </c>
      <c r="AH8" s="69">
        <v>124394210.3812992</v>
      </c>
      <c r="AI8" s="235">
        <v>159045629.56126514</v>
      </c>
      <c r="AJ8" s="68">
        <v>95353998.862770185</v>
      </c>
      <c r="AK8" s="69">
        <v>124394210.3812992</v>
      </c>
      <c r="AL8" s="235">
        <v>159045629.56126514</v>
      </c>
      <c r="AM8" s="68">
        <v>95353998.862770185</v>
      </c>
      <c r="AN8" s="69">
        <v>124394210.3812992</v>
      </c>
      <c r="AO8" s="235">
        <v>159045629.56126514</v>
      </c>
      <c r="AP8" s="68">
        <v>95353998.862770185</v>
      </c>
      <c r="AQ8" s="69">
        <v>124394210.3812992</v>
      </c>
      <c r="AR8" s="235">
        <v>159045629.56126514</v>
      </c>
      <c r="AS8" s="68">
        <v>95353998.862770185</v>
      </c>
      <c r="AT8" s="69">
        <v>124394210.3812992</v>
      </c>
      <c r="AU8" s="235">
        <v>159045629.56126514</v>
      </c>
      <c r="AV8" s="68">
        <v>95353998.862770185</v>
      </c>
      <c r="AW8" s="69">
        <v>124394210.3812992</v>
      </c>
      <c r="AX8" s="235">
        <v>159045629.56126514</v>
      </c>
      <c r="AY8" s="68">
        <v>95353998.862770185</v>
      </c>
      <c r="AZ8" s="69">
        <v>124394210.3812992</v>
      </c>
      <c r="BA8" s="235">
        <v>159045629.56126514</v>
      </c>
      <c r="BB8" s="68">
        <v>95353998.862770185</v>
      </c>
      <c r="BC8" s="69">
        <v>124394210.3812992</v>
      </c>
      <c r="BD8" s="235">
        <v>159045629.56126514</v>
      </c>
      <c r="BE8" s="68">
        <v>95353998.862770185</v>
      </c>
      <c r="BF8" s="69">
        <v>124394210.3812992</v>
      </c>
      <c r="BG8" s="235">
        <v>159045629.56126514</v>
      </c>
      <c r="BH8" s="68">
        <v>95353998.862770185</v>
      </c>
      <c r="BI8" s="69">
        <v>124394210.3812992</v>
      </c>
      <c r="BJ8" s="235">
        <v>159045629.56126514</v>
      </c>
      <c r="BK8" s="68">
        <v>95353998.862770185</v>
      </c>
      <c r="BL8" s="69">
        <v>124394210.3812992</v>
      </c>
      <c r="BM8" s="235">
        <v>159045629.56126514</v>
      </c>
      <c r="BN8" s="68">
        <v>95353998.862770185</v>
      </c>
      <c r="BO8" s="69">
        <v>124394210.3812992</v>
      </c>
      <c r="BP8" s="235">
        <v>159045629.56126514</v>
      </c>
      <c r="BQ8" s="68">
        <v>95353998.862770185</v>
      </c>
      <c r="BR8" s="69">
        <v>124394210.3812992</v>
      </c>
      <c r="BS8" s="235">
        <v>159045629.56126514</v>
      </c>
      <c r="BT8" s="68">
        <v>95353998.862770185</v>
      </c>
      <c r="BU8" s="69">
        <v>124394210.3812992</v>
      </c>
      <c r="BV8" s="235">
        <v>159045629.56126514</v>
      </c>
      <c r="BW8" s="68">
        <v>95353998.862770185</v>
      </c>
      <c r="BX8" s="69">
        <v>124394210.3812992</v>
      </c>
      <c r="BY8" s="235">
        <v>159045629.56126514</v>
      </c>
      <c r="BZ8" s="68">
        <v>95353998.862770185</v>
      </c>
      <c r="CA8" s="69">
        <v>124394210.3812992</v>
      </c>
      <c r="CB8" s="235">
        <v>159045629.56126514</v>
      </c>
      <c r="CC8" s="68">
        <v>95353998.862770185</v>
      </c>
      <c r="CD8" s="69">
        <v>124394210.3812992</v>
      </c>
      <c r="CE8" s="235">
        <v>159045629.56126514</v>
      </c>
      <c r="CF8" s="68">
        <v>95353998.862770185</v>
      </c>
      <c r="CG8" s="69">
        <v>124394210.3812992</v>
      </c>
      <c r="CH8" s="235">
        <v>159045629.56126514</v>
      </c>
      <c r="CI8" s="237" t="str">
        <f>'Data Summary'!J24</f>
        <v>[MCF] Annual natural gas volume through a transmission facility</v>
      </c>
      <c r="CJ8"/>
      <c r="CK8"/>
      <c r="CL8"/>
      <c r="CM8"/>
      <c r="CN8"/>
      <c r="CO8"/>
      <c r="CP8"/>
    </row>
    <row r="9" spans="1:118" ht="15" customHeight="1" x14ac:dyDescent="0.25">
      <c r="A9">
        <v>6</v>
      </c>
      <c r="B9" s="67" t="s">
        <v>339</v>
      </c>
      <c r="C9" s="216">
        <f t="shared" si="3"/>
        <v>6.8894463720501498E-3</v>
      </c>
      <c r="D9" s="216">
        <f t="shared" si="4"/>
        <v>7.6675763297352076E-3</v>
      </c>
      <c r="E9" s="216">
        <f t="shared" si="5"/>
        <v>8.4457062874202654E-3</v>
      </c>
      <c r="F9" s="68">
        <v>6.8894463720501498E-3</v>
      </c>
      <c r="G9" s="69">
        <v>7.6675763297352076E-3</v>
      </c>
      <c r="H9" s="235">
        <v>8.4457062874202654E-3</v>
      </c>
      <c r="I9" s="68">
        <v>6.8894463720501498E-3</v>
      </c>
      <c r="J9" s="69">
        <v>7.6675763297352076E-3</v>
      </c>
      <c r="K9" s="235">
        <v>8.4457062874202654E-3</v>
      </c>
      <c r="L9" s="68">
        <v>6.8894463720501498E-3</v>
      </c>
      <c r="M9" s="69">
        <v>7.6675763297352076E-3</v>
      </c>
      <c r="N9" s="235">
        <v>8.4457062874202654E-3</v>
      </c>
      <c r="O9" s="68">
        <v>6.8894463720501498E-3</v>
      </c>
      <c r="P9" s="69">
        <v>7.6675763297352076E-3</v>
      </c>
      <c r="Q9" s="235">
        <v>8.4457062874202654E-3</v>
      </c>
      <c r="R9" s="68">
        <v>6.8894463720501498E-3</v>
      </c>
      <c r="S9" s="69">
        <v>7.6675763297352076E-3</v>
      </c>
      <c r="T9" s="235">
        <v>8.4457062874202654E-3</v>
      </c>
      <c r="U9" s="68">
        <v>6.8894463720501498E-3</v>
      </c>
      <c r="V9" s="69">
        <v>7.6675763297352076E-3</v>
      </c>
      <c r="W9" s="235">
        <v>8.4457062874202654E-3</v>
      </c>
      <c r="X9" s="68">
        <v>6.8894463720501498E-3</v>
      </c>
      <c r="Y9" s="69">
        <v>7.6675763297352076E-3</v>
      </c>
      <c r="Z9" s="235">
        <v>8.4457062874202654E-3</v>
      </c>
      <c r="AA9" s="68">
        <v>6.8894463720501498E-3</v>
      </c>
      <c r="AB9" s="69">
        <v>7.6675763297352076E-3</v>
      </c>
      <c r="AC9" s="235">
        <v>8.4457062874202654E-3</v>
      </c>
      <c r="AD9" s="68">
        <v>6.8894463720501498E-3</v>
      </c>
      <c r="AE9" s="69">
        <v>7.6675763297352076E-3</v>
      </c>
      <c r="AF9" s="235">
        <v>8.4457062874202654E-3</v>
      </c>
      <c r="AG9" s="68">
        <v>6.8894463720501498E-3</v>
      </c>
      <c r="AH9" s="69">
        <v>7.6675763297352076E-3</v>
      </c>
      <c r="AI9" s="235">
        <v>8.4457062874202654E-3</v>
      </c>
      <c r="AJ9" s="68">
        <v>6.8894463720501498E-3</v>
      </c>
      <c r="AK9" s="69">
        <v>7.6675763297352076E-3</v>
      </c>
      <c r="AL9" s="235">
        <v>8.4457062874202654E-3</v>
      </c>
      <c r="AM9" s="68">
        <v>6.8894463720501498E-3</v>
      </c>
      <c r="AN9" s="69">
        <v>7.6675763297352076E-3</v>
      </c>
      <c r="AO9" s="235">
        <v>8.4457062874202654E-3</v>
      </c>
      <c r="AP9" s="68">
        <v>6.8894463720501498E-3</v>
      </c>
      <c r="AQ9" s="69">
        <v>7.6675763297352076E-3</v>
      </c>
      <c r="AR9" s="235">
        <v>8.4457062874202654E-3</v>
      </c>
      <c r="AS9" s="68">
        <v>6.8894463720501498E-3</v>
      </c>
      <c r="AT9" s="69">
        <v>7.6675763297352076E-3</v>
      </c>
      <c r="AU9" s="235">
        <v>8.4457062874202654E-3</v>
      </c>
      <c r="AV9" s="68">
        <v>6.8894463720501498E-3</v>
      </c>
      <c r="AW9" s="69">
        <v>7.6675763297352076E-3</v>
      </c>
      <c r="AX9" s="235">
        <v>8.4457062874202654E-3</v>
      </c>
      <c r="AY9" s="68">
        <v>6.8894463720501498E-3</v>
      </c>
      <c r="AZ9" s="69">
        <v>7.6675763297352076E-3</v>
      </c>
      <c r="BA9" s="235">
        <v>8.4457062874202654E-3</v>
      </c>
      <c r="BB9" s="68">
        <v>6.8894463720501498E-3</v>
      </c>
      <c r="BC9" s="69">
        <v>7.6675763297352076E-3</v>
      </c>
      <c r="BD9" s="235">
        <v>8.4457062874202654E-3</v>
      </c>
      <c r="BE9" s="68">
        <v>6.8894463720501498E-3</v>
      </c>
      <c r="BF9" s="69">
        <v>7.6675763297352076E-3</v>
      </c>
      <c r="BG9" s="235">
        <v>8.4457062874202654E-3</v>
      </c>
      <c r="BH9" s="68">
        <v>6.8894463720501498E-3</v>
      </c>
      <c r="BI9" s="69">
        <v>7.6675763297352076E-3</v>
      </c>
      <c r="BJ9" s="235">
        <v>8.4457062874202654E-3</v>
      </c>
      <c r="BK9" s="68">
        <v>6.8894463720501498E-3</v>
      </c>
      <c r="BL9" s="69">
        <v>7.6675763297352076E-3</v>
      </c>
      <c r="BM9" s="235">
        <v>8.4457062874202654E-3</v>
      </c>
      <c r="BN9" s="68">
        <v>6.8894463720501498E-3</v>
      </c>
      <c r="BO9" s="69">
        <v>7.6675763297352076E-3</v>
      </c>
      <c r="BP9" s="235">
        <v>8.4457062874202654E-3</v>
      </c>
      <c r="BQ9" s="68">
        <v>6.8894463720501498E-3</v>
      </c>
      <c r="BR9" s="69">
        <v>7.6675763297352076E-3</v>
      </c>
      <c r="BS9" s="235">
        <v>8.4457062874202654E-3</v>
      </c>
      <c r="BT9" s="68">
        <v>6.8894463720501498E-3</v>
      </c>
      <c r="BU9" s="69">
        <v>7.6675763297352076E-3</v>
      </c>
      <c r="BV9" s="235">
        <v>8.4457062874202654E-3</v>
      </c>
      <c r="BW9" s="68">
        <v>6.8894463720501498E-3</v>
      </c>
      <c r="BX9" s="69">
        <v>7.6675763297352076E-3</v>
      </c>
      <c r="BY9" s="235">
        <v>8.4457062874202654E-3</v>
      </c>
      <c r="BZ9" s="68">
        <v>6.8894463720501498E-3</v>
      </c>
      <c r="CA9" s="69">
        <v>7.6675763297352076E-3</v>
      </c>
      <c r="CB9" s="235">
        <v>8.4457062874202654E-3</v>
      </c>
      <c r="CC9" s="68">
        <v>6.8894463720501498E-3</v>
      </c>
      <c r="CD9" s="69">
        <v>7.6675763297352076E-3</v>
      </c>
      <c r="CE9" s="235">
        <v>8.4457062874202654E-3</v>
      </c>
      <c r="CF9" s="68">
        <v>6.8894463720501498E-3</v>
      </c>
      <c r="CG9" s="69">
        <v>7.6675763297352076E-3</v>
      </c>
      <c r="CH9" s="235">
        <v>8.4457062874202654E-3</v>
      </c>
      <c r="CI9" s="237" t="str">
        <f>'Data Summary'!J25</f>
        <v>[dimensionless] Mass fraction of CO2 in natural gas</v>
      </c>
      <c r="CJ9"/>
      <c r="CK9"/>
      <c r="CL9"/>
      <c r="CM9"/>
      <c r="CN9"/>
      <c r="CO9"/>
      <c r="CP9"/>
    </row>
    <row r="10" spans="1:118" ht="15" customHeight="1" x14ac:dyDescent="0.25">
      <c r="A10">
        <v>7</v>
      </c>
      <c r="B10" s="67" t="s">
        <v>342</v>
      </c>
      <c r="C10" s="216">
        <f t="shared" si="3"/>
        <v>0.73076369026073684</v>
      </c>
      <c r="D10" s="216">
        <f t="shared" si="4"/>
        <v>0.73415595693918156</v>
      </c>
      <c r="E10" s="216">
        <f t="shared" si="5"/>
        <v>0.73754822361762629</v>
      </c>
      <c r="F10" s="68">
        <v>0.73076369026073684</v>
      </c>
      <c r="G10" s="69">
        <v>0.73415595693918156</v>
      </c>
      <c r="H10" s="235">
        <v>0.73754822361762629</v>
      </c>
      <c r="I10" s="68">
        <v>0.73076369026073684</v>
      </c>
      <c r="J10" s="69">
        <v>0.73415595693918156</v>
      </c>
      <c r="K10" s="235">
        <v>0.73754822361762629</v>
      </c>
      <c r="L10" s="68">
        <v>0.73076369026073684</v>
      </c>
      <c r="M10" s="69">
        <v>0.73415595693918156</v>
      </c>
      <c r="N10" s="235">
        <v>0.73754822361762629</v>
      </c>
      <c r="O10" s="68">
        <v>0.73076369026073684</v>
      </c>
      <c r="P10" s="69">
        <v>0.73415595693918156</v>
      </c>
      <c r="Q10" s="235">
        <v>0.73754822361762629</v>
      </c>
      <c r="R10" s="68">
        <v>0.73076369026073684</v>
      </c>
      <c r="S10" s="69">
        <v>0.73415595693918156</v>
      </c>
      <c r="T10" s="235">
        <v>0.73754822361762629</v>
      </c>
      <c r="U10" s="68">
        <v>0.73076369026073684</v>
      </c>
      <c r="V10" s="69">
        <v>0.73415595693918156</v>
      </c>
      <c r="W10" s="235">
        <v>0.73754822361762629</v>
      </c>
      <c r="X10" s="68">
        <v>0.73076369026073684</v>
      </c>
      <c r="Y10" s="69">
        <v>0.73415595693918156</v>
      </c>
      <c r="Z10" s="235">
        <v>0.73754822361762629</v>
      </c>
      <c r="AA10" s="68">
        <v>0.73076369026073684</v>
      </c>
      <c r="AB10" s="69">
        <v>0.73415595693918156</v>
      </c>
      <c r="AC10" s="235">
        <v>0.73754822361762629</v>
      </c>
      <c r="AD10" s="68">
        <v>0.73076369026073684</v>
      </c>
      <c r="AE10" s="69">
        <v>0.73415595693918156</v>
      </c>
      <c r="AF10" s="235">
        <v>0.73754822361762629</v>
      </c>
      <c r="AG10" s="68">
        <v>0.73076369026073684</v>
      </c>
      <c r="AH10" s="69">
        <v>0.73415595693918156</v>
      </c>
      <c r="AI10" s="235">
        <v>0.73754822361762629</v>
      </c>
      <c r="AJ10" s="68">
        <v>0.73076369026073684</v>
      </c>
      <c r="AK10" s="69">
        <v>0.73415595693918156</v>
      </c>
      <c r="AL10" s="235">
        <v>0.73754822361762629</v>
      </c>
      <c r="AM10" s="68">
        <v>0.73076369026073684</v>
      </c>
      <c r="AN10" s="69">
        <v>0.73415595693918156</v>
      </c>
      <c r="AO10" s="235">
        <v>0.73754822361762629</v>
      </c>
      <c r="AP10" s="68">
        <v>0.73076369026073684</v>
      </c>
      <c r="AQ10" s="69">
        <v>0.73415595693918156</v>
      </c>
      <c r="AR10" s="235">
        <v>0.73754822361762629</v>
      </c>
      <c r="AS10" s="68">
        <v>0.73076369026073684</v>
      </c>
      <c r="AT10" s="69">
        <v>0.73415595693918156</v>
      </c>
      <c r="AU10" s="235">
        <v>0.73754822361762629</v>
      </c>
      <c r="AV10" s="68">
        <v>0.73076369026073684</v>
      </c>
      <c r="AW10" s="69">
        <v>0.73415595693918156</v>
      </c>
      <c r="AX10" s="235">
        <v>0.73754822361762629</v>
      </c>
      <c r="AY10" s="68">
        <v>0.73076369026073684</v>
      </c>
      <c r="AZ10" s="69">
        <v>0.73415595693918156</v>
      </c>
      <c r="BA10" s="235">
        <v>0.73754822361762629</v>
      </c>
      <c r="BB10" s="68">
        <v>0.73076369026073684</v>
      </c>
      <c r="BC10" s="69">
        <v>0.73415595693918156</v>
      </c>
      <c r="BD10" s="235">
        <v>0.73754822361762629</v>
      </c>
      <c r="BE10" s="68">
        <v>0.73076369026073684</v>
      </c>
      <c r="BF10" s="69">
        <v>0.73415595693918156</v>
      </c>
      <c r="BG10" s="235">
        <v>0.73754822361762629</v>
      </c>
      <c r="BH10" s="68">
        <v>0.73076369026073684</v>
      </c>
      <c r="BI10" s="69">
        <v>0.73415595693918156</v>
      </c>
      <c r="BJ10" s="235">
        <v>0.73754822361762629</v>
      </c>
      <c r="BK10" s="68">
        <v>0.73076369026073684</v>
      </c>
      <c r="BL10" s="69">
        <v>0.73415595693918156</v>
      </c>
      <c r="BM10" s="235">
        <v>0.73754822361762629</v>
      </c>
      <c r="BN10" s="68">
        <v>0.73076369026073684</v>
      </c>
      <c r="BO10" s="69">
        <v>0.73415595693918156</v>
      </c>
      <c r="BP10" s="235">
        <v>0.73754822361762629</v>
      </c>
      <c r="BQ10" s="68">
        <v>0.73076369026073684</v>
      </c>
      <c r="BR10" s="69">
        <v>0.73415595693918156</v>
      </c>
      <c r="BS10" s="235">
        <v>0.73754822361762629</v>
      </c>
      <c r="BT10" s="68">
        <v>0.73076369026073684</v>
      </c>
      <c r="BU10" s="69">
        <v>0.73415595693918156</v>
      </c>
      <c r="BV10" s="235">
        <v>0.73754822361762629</v>
      </c>
      <c r="BW10" s="68">
        <v>0.73076369026073684</v>
      </c>
      <c r="BX10" s="69">
        <v>0.73415595693918156</v>
      </c>
      <c r="BY10" s="235">
        <v>0.73754822361762629</v>
      </c>
      <c r="BZ10" s="68">
        <v>0.73076369026073684</v>
      </c>
      <c r="CA10" s="69">
        <v>0.73415595693918156</v>
      </c>
      <c r="CB10" s="235">
        <v>0.73754822361762629</v>
      </c>
      <c r="CC10" s="68">
        <v>0.73076369026073684</v>
      </c>
      <c r="CD10" s="69">
        <v>0.73415595693918156</v>
      </c>
      <c r="CE10" s="235">
        <v>0.73754822361762629</v>
      </c>
      <c r="CF10" s="68">
        <v>0.73076369026073684</v>
      </c>
      <c r="CG10" s="69">
        <v>0.73415595693918156</v>
      </c>
      <c r="CH10" s="235">
        <v>0.73754822361762629</v>
      </c>
      <c r="CI10" s="237" t="str">
        <f>'Data Summary'!J26</f>
        <v>[dimensionless] Mass fraction of CH4 in natural gas</v>
      </c>
      <c r="CJ10"/>
      <c r="CK10"/>
      <c r="CL10"/>
      <c r="CM10"/>
      <c r="CN10"/>
      <c r="CO10"/>
      <c r="CP10"/>
    </row>
    <row r="11" spans="1:118" ht="15" customHeight="1" x14ac:dyDescent="0.25">
      <c r="A11">
        <v>8</v>
      </c>
      <c r="B11" s="67" t="s">
        <v>369</v>
      </c>
      <c r="C11" s="216">
        <f t="shared" si="3"/>
        <v>22683.166829745598</v>
      </c>
      <c r="D11" s="216">
        <f t="shared" si="4"/>
        <v>24755.432915851256</v>
      </c>
      <c r="E11" s="216">
        <f t="shared" si="5"/>
        <v>26829.40684931507</v>
      </c>
      <c r="F11" s="68">
        <v>22683.166829745598</v>
      </c>
      <c r="G11" s="69">
        <v>24755.432915851256</v>
      </c>
      <c r="H11" s="235">
        <v>26829.40684931507</v>
      </c>
      <c r="I11" s="68">
        <v>22683.166829745598</v>
      </c>
      <c r="J11" s="69">
        <v>24755.432915851256</v>
      </c>
      <c r="K11" s="235">
        <v>26829.40684931507</v>
      </c>
      <c r="L11" s="68">
        <v>22683.166829745598</v>
      </c>
      <c r="M11" s="69">
        <v>24755.432915851256</v>
      </c>
      <c r="N11" s="235">
        <v>26829.40684931507</v>
      </c>
      <c r="O11" s="68">
        <v>22683.166829745598</v>
      </c>
      <c r="P11" s="69">
        <v>24755.432915851256</v>
      </c>
      <c r="Q11" s="235">
        <v>26829.40684931507</v>
      </c>
      <c r="R11" s="68">
        <v>22683.166829745598</v>
      </c>
      <c r="S11" s="69">
        <v>24755.432915851256</v>
      </c>
      <c r="T11" s="235">
        <v>26829.40684931507</v>
      </c>
      <c r="U11" s="68">
        <v>22683.166829745598</v>
      </c>
      <c r="V11" s="69">
        <v>24755.432915851256</v>
      </c>
      <c r="W11" s="235">
        <v>26829.40684931507</v>
      </c>
      <c r="X11" s="68">
        <v>22683.166829745598</v>
      </c>
      <c r="Y11" s="69">
        <v>24755.432915851256</v>
      </c>
      <c r="Z11" s="235">
        <v>26829.40684931507</v>
      </c>
      <c r="AA11" s="68">
        <v>22683.166829745598</v>
      </c>
      <c r="AB11" s="69">
        <v>24755.432915851256</v>
      </c>
      <c r="AC11" s="235">
        <v>26829.40684931507</v>
      </c>
      <c r="AD11" s="68">
        <v>22683.166829745598</v>
      </c>
      <c r="AE11" s="69">
        <v>24755.432915851256</v>
      </c>
      <c r="AF11" s="235">
        <v>26829.40684931507</v>
      </c>
      <c r="AG11" s="68">
        <v>22683.166829745598</v>
      </c>
      <c r="AH11" s="69">
        <v>24755.432915851256</v>
      </c>
      <c r="AI11" s="235">
        <v>26829.40684931507</v>
      </c>
      <c r="AJ11" s="68">
        <v>22683.166829745598</v>
      </c>
      <c r="AK11" s="69">
        <v>24755.432915851256</v>
      </c>
      <c r="AL11" s="235">
        <v>26829.40684931507</v>
      </c>
      <c r="AM11" s="68">
        <v>22683.166829745598</v>
      </c>
      <c r="AN11" s="69">
        <v>24755.432915851256</v>
      </c>
      <c r="AO11" s="235">
        <v>26829.40684931507</v>
      </c>
      <c r="AP11" s="68">
        <v>22683.166829745598</v>
      </c>
      <c r="AQ11" s="69">
        <v>24755.432915851256</v>
      </c>
      <c r="AR11" s="235">
        <v>26829.40684931507</v>
      </c>
      <c r="AS11" s="68">
        <v>22683.166829745598</v>
      </c>
      <c r="AT11" s="69">
        <v>24755.432915851256</v>
      </c>
      <c r="AU11" s="235">
        <v>26829.40684931507</v>
      </c>
      <c r="AV11" s="68">
        <v>22683.166829745598</v>
      </c>
      <c r="AW11" s="69">
        <v>24755.432915851256</v>
      </c>
      <c r="AX11" s="235">
        <v>26829.40684931507</v>
      </c>
      <c r="AY11" s="68">
        <v>22683.166829745598</v>
      </c>
      <c r="AZ11" s="69">
        <v>24755.432915851256</v>
      </c>
      <c r="BA11" s="235">
        <v>26829.40684931507</v>
      </c>
      <c r="BB11" s="68">
        <v>22683.166829745598</v>
      </c>
      <c r="BC11" s="69">
        <v>24755.432915851256</v>
      </c>
      <c r="BD11" s="235">
        <v>26829.40684931507</v>
      </c>
      <c r="BE11" s="68">
        <v>22683.166829745598</v>
      </c>
      <c r="BF11" s="69">
        <v>24755.432915851256</v>
      </c>
      <c r="BG11" s="235">
        <v>26829.40684931507</v>
      </c>
      <c r="BH11" s="68">
        <v>22683.166829745598</v>
      </c>
      <c r="BI11" s="69">
        <v>24755.432915851256</v>
      </c>
      <c r="BJ11" s="235">
        <v>26829.40684931507</v>
      </c>
      <c r="BK11" s="68">
        <v>22683.166829745598</v>
      </c>
      <c r="BL11" s="69">
        <v>24755.432915851256</v>
      </c>
      <c r="BM11" s="235">
        <v>26829.40684931507</v>
      </c>
      <c r="BN11" s="68">
        <v>22683.166829745598</v>
      </c>
      <c r="BO11" s="69">
        <v>24755.432915851256</v>
      </c>
      <c r="BP11" s="235">
        <v>26829.40684931507</v>
      </c>
      <c r="BQ11" s="68">
        <v>22683.166829745598</v>
      </c>
      <c r="BR11" s="69">
        <v>24755.432915851256</v>
      </c>
      <c r="BS11" s="235">
        <v>26829.40684931507</v>
      </c>
      <c r="BT11" s="68">
        <v>22683.166829745598</v>
      </c>
      <c r="BU11" s="69">
        <v>24755.432915851256</v>
      </c>
      <c r="BV11" s="235">
        <v>26829.40684931507</v>
      </c>
      <c r="BW11" s="68">
        <v>22683.166829745598</v>
      </c>
      <c r="BX11" s="69">
        <v>24755.432915851256</v>
      </c>
      <c r="BY11" s="235">
        <v>26829.40684931507</v>
      </c>
      <c r="BZ11" s="68">
        <v>22683.166829745598</v>
      </c>
      <c r="CA11" s="69">
        <v>24755.432915851256</v>
      </c>
      <c r="CB11" s="235">
        <v>26829.40684931507</v>
      </c>
      <c r="CC11" s="68">
        <v>22683.166829745598</v>
      </c>
      <c r="CD11" s="69">
        <v>24755.432915851256</v>
      </c>
      <c r="CE11" s="235">
        <v>26829.40684931507</v>
      </c>
      <c r="CF11" s="68">
        <v>22683.166829745598</v>
      </c>
      <c r="CG11" s="69">
        <v>24755.432915851256</v>
      </c>
      <c r="CH11" s="235">
        <v>26829.40684931507</v>
      </c>
      <c r="CI11" s="237" t="str">
        <f>'Data Summary'!J27</f>
        <v>[hp] Operating centrifugal compressor horsepower at a transmission facility</v>
      </c>
      <c r="CJ11"/>
      <c r="CK11"/>
      <c r="CL11"/>
      <c r="CM11"/>
      <c r="CN11"/>
      <c r="CO11"/>
      <c r="CP11"/>
    </row>
    <row r="12" spans="1:118" ht="15" customHeight="1" x14ac:dyDescent="0.25">
      <c r="A12">
        <v>9</v>
      </c>
      <c r="B12" s="67" t="s">
        <v>370</v>
      </c>
      <c r="C12" s="216">
        <f t="shared" si="3"/>
        <v>3700.8036229802833</v>
      </c>
      <c r="D12" s="216">
        <f t="shared" si="4"/>
        <v>3969.3034933358404</v>
      </c>
      <c r="E12" s="216">
        <f t="shared" si="5"/>
        <v>4238.9998181593319</v>
      </c>
      <c r="F12" s="68">
        <v>3700.8036229802833</v>
      </c>
      <c r="G12" s="69">
        <v>3969.3034933358404</v>
      </c>
      <c r="H12" s="235">
        <v>4238.9998181593319</v>
      </c>
      <c r="I12" s="68">
        <v>3700.8036229802833</v>
      </c>
      <c r="J12" s="69">
        <v>3969.3034933358404</v>
      </c>
      <c r="K12" s="235">
        <v>4238.9998181593319</v>
      </c>
      <c r="L12" s="68">
        <v>3700.8036229802833</v>
      </c>
      <c r="M12" s="69">
        <v>3969.3034933358404</v>
      </c>
      <c r="N12" s="235">
        <v>4238.9998181593319</v>
      </c>
      <c r="O12" s="68">
        <v>3700.8036229802833</v>
      </c>
      <c r="P12" s="69">
        <v>3969.3034933358404</v>
      </c>
      <c r="Q12" s="235">
        <v>4238.9998181593319</v>
      </c>
      <c r="R12" s="68">
        <v>3700.8036229802833</v>
      </c>
      <c r="S12" s="69">
        <v>3969.3034933358404</v>
      </c>
      <c r="T12" s="235">
        <v>4238.9998181593319</v>
      </c>
      <c r="U12" s="68">
        <v>3700.8036229802833</v>
      </c>
      <c r="V12" s="69">
        <v>3969.3034933358404</v>
      </c>
      <c r="W12" s="235">
        <v>4238.9998181593319</v>
      </c>
      <c r="X12" s="68">
        <v>3700.8036229802833</v>
      </c>
      <c r="Y12" s="69">
        <v>3969.3034933358404</v>
      </c>
      <c r="Z12" s="235">
        <v>4238.9998181593319</v>
      </c>
      <c r="AA12" s="68">
        <v>3700.8036229802833</v>
      </c>
      <c r="AB12" s="69">
        <v>3969.3034933358404</v>
      </c>
      <c r="AC12" s="235">
        <v>4238.9998181593319</v>
      </c>
      <c r="AD12" s="68">
        <v>3700.8036229802833</v>
      </c>
      <c r="AE12" s="69">
        <v>3969.3034933358404</v>
      </c>
      <c r="AF12" s="235">
        <v>4238.9998181593319</v>
      </c>
      <c r="AG12" s="68">
        <v>3700.8036229802833</v>
      </c>
      <c r="AH12" s="69">
        <v>3969.3034933358404</v>
      </c>
      <c r="AI12" s="235">
        <v>4238.9998181593319</v>
      </c>
      <c r="AJ12" s="68">
        <v>3700.8036229802833</v>
      </c>
      <c r="AK12" s="69">
        <v>3969.3034933358404</v>
      </c>
      <c r="AL12" s="235">
        <v>4238.9998181593319</v>
      </c>
      <c r="AM12" s="68">
        <v>3700.8036229802833</v>
      </c>
      <c r="AN12" s="69">
        <v>3969.3034933358404</v>
      </c>
      <c r="AO12" s="235">
        <v>4238.9998181593319</v>
      </c>
      <c r="AP12" s="68">
        <v>3700.8036229802833</v>
      </c>
      <c r="AQ12" s="69">
        <v>3969.3034933358404</v>
      </c>
      <c r="AR12" s="235">
        <v>4238.9998181593319</v>
      </c>
      <c r="AS12" s="68">
        <v>3700.8036229802833</v>
      </c>
      <c r="AT12" s="69">
        <v>3969.3034933358404</v>
      </c>
      <c r="AU12" s="235">
        <v>4238.9998181593319</v>
      </c>
      <c r="AV12" s="68">
        <v>3700.8036229802833</v>
      </c>
      <c r="AW12" s="69">
        <v>3969.3034933358404</v>
      </c>
      <c r="AX12" s="235">
        <v>4238.9998181593319</v>
      </c>
      <c r="AY12" s="68">
        <v>3700.8036229802833</v>
      </c>
      <c r="AZ12" s="69">
        <v>3969.3034933358404</v>
      </c>
      <c r="BA12" s="235">
        <v>4238.9998181593319</v>
      </c>
      <c r="BB12" s="68">
        <v>3700.8036229802833</v>
      </c>
      <c r="BC12" s="69">
        <v>3969.3034933358404</v>
      </c>
      <c r="BD12" s="235">
        <v>4238.9998181593319</v>
      </c>
      <c r="BE12" s="68">
        <v>3700.8036229802833</v>
      </c>
      <c r="BF12" s="69">
        <v>3969.3034933358404</v>
      </c>
      <c r="BG12" s="235">
        <v>4238.9998181593319</v>
      </c>
      <c r="BH12" s="68">
        <v>3700.8036229802833</v>
      </c>
      <c r="BI12" s="69">
        <v>3969.3034933358404</v>
      </c>
      <c r="BJ12" s="235">
        <v>4238.9998181593319</v>
      </c>
      <c r="BK12" s="68">
        <v>3700.8036229802833</v>
      </c>
      <c r="BL12" s="69">
        <v>3969.3034933358404</v>
      </c>
      <c r="BM12" s="235">
        <v>4238.9998181593319</v>
      </c>
      <c r="BN12" s="68">
        <v>3700.8036229802833</v>
      </c>
      <c r="BO12" s="69">
        <v>3969.3034933358404</v>
      </c>
      <c r="BP12" s="235">
        <v>4238.9998181593319</v>
      </c>
      <c r="BQ12" s="68">
        <v>3700.8036229802833</v>
      </c>
      <c r="BR12" s="69">
        <v>3969.3034933358404</v>
      </c>
      <c r="BS12" s="235">
        <v>4238.9998181593319</v>
      </c>
      <c r="BT12" s="68">
        <v>3700.8036229802833</v>
      </c>
      <c r="BU12" s="69">
        <v>3969.3034933358404</v>
      </c>
      <c r="BV12" s="235">
        <v>4238.9998181593319</v>
      </c>
      <c r="BW12" s="68">
        <v>3700.8036229802833</v>
      </c>
      <c r="BX12" s="69">
        <v>3969.3034933358404</v>
      </c>
      <c r="BY12" s="235">
        <v>4238.9998181593319</v>
      </c>
      <c r="BZ12" s="68">
        <v>3700.8036229802833</v>
      </c>
      <c r="CA12" s="69">
        <v>3969.3034933358404</v>
      </c>
      <c r="CB12" s="235">
        <v>4238.9998181593319</v>
      </c>
      <c r="CC12" s="68">
        <v>3700.8036229802833</v>
      </c>
      <c r="CD12" s="69">
        <v>3969.3034933358404</v>
      </c>
      <c r="CE12" s="235">
        <v>4238.9998181593319</v>
      </c>
      <c r="CF12" s="68">
        <v>3700.8036229802833</v>
      </c>
      <c r="CG12" s="69">
        <v>3969.3034933358404</v>
      </c>
      <c r="CH12" s="235">
        <v>4238.9998181593319</v>
      </c>
      <c r="CI12" s="237" t="str">
        <f>'Data Summary'!J28</f>
        <v>[hours] Operating centrifugal compressor hours at a transmission facility</v>
      </c>
      <c r="CJ12"/>
      <c r="CK12"/>
      <c r="CL12"/>
      <c r="CM12"/>
      <c r="CN12"/>
      <c r="CO12"/>
      <c r="CP12"/>
    </row>
    <row r="13" spans="1:118" ht="15" customHeight="1" thickBot="1" x14ac:dyDescent="0.3">
      <c r="A13">
        <v>10</v>
      </c>
      <c r="B13" s="70" t="s">
        <v>361</v>
      </c>
      <c r="C13" s="244">
        <f t="shared" si="3"/>
        <v>0.26</v>
      </c>
      <c r="D13" s="244">
        <f t="shared" si="4"/>
        <v>0.26</v>
      </c>
      <c r="E13" s="244">
        <f t="shared" si="5"/>
        <v>0.26</v>
      </c>
      <c r="F13" s="245">
        <v>0.26</v>
      </c>
      <c r="G13" s="246">
        <v>0.26</v>
      </c>
      <c r="H13" s="247">
        <v>0.26</v>
      </c>
      <c r="I13" s="245">
        <v>0.26</v>
      </c>
      <c r="J13" s="246">
        <v>0.26</v>
      </c>
      <c r="K13" s="247">
        <v>0.26</v>
      </c>
      <c r="L13" s="245">
        <v>0.26</v>
      </c>
      <c r="M13" s="246">
        <v>0.26</v>
      </c>
      <c r="N13" s="247">
        <v>0.26</v>
      </c>
      <c r="O13" s="245">
        <v>0.26</v>
      </c>
      <c r="P13" s="246">
        <v>0.26</v>
      </c>
      <c r="Q13" s="247">
        <v>0.26</v>
      </c>
      <c r="R13" s="245">
        <v>0.26</v>
      </c>
      <c r="S13" s="246">
        <v>0.26</v>
      </c>
      <c r="T13" s="247">
        <v>0.26</v>
      </c>
      <c r="U13" s="245">
        <v>0.26</v>
      </c>
      <c r="V13" s="246">
        <v>0.26</v>
      </c>
      <c r="W13" s="247">
        <v>0.26</v>
      </c>
      <c r="X13" s="245">
        <v>0.26</v>
      </c>
      <c r="Y13" s="246">
        <v>0.26</v>
      </c>
      <c r="Z13" s="247">
        <v>0.26</v>
      </c>
      <c r="AA13" s="245">
        <v>0.26</v>
      </c>
      <c r="AB13" s="246">
        <v>0.26</v>
      </c>
      <c r="AC13" s="247">
        <v>0.26</v>
      </c>
      <c r="AD13" s="245">
        <v>0.26</v>
      </c>
      <c r="AE13" s="246">
        <v>0.26</v>
      </c>
      <c r="AF13" s="247">
        <v>0.26</v>
      </c>
      <c r="AG13" s="245">
        <v>0.26</v>
      </c>
      <c r="AH13" s="246">
        <v>0.26</v>
      </c>
      <c r="AI13" s="247">
        <v>0.26</v>
      </c>
      <c r="AJ13" s="245">
        <v>0.26</v>
      </c>
      <c r="AK13" s="246">
        <v>0.26</v>
      </c>
      <c r="AL13" s="247">
        <v>0.26</v>
      </c>
      <c r="AM13" s="245">
        <v>0.26</v>
      </c>
      <c r="AN13" s="246">
        <v>0.26</v>
      </c>
      <c r="AO13" s="247">
        <v>0.26</v>
      </c>
      <c r="AP13" s="245">
        <v>0.26</v>
      </c>
      <c r="AQ13" s="246">
        <v>0.26</v>
      </c>
      <c r="AR13" s="247">
        <v>0.26</v>
      </c>
      <c r="AS13" s="245">
        <v>0.26</v>
      </c>
      <c r="AT13" s="246">
        <v>0.26</v>
      </c>
      <c r="AU13" s="247">
        <v>0.26</v>
      </c>
      <c r="AV13" s="245">
        <v>0.26</v>
      </c>
      <c r="AW13" s="246">
        <v>0.26</v>
      </c>
      <c r="AX13" s="247">
        <v>0.26</v>
      </c>
      <c r="AY13" s="245">
        <v>0.26</v>
      </c>
      <c r="AZ13" s="246">
        <v>0.26</v>
      </c>
      <c r="BA13" s="247">
        <v>0.26</v>
      </c>
      <c r="BB13" s="245">
        <v>0.26</v>
      </c>
      <c r="BC13" s="246">
        <v>0.26</v>
      </c>
      <c r="BD13" s="247">
        <v>0.26</v>
      </c>
      <c r="BE13" s="245">
        <v>0.26</v>
      </c>
      <c r="BF13" s="246">
        <v>0.26</v>
      </c>
      <c r="BG13" s="247">
        <v>0.26</v>
      </c>
      <c r="BH13" s="245">
        <v>0.26</v>
      </c>
      <c r="BI13" s="246">
        <v>0.26</v>
      </c>
      <c r="BJ13" s="247">
        <v>0.26</v>
      </c>
      <c r="BK13" s="245">
        <v>0.26</v>
      </c>
      <c r="BL13" s="246">
        <v>0.26</v>
      </c>
      <c r="BM13" s="247">
        <v>0.26</v>
      </c>
      <c r="BN13" s="245">
        <v>0.26</v>
      </c>
      <c r="BO13" s="246">
        <v>0.26</v>
      </c>
      <c r="BP13" s="247">
        <v>0.26</v>
      </c>
      <c r="BQ13" s="245">
        <v>0.26</v>
      </c>
      <c r="BR13" s="246">
        <v>0.26</v>
      </c>
      <c r="BS13" s="247">
        <v>0.26</v>
      </c>
      <c r="BT13" s="245">
        <v>0.26</v>
      </c>
      <c r="BU13" s="246">
        <v>0.26</v>
      </c>
      <c r="BV13" s="247">
        <v>0.26</v>
      </c>
      <c r="BW13" s="245">
        <v>0.26</v>
      </c>
      <c r="BX13" s="246">
        <v>0.26</v>
      </c>
      <c r="BY13" s="247">
        <v>0.26</v>
      </c>
      <c r="BZ13" s="245">
        <v>0.26</v>
      </c>
      <c r="CA13" s="246">
        <v>0.26</v>
      </c>
      <c r="CB13" s="247">
        <v>0.26</v>
      </c>
      <c r="CC13" s="245">
        <v>0.26</v>
      </c>
      <c r="CD13" s="246">
        <v>0.26</v>
      </c>
      <c r="CE13" s="247">
        <v>0.26</v>
      </c>
      <c r="CF13" s="245">
        <v>0.26</v>
      </c>
      <c r="CG13" s="246">
        <v>0.26</v>
      </c>
      <c r="CH13" s="247">
        <v>0.26</v>
      </c>
      <c r="CI13" s="237" t="str">
        <f>'Data Summary'!J29</f>
        <v>[dimensionless] Thermal efficiency of gas-fired turbines</v>
      </c>
      <c r="CJ13"/>
      <c r="CK13"/>
      <c r="CL13"/>
      <c r="CM13"/>
      <c r="CN13"/>
      <c r="CO13"/>
      <c r="CP13"/>
    </row>
    <row r="14" spans="1:118" ht="15" customHeight="1" x14ac:dyDescent="0.25">
      <c r="CJ14"/>
      <c r="CK14"/>
      <c r="CL14" s="229"/>
      <c r="CM14" s="229"/>
      <c r="CN14" s="229"/>
      <c r="CO14" s="229"/>
      <c r="CP14" s="229"/>
    </row>
    <row r="15" spans="1:118" ht="15" customHeight="1" x14ac:dyDescent="0.25"/>
    <row r="16" spans="1:118" ht="15" customHeight="1" x14ac:dyDescent="0.25"/>
    <row r="17" spans="2:87" ht="15" customHeight="1" x14ac:dyDescent="0.25"/>
    <row r="18" spans="2:87" ht="15" customHeight="1" x14ac:dyDescent="0.25">
      <c r="F18">
        <v>1</v>
      </c>
      <c r="G18">
        <v>1</v>
      </c>
      <c r="H18">
        <v>1</v>
      </c>
      <c r="I18">
        <f t="shared" ref="I18:AN18" si="6">F18+1</f>
        <v>2</v>
      </c>
      <c r="J18">
        <f t="shared" si="6"/>
        <v>2</v>
      </c>
      <c r="K18">
        <f t="shared" si="6"/>
        <v>2</v>
      </c>
      <c r="L18">
        <f t="shared" si="6"/>
        <v>3</v>
      </c>
      <c r="M18">
        <f t="shared" si="6"/>
        <v>3</v>
      </c>
      <c r="N18">
        <f t="shared" si="6"/>
        <v>3</v>
      </c>
      <c r="O18">
        <f t="shared" si="6"/>
        <v>4</v>
      </c>
      <c r="P18">
        <f t="shared" si="6"/>
        <v>4</v>
      </c>
      <c r="Q18">
        <f t="shared" si="6"/>
        <v>4</v>
      </c>
      <c r="R18">
        <f t="shared" si="6"/>
        <v>5</v>
      </c>
      <c r="S18">
        <f t="shared" si="6"/>
        <v>5</v>
      </c>
      <c r="T18">
        <f t="shared" si="6"/>
        <v>5</v>
      </c>
      <c r="U18">
        <f t="shared" si="6"/>
        <v>6</v>
      </c>
      <c r="V18">
        <f t="shared" si="6"/>
        <v>6</v>
      </c>
      <c r="W18">
        <f t="shared" si="6"/>
        <v>6</v>
      </c>
      <c r="X18">
        <f t="shared" si="6"/>
        <v>7</v>
      </c>
      <c r="Y18">
        <f t="shared" si="6"/>
        <v>7</v>
      </c>
      <c r="Z18">
        <f t="shared" si="6"/>
        <v>7</v>
      </c>
      <c r="AA18">
        <f t="shared" si="6"/>
        <v>8</v>
      </c>
      <c r="AB18">
        <f t="shared" si="6"/>
        <v>8</v>
      </c>
      <c r="AC18">
        <f t="shared" si="6"/>
        <v>8</v>
      </c>
      <c r="AD18">
        <f t="shared" si="6"/>
        <v>9</v>
      </c>
      <c r="AE18">
        <f t="shared" si="6"/>
        <v>9</v>
      </c>
      <c r="AF18">
        <f t="shared" si="6"/>
        <v>9</v>
      </c>
      <c r="AG18">
        <f t="shared" si="6"/>
        <v>10</v>
      </c>
      <c r="AH18">
        <f t="shared" si="6"/>
        <v>10</v>
      </c>
      <c r="AI18">
        <f t="shared" si="6"/>
        <v>10</v>
      </c>
      <c r="AJ18">
        <f t="shared" si="6"/>
        <v>11</v>
      </c>
      <c r="AK18">
        <f t="shared" si="6"/>
        <v>11</v>
      </c>
      <c r="AL18">
        <f t="shared" si="6"/>
        <v>11</v>
      </c>
      <c r="AM18">
        <f t="shared" si="6"/>
        <v>12</v>
      </c>
      <c r="AN18">
        <f t="shared" si="6"/>
        <v>12</v>
      </c>
      <c r="AO18">
        <f t="shared" ref="AO18:BT18" si="7">AL18+1</f>
        <v>12</v>
      </c>
      <c r="AP18">
        <f t="shared" si="7"/>
        <v>13</v>
      </c>
      <c r="AQ18">
        <f t="shared" si="7"/>
        <v>13</v>
      </c>
      <c r="AR18">
        <f t="shared" si="7"/>
        <v>13</v>
      </c>
      <c r="AS18">
        <f t="shared" si="7"/>
        <v>14</v>
      </c>
      <c r="AT18">
        <f t="shared" si="7"/>
        <v>14</v>
      </c>
      <c r="AU18">
        <f t="shared" si="7"/>
        <v>14</v>
      </c>
      <c r="AV18">
        <f t="shared" si="7"/>
        <v>15</v>
      </c>
      <c r="AW18">
        <f t="shared" si="7"/>
        <v>15</v>
      </c>
      <c r="AX18">
        <f t="shared" si="7"/>
        <v>15</v>
      </c>
      <c r="AY18">
        <f t="shared" si="7"/>
        <v>16</v>
      </c>
      <c r="AZ18">
        <f t="shared" si="7"/>
        <v>16</v>
      </c>
      <c r="BA18">
        <f t="shared" si="7"/>
        <v>16</v>
      </c>
      <c r="BB18">
        <f t="shared" si="7"/>
        <v>17</v>
      </c>
      <c r="BC18">
        <f t="shared" si="7"/>
        <v>17</v>
      </c>
      <c r="BD18">
        <f t="shared" si="7"/>
        <v>17</v>
      </c>
      <c r="BE18">
        <f t="shared" si="7"/>
        <v>18</v>
      </c>
      <c r="BF18">
        <f t="shared" si="7"/>
        <v>18</v>
      </c>
      <c r="BG18">
        <f t="shared" si="7"/>
        <v>18</v>
      </c>
      <c r="BH18">
        <f t="shared" si="7"/>
        <v>19</v>
      </c>
      <c r="BI18">
        <f t="shared" si="7"/>
        <v>19</v>
      </c>
      <c r="BJ18">
        <f t="shared" si="7"/>
        <v>19</v>
      </c>
      <c r="BK18">
        <f t="shared" si="7"/>
        <v>20</v>
      </c>
      <c r="BL18">
        <f t="shared" si="7"/>
        <v>20</v>
      </c>
      <c r="BM18">
        <f t="shared" si="7"/>
        <v>20</v>
      </c>
      <c r="BN18">
        <f t="shared" si="7"/>
        <v>21</v>
      </c>
      <c r="BO18">
        <f t="shared" si="7"/>
        <v>21</v>
      </c>
      <c r="BP18">
        <f t="shared" si="7"/>
        <v>21</v>
      </c>
      <c r="BQ18">
        <f t="shared" si="7"/>
        <v>22</v>
      </c>
      <c r="BR18">
        <f t="shared" si="7"/>
        <v>22</v>
      </c>
      <c r="BS18">
        <f t="shared" si="7"/>
        <v>22</v>
      </c>
      <c r="BT18">
        <f t="shared" si="7"/>
        <v>23</v>
      </c>
      <c r="BU18">
        <f t="shared" ref="BU18:CH18" si="8">BR18+1</f>
        <v>23</v>
      </c>
      <c r="BV18">
        <f t="shared" si="8"/>
        <v>23</v>
      </c>
      <c r="BW18">
        <f t="shared" si="8"/>
        <v>24</v>
      </c>
      <c r="BX18">
        <f t="shared" si="8"/>
        <v>24</v>
      </c>
      <c r="BY18">
        <f t="shared" si="8"/>
        <v>24</v>
      </c>
      <c r="BZ18">
        <f t="shared" si="8"/>
        <v>25</v>
      </c>
      <c r="CA18">
        <f t="shared" si="8"/>
        <v>25</v>
      </c>
      <c r="CB18">
        <f t="shared" si="8"/>
        <v>25</v>
      </c>
      <c r="CC18">
        <f t="shared" si="8"/>
        <v>26</v>
      </c>
      <c r="CD18">
        <f t="shared" si="8"/>
        <v>26</v>
      </c>
      <c r="CE18">
        <f t="shared" si="8"/>
        <v>26</v>
      </c>
      <c r="CF18">
        <f t="shared" si="8"/>
        <v>27</v>
      </c>
      <c r="CG18">
        <f t="shared" si="8"/>
        <v>27</v>
      </c>
      <c r="CH18">
        <f t="shared" si="8"/>
        <v>27</v>
      </c>
    </row>
    <row r="19" spans="2:87" ht="18.75" x14ac:dyDescent="0.3">
      <c r="B19" s="71" t="s">
        <v>114</v>
      </c>
      <c r="F19" t="s">
        <v>309</v>
      </c>
      <c r="G19" t="s">
        <v>310</v>
      </c>
      <c r="H19" t="s">
        <v>311</v>
      </c>
      <c r="I19" t="s">
        <v>309</v>
      </c>
      <c r="J19" t="s">
        <v>310</v>
      </c>
      <c r="K19" t="s">
        <v>311</v>
      </c>
      <c r="L19" t="s">
        <v>309</v>
      </c>
      <c r="M19" t="s">
        <v>310</v>
      </c>
      <c r="N19" t="s">
        <v>311</v>
      </c>
      <c r="O19" t="s">
        <v>309</v>
      </c>
      <c r="P19" t="s">
        <v>310</v>
      </c>
      <c r="Q19" t="s">
        <v>311</v>
      </c>
      <c r="R19" t="s">
        <v>309</v>
      </c>
      <c r="S19" t="s">
        <v>310</v>
      </c>
      <c r="T19" t="s">
        <v>311</v>
      </c>
      <c r="U19" t="s">
        <v>309</v>
      </c>
      <c r="V19" t="s">
        <v>310</v>
      </c>
      <c r="W19" t="s">
        <v>311</v>
      </c>
      <c r="X19" t="s">
        <v>309</v>
      </c>
      <c r="Y19" t="s">
        <v>310</v>
      </c>
      <c r="Z19" t="s">
        <v>311</v>
      </c>
      <c r="AA19" t="s">
        <v>309</v>
      </c>
      <c r="AB19" t="s">
        <v>310</v>
      </c>
      <c r="AC19" t="s">
        <v>311</v>
      </c>
      <c r="AD19" t="s">
        <v>309</v>
      </c>
      <c r="AE19" t="s">
        <v>310</v>
      </c>
      <c r="AF19" t="s">
        <v>311</v>
      </c>
      <c r="AG19" t="s">
        <v>309</v>
      </c>
      <c r="AH19" t="s">
        <v>310</v>
      </c>
      <c r="AI19" t="s">
        <v>311</v>
      </c>
      <c r="AJ19" t="s">
        <v>309</v>
      </c>
      <c r="AK19" t="s">
        <v>310</v>
      </c>
      <c r="AL19" t="s">
        <v>311</v>
      </c>
      <c r="AM19" t="s">
        <v>309</v>
      </c>
      <c r="AN19" t="s">
        <v>310</v>
      </c>
      <c r="AO19" t="s">
        <v>311</v>
      </c>
      <c r="AP19" t="s">
        <v>309</v>
      </c>
      <c r="AQ19" t="s">
        <v>310</v>
      </c>
      <c r="AR19" t="s">
        <v>311</v>
      </c>
      <c r="AS19" t="s">
        <v>309</v>
      </c>
      <c r="AT19" t="s">
        <v>310</v>
      </c>
      <c r="AU19" t="s">
        <v>311</v>
      </c>
      <c r="AV19" t="s">
        <v>309</v>
      </c>
      <c r="AW19" t="s">
        <v>310</v>
      </c>
      <c r="AX19" t="s">
        <v>311</v>
      </c>
      <c r="AY19" t="s">
        <v>309</v>
      </c>
      <c r="AZ19" t="s">
        <v>310</v>
      </c>
      <c r="BA19" t="s">
        <v>311</v>
      </c>
      <c r="BB19" t="s">
        <v>309</v>
      </c>
      <c r="BC19" t="s">
        <v>310</v>
      </c>
      <c r="BD19" t="s">
        <v>311</v>
      </c>
      <c r="BE19" t="s">
        <v>309</v>
      </c>
      <c r="BF19" t="s">
        <v>310</v>
      </c>
      <c r="BG19" t="s">
        <v>311</v>
      </c>
      <c r="BH19" t="s">
        <v>309</v>
      </c>
      <c r="BI19" t="s">
        <v>310</v>
      </c>
      <c r="BJ19" t="s">
        <v>311</v>
      </c>
      <c r="BK19" t="s">
        <v>309</v>
      </c>
      <c r="BL19" t="s">
        <v>310</v>
      </c>
      <c r="BM19" t="s">
        <v>311</v>
      </c>
      <c r="BN19" t="s">
        <v>309</v>
      </c>
      <c r="BO19" t="s">
        <v>310</v>
      </c>
      <c r="BP19" t="s">
        <v>311</v>
      </c>
      <c r="BQ19" t="s">
        <v>309</v>
      </c>
      <c r="BR19" t="s">
        <v>310</v>
      </c>
      <c r="BS19" t="s">
        <v>311</v>
      </c>
      <c r="BT19" t="s">
        <v>309</v>
      </c>
      <c r="BU19" t="s">
        <v>310</v>
      </c>
      <c r="BV19" t="s">
        <v>311</v>
      </c>
      <c r="BW19" t="s">
        <v>309</v>
      </c>
      <c r="BX19" t="s">
        <v>310</v>
      </c>
      <c r="BY19" t="s">
        <v>311</v>
      </c>
      <c r="BZ19" t="s">
        <v>309</v>
      </c>
      <c r="CA19" t="s">
        <v>310</v>
      </c>
      <c r="CB19" t="s">
        <v>311</v>
      </c>
      <c r="CC19" t="s">
        <v>309</v>
      </c>
      <c r="CD19" t="s">
        <v>310</v>
      </c>
      <c r="CE19" t="s">
        <v>311</v>
      </c>
      <c r="CF19" t="s">
        <v>309</v>
      </c>
      <c r="CG19" t="s">
        <v>310</v>
      </c>
      <c r="CH19" t="s">
        <v>311</v>
      </c>
    </row>
    <row r="20" spans="2:87" x14ac:dyDescent="0.25">
      <c r="B20" s="72" t="s">
        <v>112</v>
      </c>
      <c r="C20" s="332" t="s">
        <v>9</v>
      </c>
      <c r="D20" s="332"/>
      <c r="E20" s="332"/>
      <c r="F20" s="332"/>
      <c r="G20" s="332"/>
      <c r="H20" s="332"/>
      <c r="I20" s="332"/>
      <c r="J20" s="332"/>
      <c r="K20" s="332"/>
      <c r="L20" s="332"/>
      <c r="M20" s="332"/>
      <c r="N20" s="332"/>
      <c r="O20" s="332"/>
      <c r="P20" s="332"/>
      <c r="Q20" s="332"/>
      <c r="R20" s="332"/>
      <c r="S20" s="332"/>
      <c r="T20" s="332"/>
      <c r="U20" s="332"/>
      <c r="V20" s="332"/>
      <c r="W20" s="332"/>
      <c r="X20" s="332"/>
      <c r="Y20" s="332"/>
      <c r="Z20" s="332"/>
      <c r="AA20" s="332"/>
      <c r="AB20" s="332"/>
      <c r="AC20" s="332"/>
      <c r="AD20" s="332"/>
      <c r="AE20" s="332"/>
      <c r="AF20" s="332"/>
      <c r="AG20" s="332"/>
      <c r="AH20" s="332"/>
      <c r="AI20" s="332"/>
      <c r="AJ20" s="332"/>
      <c r="AK20" s="332"/>
      <c r="AL20" s="332"/>
      <c r="AM20" s="332"/>
      <c r="AN20" s="332"/>
      <c r="AO20" s="332"/>
      <c r="AP20" s="332"/>
      <c r="AQ20" s="332"/>
      <c r="AR20" s="332"/>
      <c r="AS20" s="332"/>
      <c r="AT20" s="332"/>
      <c r="AU20" s="332"/>
      <c r="AV20" s="332"/>
      <c r="AW20" s="332"/>
      <c r="AX20" s="332"/>
      <c r="AY20" s="332"/>
      <c r="AZ20" s="332"/>
      <c r="BA20" s="332"/>
      <c r="BB20" s="332"/>
      <c r="BC20" s="332"/>
      <c r="BD20" s="332"/>
      <c r="BE20" s="332"/>
      <c r="BF20" s="332"/>
      <c r="BG20" s="332"/>
      <c r="BH20" s="332"/>
      <c r="BI20" s="332"/>
      <c r="BJ20" s="332"/>
      <c r="BK20" s="332"/>
      <c r="BL20" s="332"/>
      <c r="BM20" s="332"/>
      <c r="BN20" s="332"/>
      <c r="BO20" s="332"/>
      <c r="BP20" s="332"/>
      <c r="BQ20" s="332"/>
      <c r="BR20" s="332"/>
      <c r="BS20" s="332"/>
      <c r="BT20" s="332"/>
      <c r="BU20" s="332"/>
      <c r="BV20" s="332"/>
      <c r="BW20" s="332"/>
      <c r="BX20" s="332"/>
      <c r="BY20" s="332"/>
      <c r="BZ20" s="332"/>
      <c r="CA20" s="332"/>
      <c r="CB20" s="332"/>
      <c r="CC20" s="332"/>
      <c r="CD20" s="332"/>
      <c r="CE20" s="332"/>
      <c r="CF20" s="332"/>
      <c r="CG20" s="332"/>
      <c r="CH20" s="332"/>
      <c r="CI20" s="332"/>
    </row>
    <row r="21" spans="2:87" ht="30" customHeight="1" x14ac:dyDescent="0.25">
      <c r="B21" s="73">
        <v>1</v>
      </c>
      <c r="C21" s="331" t="s">
        <v>396</v>
      </c>
      <c r="D21" s="331"/>
      <c r="E21" s="331"/>
      <c r="F21" s="331"/>
      <c r="G21" s="331"/>
      <c r="H21" s="331"/>
      <c r="I21" s="331"/>
      <c r="J21" s="331"/>
      <c r="K21" s="331"/>
      <c r="L21" s="331"/>
      <c r="M21" s="331"/>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331"/>
      <c r="AL21" s="331"/>
      <c r="AM21" s="331"/>
      <c r="AN21" s="331"/>
      <c r="AO21" s="331"/>
      <c r="AP21" s="331"/>
      <c r="AQ21" s="331"/>
      <c r="AR21" s="331"/>
      <c r="AS21" s="331"/>
      <c r="AT21" s="331"/>
      <c r="AU21" s="331"/>
      <c r="AV21" s="331"/>
      <c r="AW21" s="331"/>
      <c r="AX21" s="331"/>
      <c r="AY21" s="331"/>
      <c r="AZ21" s="331"/>
      <c r="BA21" s="331"/>
      <c r="BB21" s="331"/>
      <c r="BC21" s="331"/>
      <c r="BD21" s="331"/>
      <c r="BE21" s="331"/>
      <c r="BF21" s="331"/>
      <c r="BG21" s="331"/>
      <c r="BH21" s="331"/>
      <c r="BI21" s="331"/>
      <c r="BJ21" s="331"/>
      <c r="BK21" s="331"/>
      <c r="BL21" s="331"/>
      <c r="BM21" s="331"/>
      <c r="BN21" s="331"/>
      <c r="BO21" s="331"/>
      <c r="BP21" s="331"/>
      <c r="BQ21" s="331"/>
      <c r="BR21" s="331"/>
      <c r="BS21" s="331"/>
      <c r="BT21" s="331"/>
      <c r="BU21" s="331"/>
      <c r="BV21" s="331"/>
      <c r="BW21" s="331"/>
      <c r="BX21" s="331"/>
      <c r="BY21" s="331"/>
      <c r="BZ21" s="331"/>
      <c r="CA21" s="331"/>
      <c r="CB21" s="331"/>
      <c r="CC21" s="331"/>
      <c r="CD21" s="331"/>
      <c r="CE21" s="331"/>
      <c r="CF21" s="331"/>
      <c r="CG21" s="331"/>
      <c r="CH21" s="331"/>
      <c r="CI21" s="331"/>
    </row>
    <row r="22" spans="2:87" ht="30" customHeight="1" x14ac:dyDescent="0.25">
      <c r="B22" s="73">
        <v>2</v>
      </c>
      <c r="C22" s="331" t="s">
        <v>397</v>
      </c>
      <c r="D22" s="331"/>
      <c r="E22" s="331"/>
      <c r="F22" s="331"/>
      <c r="G22" s="331"/>
      <c r="H22" s="331"/>
      <c r="I22" s="331"/>
      <c r="J22" s="331"/>
      <c r="K22" s="331"/>
      <c r="L22" s="331"/>
      <c r="M22" s="331"/>
      <c r="N22" s="331"/>
      <c r="O22" s="331"/>
      <c r="P22" s="331"/>
      <c r="Q22" s="331"/>
      <c r="R22" s="331"/>
      <c r="S22" s="331"/>
      <c r="T22" s="331"/>
      <c r="U22" s="331"/>
      <c r="V22" s="331"/>
      <c r="W22" s="331"/>
      <c r="X22" s="331"/>
      <c r="Y22" s="331"/>
      <c r="Z22" s="331"/>
      <c r="AA22" s="331"/>
      <c r="AB22" s="331"/>
      <c r="AC22" s="331"/>
      <c r="AD22" s="331"/>
      <c r="AE22" s="331"/>
      <c r="AF22" s="331"/>
      <c r="AG22" s="331"/>
      <c r="AH22" s="331"/>
      <c r="AI22" s="331"/>
      <c r="AJ22" s="331"/>
      <c r="AK22" s="331"/>
      <c r="AL22" s="331"/>
      <c r="AM22" s="331"/>
      <c r="AN22" s="331"/>
      <c r="AO22" s="331"/>
      <c r="AP22" s="331"/>
      <c r="AQ22" s="331"/>
      <c r="AR22" s="331"/>
      <c r="AS22" s="331"/>
      <c r="AT22" s="331"/>
      <c r="AU22" s="331"/>
      <c r="AV22" s="331"/>
      <c r="AW22" s="331"/>
      <c r="AX22" s="331"/>
      <c r="AY22" s="331"/>
      <c r="AZ22" s="331"/>
      <c r="BA22" s="331"/>
      <c r="BB22" s="331"/>
      <c r="BC22" s="331"/>
      <c r="BD22" s="331"/>
      <c r="BE22" s="331"/>
      <c r="BF22" s="331"/>
      <c r="BG22" s="331"/>
      <c r="BH22" s="331"/>
      <c r="BI22" s="331"/>
      <c r="BJ22" s="331"/>
      <c r="BK22" s="331"/>
      <c r="BL22" s="331"/>
      <c r="BM22" s="331"/>
      <c r="BN22" s="331"/>
      <c r="BO22" s="331"/>
      <c r="BP22" s="331"/>
      <c r="BQ22" s="331"/>
      <c r="BR22" s="331"/>
      <c r="BS22" s="331"/>
      <c r="BT22" s="331"/>
      <c r="BU22" s="331"/>
      <c r="BV22" s="331"/>
      <c r="BW22" s="331"/>
      <c r="BX22" s="331"/>
      <c r="BY22" s="331"/>
      <c r="BZ22" s="331"/>
      <c r="CA22" s="331"/>
      <c r="CB22" s="331"/>
      <c r="CC22" s="331"/>
      <c r="CD22" s="331"/>
      <c r="CE22" s="331"/>
      <c r="CF22" s="331"/>
      <c r="CG22" s="331"/>
      <c r="CH22" s="331"/>
      <c r="CI22" s="331"/>
    </row>
    <row r="23" spans="2:87" ht="30" customHeight="1" x14ac:dyDescent="0.25">
      <c r="B23" s="74">
        <f>B22+1</f>
        <v>3</v>
      </c>
      <c r="C23" s="331" t="s">
        <v>398</v>
      </c>
      <c r="D23" s="331"/>
      <c r="E23" s="331"/>
      <c r="F23" s="331"/>
      <c r="G23" s="331"/>
      <c r="H23" s="331"/>
      <c r="I23" s="331"/>
      <c r="J23" s="331"/>
      <c r="K23" s="331"/>
      <c r="L23" s="331"/>
      <c r="M23" s="331"/>
      <c r="N23" s="331"/>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row>
    <row r="24" spans="2:87" ht="30" customHeight="1" x14ac:dyDescent="0.25">
      <c r="B24" s="74">
        <f t="shared" ref="B24:B47" si="9">B23+1</f>
        <v>4</v>
      </c>
      <c r="C24" s="331" t="s">
        <v>399</v>
      </c>
      <c r="D24" s="331"/>
      <c r="E24" s="331"/>
      <c r="F24" s="331"/>
      <c r="G24" s="331"/>
      <c r="H24" s="331"/>
      <c r="I24" s="331"/>
      <c r="J24" s="331"/>
      <c r="K24" s="331"/>
      <c r="L24" s="331"/>
      <c r="M24" s="331"/>
      <c r="N24" s="331"/>
      <c r="O24" s="331"/>
      <c r="P24" s="331"/>
      <c r="Q24" s="331"/>
      <c r="R24" s="331"/>
      <c r="S24" s="331"/>
      <c r="T24" s="331"/>
      <c r="U24" s="331"/>
      <c r="V24" s="331"/>
      <c r="W24" s="331"/>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c r="CD24" s="331"/>
      <c r="CE24" s="331"/>
      <c r="CF24" s="331"/>
      <c r="CG24" s="331"/>
      <c r="CH24" s="331"/>
      <c r="CI24" s="331"/>
    </row>
    <row r="25" spans="2:87" ht="30" customHeight="1" x14ac:dyDescent="0.25">
      <c r="B25" s="74">
        <f t="shared" si="9"/>
        <v>5</v>
      </c>
      <c r="C25" s="331" t="s">
        <v>400</v>
      </c>
      <c r="D25" s="331"/>
      <c r="E25" s="331"/>
      <c r="F25" s="331"/>
      <c r="G25" s="331"/>
      <c r="H25" s="331"/>
      <c r="I25" s="331"/>
      <c r="J25" s="331"/>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row>
    <row r="26" spans="2:87" ht="30" customHeight="1" x14ac:dyDescent="0.25">
      <c r="B26" s="74">
        <f t="shared" si="9"/>
        <v>6</v>
      </c>
      <c r="C26" s="331" t="s">
        <v>401</v>
      </c>
      <c r="D26" s="331"/>
      <c r="E26" s="331"/>
      <c r="F26" s="331"/>
      <c r="G26" s="331"/>
      <c r="H26" s="331"/>
      <c r="I26" s="331"/>
      <c r="J26" s="331"/>
      <c r="K26" s="331"/>
      <c r="L26" s="331"/>
      <c r="M26" s="331"/>
      <c r="N26" s="331"/>
      <c r="O26" s="331"/>
      <c r="P26" s="331"/>
      <c r="Q26" s="331"/>
      <c r="R26" s="331"/>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row>
    <row r="27" spans="2:87" ht="30" customHeight="1" x14ac:dyDescent="0.25">
      <c r="B27" s="74">
        <f t="shared" si="9"/>
        <v>7</v>
      </c>
      <c r="C27" s="331" t="s">
        <v>402</v>
      </c>
      <c r="D27" s="331"/>
      <c r="E27" s="331"/>
      <c r="F27" s="331"/>
      <c r="G27" s="331"/>
      <c r="H27" s="331"/>
      <c r="I27" s="331"/>
      <c r="J27" s="331"/>
      <c r="K27" s="331"/>
      <c r="L27" s="331"/>
      <c r="M27" s="331"/>
      <c r="N27" s="331"/>
      <c r="O27" s="331"/>
      <c r="P27" s="331"/>
      <c r="Q27" s="331"/>
      <c r="R27" s="331"/>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row>
    <row r="28" spans="2:87" ht="30" customHeight="1" x14ac:dyDescent="0.25">
      <c r="B28" s="74">
        <f t="shared" si="9"/>
        <v>8</v>
      </c>
      <c r="C28" s="331" t="s">
        <v>403</v>
      </c>
      <c r="D28" s="331"/>
      <c r="E28" s="331"/>
      <c r="F28" s="331"/>
      <c r="G28" s="331"/>
      <c r="H28" s="331"/>
      <c r="I28" s="331"/>
      <c r="J28" s="331"/>
      <c r="K28" s="331"/>
      <c r="L28" s="331"/>
      <c r="M28" s="331"/>
      <c r="N28" s="331"/>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row>
    <row r="29" spans="2:87" ht="30" customHeight="1" x14ac:dyDescent="0.25">
      <c r="B29" s="74">
        <f t="shared" si="9"/>
        <v>9</v>
      </c>
      <c r="C29" s="331" t="s">
        <v>404</v>
      </c>
      <c r="D29" s="331"/>
      <c r="E29" s="331"/>
      <c r="F29" s="331"/>
      <c r="G29" s="331"/>
      <c r="H29" s="331"/>
      <c r="I29" s="331"/>
      <c r="J29" s="331"/>
      <c r="K29" s="331"/>
      <c r="L29" s="331"/>
      <c r="M29" s="331"/>
      <c r="N29" s="331"/>
      <c r="O29" s="331"/>
      <c r="P29" s="331"/>
      <c r="Q29" s="331"/>
      <c r="R29" s="331"/>
      <c r="S29" s="331"/>
      <c r="T29" s="331"/>
      <c r="U29" s="331"/>
      <c r="V29" s="331"/>
      <c r="W29" s="331"/>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row>
    <row r="30" spans="2:87" ht="30" customHeight="1" x14ac:dyDescent="0.25">
      <c r="B30" s="74">
        <f t="shared" si="9"/>
        <v>10</v>
      </c>
      <c r="C30" s="331" t="s">
        <v>405</v>
      </c>
      <c r="D30" s="331"/>
      <c r="E30" s="331"/>
      <c r="F30" s="331"/>
      <c r="G30" s="331"/>
      <c r="H30" s="331"/>
      <c r="I30" s="331"/>
      <c r="J30" s="331"/>
      <c r="K30" s="331"/>
      <c r="L30" s="331"/>
      <c r="M30" s="331"/>
      <c r="N30" s="331"/>
      <c r="O30" s="331"/>
      <c r="P30" s="331"/>
      <c r="Q30" s="331"/>
      <c r="R30" s="331"/>
      <c r="S30" s="331"/>
      <c r="T30" s="331"/>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row>
    <row r="31" spans="2:87" ht="30" customHeight="1" x14ac:dyDescent="0.25">
      <c r="B31" s="74">
        <f t="shared" si="9"/>
        <v>11</v>
      </c>
      <c r="C31" s="331" t="s">
        <v>406</v>
      </c>
      <c r="D31" s="331"/>
      <c r="E31" s="331"/>
      <c r="F31" s="331"/>
      <c r="G31" s="331"/>
      <c r="H31" s="331"/>
      <c r="I31" s="331"/>
      <c r="J31" s="331"/>
      <c r="K31" s="331"/>
      <c r="L31" s="331"/>
      <c r="M31" s="331"/>
      <c r="N31" s="331"/>
      <c r="O31" s="331"/>
      <c r="P31" s="331"/>
      <c r="Q31" s="331"/>
      <c r="R31" s="331"/>
      <c r="S31" s="331"/>
      <c r="T31" s="331"/>
      <c r="U31" s="331"/>
      <c r="V31" s="331"/>
      <c r="W31" s="331"/>
      <c r="X31" s="331"/>
      <c r="Y31" s="331"/>
      <c r="Z31" s="331"/>
      <c r="AA31" s="331"/>
      <c r="AB31" s="331"/>
      <c r="AC31" s="331"/>
      <c r="AD31" s="331"/>
      <c r="AE31" s="331"/>
      <c r="AF31" s="331"/>
      <c r="AG31" s="331"/>
      <c r="AH31" s="331"/>
      <c r="AI31" s="331"/>
      <c r="AJ31" s="331"/>
      <c r="AK31" s="331"/>
      <c r="AL31" s="331"/>
      <c r="AM31" s="331"/>
      <c r="AN31" s="331"/>
      <c r="AO31" s="331"/>
      <c r="AP31" s="331"/>
      <c r="AQ31" s="331"/>
      <c r="AR31" s="331"/>
      <c r="AS31" s="331"/>
      <c r="AT31" s="331"/>
      <c r="AU31" s="331"/>
      <c r="AV31" s="331"/>
      <c r="AW31" s="331"/>
      <c r="AX31" s="331"/>
      <c r="AY31" s="331"/>
      <c r="AZ31" s="331"/>
      <c r="BA31" s="331"/>
      <c r="BB31" s="331"/>
      <c r="BC31" s="331"/>
      <c r="BD31" s="331"/>
      <c r="BE31" s="331"/>
      <c r="BF31" s="331"/>
      <c r="BG31" s="331"/>
      <c r="BH31" s="331"/>
      <c r="BI31" s="331"/>
      <c r="BJ31" s="331"/>
      <c r="BK31" s="331"/>
      <c r="BL31" s="331"/>
      <c r="BM31" s="331"/>
      <c r="BN31" s="331"/>
      <c r="BO31" s="331"/>
      <c r="BP31" s="331"/>
      <c r="BQ31" s="331"/>
      <c r="BR31" s="331"/>
      <c r="BS31" s="331"/>
      <c r="BT31" s="331"/>
      <c r="BU31" s="331"/>
      <c r="BV31" s="331"/>
      <c r="BW31" s="331"/>
      <c r="BX31" s="331"/>
      <c r="BY31" s="331"/>
      <c r="BZ31" s="331"/>
      <c r="CA31" s="331"/>
      <c r="CB31" s="331"/>
      <c r="CC31" s="331"/>
      <c r="CD31" s="331"/>
      <c r="CE31" s="331"/>
      <c r="CF31" s="331"/>
      <c r="CG31" s="331"/>
      <c r="CH31" s="331"/>
      <c r="CI31" s="331"/>
    </row>
    <row r="32" spans="2:87" ht="30" customHeight="1" x14ac:dyDescent="0.25">
      <c r="B32" s="74">
        <f t="shared" si="9"/>
        <v>12</v>
      </c>
      <c r="C32" s="331" t="s">
        <v>407</v>
      </c>
      <c r="D32" s="331"/>
      <c r="E32" s="331"/>
      <c r="F32" s="331"/>
      <c r="G32" s="331"/>
      <c r="H32" s="331"/>
      <c r="I32" s="331"/>
      <c r="J32" s="331"/>
      <c r="K32" s="331"/>
      <c r="L32" s="331"/>
      <c r="M32" s="331"/>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331"/>
      <c r="AL32" s="331"/>
      <c r="AM32" s="331"/>
      <c r="AN32" s="331"/>
      <c r="AO32" s="331"/>
      <c r="AP32" s="331"/>
      <c r="AQ32" s="331"/>
      <c r="AR32" s="331"/>
      <c r="AS32" s="331"/>
      <c r="AT32" s="331"/>
      <c r="AU32" s="331"/>
      <c r="AV32" s="331"/>
      <c r="AW32" s="331"/>
      <c r="AX32" s="331"/>
      <c r="AY32" s="331"/>
      <c r="AZ32" s="331"/>
      <c r="BA32" s="331"/>
      <c r="BB32" s="331"/>
      <c r="BC32" s="331"/>
      <c r="BD32" s="331"/>
      <c r="BE32" s="331"/>
      <c r="BF32" s="331"/>
      <c r="BG32" s="331"/>
      <c r="BH32" s="331"/>
      <c r="BI32" s="331"/>
      <c r="BJ32" s="331"/>
      <c r="BK32" s="331"/>
      <c r="BL32" s="331"/>
      <c r="BM32" s="331"/>
      <c r="BN32" s="331"/>
      <c r="BO32" s="331"/>
      <c r="BP32" s="331"/>
      <c r="BQ32" s="331"/>
      <c r="BR32" s="331"/>
      <c r="BS32" s="331"/>
      <c r="BT32" s="331"/>
      <c r="BU32" s="331"/>
      <c r="BV32" s="331"/>
      <c r="BW32" s="331"/>
      <c r="BX32" s="331"/>
      <c r="BY32" s="331"/>
      <c r="BZ32" s="331"/>
      <c r="CA32" s="331"/>
      <c r="CB32" s="331"/>
      <c r="CC32" s="331"/>
      <c r="CD32" s="331"/>
      <c r="CE32" s="331"/>
      <c r="CF32" s="331"/>
      <c r="CG32" s="331"/>
      <c r="CH32" s="331"/>
      <c r="CI32" s="331"/>
    </row>
    <row r="33" spans="2:87" ht="30" customHeight="1" x14ac:dyDescent="0.25">
      <c r="B33" s="74">
        <f t="shared" si="9"/>
        <v>13</v>
      </c>
      <c r="C33" s="331" t="s">
        <v>408</v>
      </c>
      <c r="D33" s="331"/>
      <c r="E33" s="331"/>
      <c r="F33" s="331"/>
      <c r="G33" s="331"/>
      <c r="H33" s="331"/>
      <c r="I33" s="331"/>
      <c r="J33" s="331"/>
      <c r="K33" s="331"/>
      <c r="L33" s="331"/>
      <c r="M33" s="331"/>
      <c r="N33" s="331"/>
      <c r="O33" s="331"/>
      <c r="P33" s="331"/>
      <c r="Q33" s="331"/>
      <c r="R33" s="331"/>
      <c r="S33" s="331"/>
      <c r="T33" s="331"/>
      <c r="U33" s="331"/>
      <c r="V33" s="331"/>
      <c r="W33" s="331"/>
      <c r="X33" s="331"/>
      <c r="Y33" s="331"/>
      <c r="Z33" s="331"/>
      <c r="AA33" s="331"/>
      <c r="AB33" s="331"/>
      <c r="AC33" s="331"/>
      <c r="AD33" s="331"/>
      <c r="AE33" s="331"/>
      <c r="AF33" s="331"/>
      <c r="AG33" s="331"/>
      <c r="AH33" s="331"/>
      <c r="AI33" s="331"/>
      <c r="AJ33" s="331"/>
      <c r="AK33" s="331"/>
      <c r="AL33" s="331"/>
      <c r="AM33" s="331"/>
      <c r="AN33" s="331"/>
      <c r="AO33" s="331"/>
      <c r="AP33" s="331"/>
      <c r="AQ33" s="331"/>
      <c r="AR33" s="331"/>
      <c r="AS33" s="331"/>
      <c r="AT33" s="331"/>
      <c r="AU33" s="331"/>
      <c r="AV33" s="331"/>
      <c r="AW33" s="331"/>
      <c r="AX33" s="331"/>
      <c r="AY33" s="331"/>
      <c r="AZ33" s="331"/>
      <c r="BA33" s="331"/>
      <c r="BB33" s="331"/>
      <c r="BC33" s="331"/>
      <c r="BD33" s="331"/>
      <c r="BE33" s="331"/>
      <c r="BF33" s="331"/>
      <c r="BG33" s="331"/>
      <c r="BH33" s="331"/>
      <c r="BI33" s="331"/>
      <c r="BJ33" s="331"/>
      <c r="BK33" s="331"/>
      <c r="BL33" s="331"/>
      <c r="BM33" s="331"/>
      <c r="BN33" s="331"/>
      <c r="BO33" s="331"/>
      <c r="BP33" s="331"/>
      <c r="BQ33" s="331"/>
      <c r="BR33" s="331"/>
      <c r="BS33" s="331"/>
      <c r="BT33" s="331"/>
      <c r="BU33" s="331"/>
      <c r="BV33" s="331"/>
      <c r="BW33" s="331"/>
      <c r="BX33" s="331"/>
      <c r="BY33" s="331"/>
      <c r="BZ33" s="331"/>
      <c r="CA33" s="331"/>
      <c r="CB33" s="331"/>
      <c r="CC33" s="331"/>
      <c r="CD33" s="331"/>
      <c r="CE33" s="331"/>
      <c r="CF33" s="331"/>
      <c r="CG33" s="331"/>
      <c r="CH33" s="331"/>
      <c r="CI33" s="331"/>
    </row>
    <row r="34" spans="2:87" ht="30" customHeight="1" x14ac:dyDescent="0.25">
      <c r="B34" s="74">
        <f t="shared" si="9"/>
        <v>14</v>
      </c>
      <c r="C34" s="331" t="s">
        <v>409</v>
      </c>
      <c r="D34" s="331"/>
      <c r="E34" s="331"/>
      <c r="F34" s="331"/>
      <c r="G34" s="331"/>
      <c r="H34" s="331"/>
      <c r="I34" s="331"/>
      <c r="J34" s="331"/>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331"/>
      <c r="AP34" s="331"/>
      <c r="AQ34" s="331"/>
      <c r="AR34" s="331"/>
      <c r="AS34" s="331"/>
      <c r="AT34" s="331"/>
      <c r="AU34" s="331"/>
      <c r="AV34" s="331"/>
      <c r="AW34" s="331"/>
      <c r="AX34" s="331"/>
      <c r="AY34" s="331"/>
      <c r="AZ34" s="331"/>
      <c r="BA34" s="331"/>
      <c r="BB34" s="331"/>
      <c r="BC34" s="331"/>
      <c r="BD34" s="331"/>
      <c r="BE34" s="331"/>
      <c r="BF34" s="331"/>
      <c r="BG34" s="331"/>
      <c r="BH34" s="331"/>
      <c r="BI34" s="331"/>
      <c r="BJ34" s="331"/>
      <c r="BK34" s="331"/>
      <c r="BL34" s="331"/>
      <c r="BM34" s="331"/>
      <c r="BN34" s="331"/>
      <c r="BO34" s="331"/>
      <c r="BP34" s="331"/>
      <c r="BQ34" s="331"/>
      <c r="BR34" s="331"/>
      <c r="BS34" s="331"/>
      <c r="BT34" s="331"/>
      <c r="BU34" s="331"/>
      <c r="BV34" s="331"/>
      <c r="BW34" s="331"/>
      <c r="BX34" s="331"/>
      <c r="BY34" s="331"/>
      <c r="BZ34" s="331"/>
      <c r="CA34" s="331"/>
      <c r="CB34" s="331"/>
      <c r="CC34" s="331"/>
      <c r="CD34" s="331"/>
      <c r="CE34" s="331"/>
      <c r="CF34" s="331"/>
      <c r="CG34" s="331"/>
      <c r="CH34" s="331"/>
      <c r="CI34" s="331"/>
    </row>
    <row r="35" spans="2:87" ht="30" customHeight="1" x14ac:dyDescent="0.25">
      <c r="B35" s="74">
        <f t="shared" si="9"/>
        <v>15</v>
      </c>
      <c r="C35" s="331" t="s">
        <v>410</v>
      </c>
      <c r="D35" s="331"/>
      <c r="E35" s="331"/>
      <c r="F35" s="331"/>
      <c r="G35" s="331"/>
      <c r="H35" s="331"/>
      <c r="I35" s="331"/>
      <c r="J35" s="331"/>
      <c r="K35" s="331"/>
      <c r="L35" s="331"/>
      <c r="M35" s="331"/>
      <c r="N35" s="331"/>
      <c r="O35" s="331"/>
      <c r="P35" s="331"/>
      <c r="Q35" s="331"/>
      <c r="R35" s="331"/>
      <c r="S35" s="331"/>
      <c r="T35" s="331"/>
      <c r="U35" s="331"/>
      <c r="V35" s="331"/>
      <c r="W35" s="331"/>
      <c r="X35" s="331"/>
      <c r="Y35" s="331"/>
      <c r="Z35" s="331"/>
      <c r="AA35" s="331"/>
      <c r="AB35" s="331"/>
      <c r="AC35" s="331"/>
      <c r="AD35" s="331"/>
      <c r="AE35" s="331"/>
      <c r="AF35" s="331"/>
      <c r="AG35" s="331"/>
      <c r="AH35" s="331"/>
      <c r="AI35" s="331"/>
      <c r="AJ35" s="331"/>
      <c r="AK35" s="331"/>
      <c r="AL35" s="331"/>
      <c r="AM35" s="331"/>
      <c r="AN35" s="331"/>
      <c r="AO35" s="331"/>
      <c r="AP35" s="331"/>
      <c r="AQ35" s="331"/>
      <c r="AR35" s="331"/>
      <c r="AS35" s="331"/>
      <c r="AT35" s="331"/>
      <c r="AU35" s="331"/>
      <c r="AV35" s="331"/>
      <c r="AW35" s="331"/>
      <c r="AX35" s="331"/>
      <c r="AY35" s="331"/>
      <c r="AZ35" s="331"/>
      <c r="BA35" s="331"/>
      <c r="BB35" s="331"/>
      <c r="BC35" s="331"/>
      <c r="BD35" s="331"/>
      <c r="BE35" s="331"/>
      <c r="BF35" s="331"/>
      <c r="BG35" s="331"/>
      <c r="BH35" s="331"/>
      <c r="BI35" s="331"/>
      <c r="BJ35" s="331"/>
      <c r="BK35" s="331"/>
      <c r="BL35" s="331"/>
      <c r="BM35" s="331"/>
      <c r="BN35" s="331"/>
      <c r="BO35" s="331"/>
      <c r="BP35" s="331"/>
      <c r="BQ35" s="331"/>
      <c r="BR35" s="331"/>
      <c r="BS35" s="331"/>
      <c r="BT35" s="331"/>
      <c r="BU35" s="331"/>
      <c r="BV35" s="331"/>
      <c r="BW35" s="331"/>
      <c r="BX35" s="331"/>
      <c r="BY35" s="331"/>
      <c r="BZ35" s="331"/>
      <c r="CA35" s="331"/>
      <c r="CB35" s="331"/>
      <c r="CC35" s="331"/>
      <c r="CD35" s="331"/>
      <c r="CE35" s="331"/>
      <c r="CF35" s="331"/>
      <c r="CG35" s="331"/>
      <c r="CH35" s="331"/>
      <c r="CI35" s="331"/>
    </row>
    <row r="36" spans="2:87" ht="30" customHeight="1" x14ac:dyDescent="0.25">
      <c r="B36" s="74">
        <f t="shared" si="9"/>
        <v>16</v>
      </c>
      <c r="C36" s="331" t="s">
        <v>411</v>
      </c>
      <c r="D36" s="331"/>
      <c r="E36" s="331"/>
      <c r="F36" s="331"/>
      <c r="G36" s="331"/>
      <c r="H36" s="331"/>
      <c r="I36" s="331"/>
      <c r="J36" s="331"/>
      <c r="K36" s="331"/>
      <c r="L36" s="331"/>
      <c r="M36" s="331"/>
      <c r="N36" s="331"/>
      <c r="O36" s="331"/>
      <c r="P36" s="331"/>
      <c r="Q36" s="331"/>
      <c r="R36" s="331"/>
      <c r="S36" s="331"/>
      <c r="T36" s="331"/>
      <c r="U36" s="331"/>
      <c r="V36" s="331"/>
      <c r="W36" s="331"/>
      <c r="X36" s="331"/>
      <c r="Y36" s="331"/>
      <c r="Z36" s="331"/>
      <c r="AA36" s="331"/>
      <c r="AB36" s="331"/>
      <c r="AC36" s="331"/>
      <c r="AD36" s="331"/>
      <c r="AE36" s="331"/>
      <c r="AF36" s="331"/>
      <c r="AG36" s="331"/>
      <c r="AH36" s="331"/>
      <c r="AI36" s="331"/>
      <c r="AJ36" s="331"/>
      <c r="AK36" s="331"/>
      <c r="AL36" s="331"/>
      <c r="AM36" s="331"/>
      <c r="AN36" s="331"/>
      <c r="AO36" s="331"/>
      <c r="AP36" s="331"/>
      <c r="AQ36" s="331"/>
      <c r="AR36" s="331"/>
      <c r="AS36" s="331"/>
      <c r="AT36" s="331"/>
      <c r="AU36" s="331"/>
      <c r="AV36" s="331"/>
      <c r="AW36" s="331"/>
      <c r="AX36" s="331"/>
      <c r="AY36" s="331"/>
      <c r="AZ36" s="331"/>
      <c r="BA36" s="331"/>
      <c r="BB36" s="331"/>
      <c r="BC36" s="331"/>
      <c r="BD36" s="331"/>
      <c r="BE36" s="331"/>
      <c r="BF36" s="331"/>
      <c r="BG36" s="331"/>
      <c r="BH36" s="331"/>
      <c r="BI36" s="331"/>
      <c r="BJ36" s="331"/>
      <c r="BK36" s="331"/>
      <c r="BL36" s="331"/>
      <c r="BM36" s="331"/>
      <c r="BN36" s="331"/>
      <c r="BO36" s="331"/>
      <c r="BP36" s="331"/>
      <c r="BQ36" s="331"/>
      <c r="BR36" s="331"/>
      <c r="BS36" s="331"/>
      <c r="BT36" s="331"/>
      <c r="BU36" s="331"/>
      <c r="BV36" s="331"/>
      <c r="BW36" s="331"/>
      <c r="BX36" s="331"/>
      <c r="BY36" s="331"/>
      <c r="BZ36" s="331"/>
      <c r="CA36" s="331"/>
      <c r="CB36" s="331"/>
      <c r="CC36" s="331"/>
      <c r="CD36" s="331"/>
      <c r="CE36" s="331"/>
      <c r="CF36" s="331"/>
      <c r="CG36" s="331"/>
      <c r="CH36" s="331"/>
      <c r="CI36" s="331"/>
    </row>
    <row r="37" spans="2:87" ht="30" customHeight="1" x14ac:dyDescent="0.25">
      <c r="B37" s="74">
        <f t="shared" si="9"/>
        <v>17</v>
      </c>
      <c r="C37" s="331" t="s">
        <v>412</v>
      </c>
      <c r="D37" s="331"/>
      <c r="E37" s="331"/>
      <c r="F37" s="331"/>
      <c r="G37" s="331"/>
      <c r="H37" s="331"/>
      <c r="I37" s="331"/>
      <c r="J37" s="331"/>
      <c r="K37" s="331"/>
      <c r="L37" s="331"/>
      <c r="M37" s="331"/>
      <c r="N37" s="331"/>
      <c r="O37" s="331"/>
      <c r="P37" s="331"/>
      <c r="Q37" s="331"/>
      <c r="R37" s="331"/>
      <c r="S37" s="331"/>
      <c r="T37" s="331"/>
      <c r="U37" s="331"/>
      <c r="V37" s="331"/>
      <c r="W37" s="331"/>
      <c r="X37" s="331"/>
      <c r="Y37" s="331"/>
      <c r="Z37" s="331"/>
      <c r="AA37" s="331"/>
      <c r="AB37" s="331"/>
      <c r="AC37" s="331"/>
      <c r="AD37" s="331"/>
      <c r="AE37" s="331"/>
      <c r="AF37" s="331"/>
      <c r="AG37" s="331"/>
      <c r="AH37" s="331"/>
      <c r="AI37" s="331"/>
      <c r="AJ37" s="331"/>
      <c r="AK37" s="331"/>
      <c r="AL37" s="331"/>
      <c r="AM37" s="331"/>
      <c r="AN37" s="331"/>
      <c r="AO37" s="331"/>
      <c r="AP37" s="331"/>
      <c r="AQ37" s="331"/>
      <c r="AR37" s="331"/>
      <c r="AS37" s="331"/>
      <c r="AT37" s="331"/>
      <c r="AU37" s="331"/>
      <c r="AV37" s="331"/>
      <c r="AW37" s="331"/>
      <c r="AX37" s="331"/>
      <c r="AY37" s="331"/>
      <c r="AZ37" s="331"/>
      <c r="BA37" s="331"/>
      <c r="BB37" s="331"/>
      <c r="BC37" s="331"/>
      <c r="BD37" s="331"/>
      <c r="BE37" s="331"/>
      <c r="BF37" s="331"/>
      <c r="BG37" s="331"/>
      <c r="BH37" s="331"/>
      <c r="BI37" s="331"/>
      <c r="BJ37" s="331"/>
      <c r="BK37" s="331"/>
      <c r="BL37" s="331"/>
      <c r="BM37" s="331"/>
      <c r="BN37" s="331"/>
      <c r="BO37" s="331"/>
      <c r="BP37" s="331"/>
      <c r="BQ37" s="331"/>
      <c r="BR37" s="331"/>
      <c r="BS37" s="331"/>
      <c r="BT37" s="331"/>
      <c r="BU37" s="331"/>
      <c r="BV37" s="331"/>
      <c r="BW37" s="331"/>
      <c r="BX37" s="331"/>
      <c r="BY37" s="331"/>
      <c r="BZ37" s="331"/>
      <c r="CA37" s="331"/>
      <c r="CB37" s="331"/>
      <c r="CC37" s="331"/>
      <c r="CD37" s="331"/>
      <c r="CE37" s="331"/>
      <c r="CF37" s="331"/>
      <c r="CG37" s="331"/>
      <c r="CH37" s="331"/>
      <c r="CI37" s="331"/>
    </row>
    <row r="38" spans="2:87" ht="30" customHeight="1" x14ac:dyDescent="0.25">
      <c r="B38" s="74">
        <f t="shared" si="9"/>
        <v>18</v>
      </c>
      <c r="C38" s="331" t="s">
        <v>413</v>
      </c>
      <c r="D38" s="331"/>
      <c r="E38" s="331"/>
      <c r="F38" s="331"/>
      <c r="G38" s="331"/>
      <c r="H38" s="331"/>
      <c r="I38" s="331"/>
      <c r="J38" s="331"/>
      <c r="K38" s="331"/>
      <c r="L38" s="331"/>
      <c r="M38" s="331"/>
      <c r="N38" s="331"/>
      <c r="O38" s="331"/>
      <c r="P38" s="331"/>
      <c r="Q38" s="331"/>
      <c r="R38" s="331"/>
      <c r="S38" s="331"/>
      <c r="T38" s="331"/>
      <c r="U38" s="331"/>
      <c r="V38" s="331"/>
      <c r="W38" s="331"/>
      <c r="X38" s="331"/>
      <c r="Y38" s="331"/>
      <c r="Z38" s="331"/>
      <c r="AA38" s="331"/>
      <c r="AB38" s="331"/>
      <c r="AC38" s="331"/>
      <c r="AD38" s="331"/>
      <c r="AE38" s="331"/>
      <c r="AF38" s="331"/>
      <c r="AG38" s="331"/>
      <c r="AH38" s="331"/>
      <c r="AI38" s="331"/>
      <c r="AJ38" s="331"/>
      <c r="AK38" s="331"/>
      <c r="AL38" s="331"/>
      <c r="AM38" s="331"/>
      <c r="AN38" s="331"/>
      <c r="AO38" s="331"/>
      <c r="AP38" s="331"/>
      <c r="AQ38" s="331"/>
      <c r="AR38" s="331"/>
      <c r="AS38" s="331"/>
      <c r="AT38" s="331"/>
      <c r="AU38" s="331"/>
      <c r="AV38" s="331"/>
      <c r="AW38" s="331"/>
      <c r="AX38" s="331"/>
      <c r="AY38" s="331"/>
      <c r="AZ38" s="331"/>
      <c r="BA38" s="331"/>
      <c r="BB38" s="331"/>
      <c r="BC38" s="331"/>
      <c r="BD38" s="331"/>
      <c r="BE38" s="331"/>
      <c r="BF38" s="331"/>
      <c r="BG38" s="331"/>
      <c r="BH38" s="331"/>
      <c r="BI38" s="331"/>
      <c r="BJ38" s="331"/>
      <c r="BK38" s="331"/>
      <c r="BL38" s="331"/>
      <c r="BM38" s="331"/>
      <c r="BN38" s="331"/>
      <c r="BO38" s="331"/>
      <c r="BP38" s="331"/>
      <c r="BQ38" s="331"/>
      <c r="BR38" s="331"/>
      <c r="BS38" s="331"/>
      <c r="BT38" s="331"/>
      <c r="BU38" s="331"/>
      <c r="BV38" s="331"/>
      <c r="BW38" s="331"/>
      <c r="BX38" s="331"/>
      <c r="BY38" s="331"/>
      <c r="BZ38" s="331"/>
      <c r="CA38" s="331"/>
      <c r="CB38" s="331"/>
      <c r="CC38" s="331"/>
      <c r="CD38" s="331"/>
      <c r="CE38" s="331"/>
      <c r="CF38" s="331"/>
      <c r="CG38" s="331"/>
      <c r="CH38" s="331"/>
      <c r="CI38" s="331"/>
    </row>
    <row r="39" spans="2:87" ht="30" customHeight="1" x14ac:dyDescent="0.25">
      <c r="B39" s="74">
        <f t="shared" si="9"/>
        <v>19</v>
      </c>
      <c r="C39" s="331" t="s">
        <v>414</v>
      </c>
      <c r="D39" s="331"/>
      <c r="E39" s="331"/>
      <c r="F39" s="331"/>
      <c r="G39" s="331"/>
      <c r="H39" s="331"/>
      <c r="I39" s="331"/>
      <c r="J39" s="331"/>
      <c r="K39" s="331"/>
      <c r="L39" s="331"/>
      <c r="M39" s="331"/>
      <c r="N39" s="331"/>
      <c r="O39" s="331"/>
      <c r="P39" s="331"/>
      <c r="Q39" s="331"/>
      <c r="R39" s="331"/>
      <c r="S39" s="331"/>
      <c r="T39" s="331"/>
      <c r="U39" s="331"/>
      <c r="V39" s="331"/>
      <c r="W39" s="331"/>
      <c r="X39" s="331"/>
      <c r="Y39" s="331"/>
      <c r="Z39" s="331"/>
      <c r="AA39" s="331"/>
      <c r="AB39" s="331"/>
      <c r="AC39" s="331"/>
      <c r="AD39" s="331"/>
      <c r="AE39" s="331"/>
      <c r="AF39" s="331"/>
      <c r="AG39" s="331"/>
      <c r="AH39" s="331"/>
      <c r="AI39" s="331"/>
      <c r="AJ39" s="331"/>
      <c r="AK39" s="331"/>
      <c r="AL39" s="331"/>
      <c r="AM39" s="331"/>
      <c r="AN39" s="331"/>
      <c r="AO39" s="331"/>
      <c r="AP39" s="331"/>
      <c r="AQ39" s="331"/>
      <c r="AR39" s="331"/>
      <c r="AS39" s="331"/>
      <c r="AT39" s="331"/>
      <c r="AU39" s="331"/>
      <c r="AV39" s="331"/>
      <c r="AW39" s="331"/>
      <c r="AX39" s="331"/>
      <c r="AY39" s="331"/>
      <c r="AZ39" s="331"/>
      <c r="BA39" s="331"/>
      <c r="BB39" s="331"/>
      <c r="BC39" s="331"/>
      <c r="BD39" s="331"/>
      <c r="BE39" s="331"/>
      <c r="BF39" s="331"/>
      <c r="BG39" s="331"/>
      <c r="BH39" s="331"/>
      <c r="BI39" s="331"/>
      <c r="BJ39" s="331"/>
      <c r="BK39" s="331"/>
      <c r="BL39" s="331"/>
      <c r="BM39" s="331"/>
      <c r="BN39" s="331"/>
      <c r="BO39" s="331"/>
      <c r="BP39" s="331"/>
      <c r="BQ39" s="331"/>
      <c r="BR39" s="331"/>
      <c r="BS39" s="331"/>
      <c r="BT39" s="331"/>
      <c r="BU39" s="331"/>
      <c r="BV39" s="331"/>
      <c r="BW39" s="331"/>
      <c r="BX39" s="331"/>
      <c r="BY39" s="331"/>
      <c r="BZ39" s="331"/>
      <c r="CA39" s="331"/>
      <c r="CB39" s="331"/>
      <c r="CC39" s="331"/>
      <c r="CD39" s="331"/>
      <c r="CE39" s="331"/>
      <c r="CF39" s="331"/>
      <c r="CG39" s="331"/>
      <c r="CH39" s="331"/>
      <c r="CI39" s="331"/>
    </row>
    <row r="40" spans="2:87" ht="30" customHeight="1" x14ac:dyDescent="0.25">
      <c r="B40" s="74">
        <f t="shared" si="9"/>
        <v>20</v>
      </c>
      <c r="C40" s="331" t="s">
        <v>415</v>
      </c>
      <c r="D40" s="331"/>
      <c r="E40" s="331"/>
      <c r="F40" s="331"/>
      <c r="G40" s="331"/>
      <c r="H40" s="331"/>
      <c r="I40" s="331"/>
      <c r="J40" s="331"/>
      <c r="K40" s="331"/>
      <c r="L40" s="331"/>
      <c r="M40" s="331"/>
      <c r="N40" s="331"/>
      <c r="O40" s="331"/>
      <c r="P40" s="331"/>
      <c r="Q40" s="331"/>
      <c r="R40" s="331"/>
      <c r="S40" s="331"/>
      <c r="T40" s="331"/>
      <c r="U40" s="331"/>
      <c r="V40" s="331"/>
      <c r="W40" s="331"/>
      <c r="X40" s="331"/>
      <c r="Y40" s="331"/>
      <c r="Z40" s="331"/>
      <c r="AA40" s="331"/>
      <c r="AB40" s="331"/>
      <c r="AC40" s="331"/>
      <c r="AD40" s="331"/>
      <c r="AE40" s="331"/>
      <c r="AF40" s="331"/>
      <c r="AG40" s="331"/>
      <c r="AH40" s="331"/>
      <c r="AI40" s="331"/>
      <c r="AJ40" s="331"/>
      <c r="AK40" s="331"/>
      <c r="AL40" s="331"/>
      <c r="AM40" s="331"/>
      <c r="AN40" s="331"/>
      <c r="AO40" s="331"/>
      <c r="AP40" s="331"/>
      <c r="AQ40" s="331"/>
      <c r="AR40" s="331"/>
      <c r="AS40" s="331"/>
      <c r="AT40" s="331"/>
      <c r="AU40" s="331"/>
      <c r="AV40" s="331"/>
      <c r="AW40" s="331"/>
      <c r="AX40" s="331"/>
      <c r="AY40" s="331"/>
      <c r="AZ40" s="331"/>
      <c r="BA40" s="331"/>
      <c r="BB40" s="331"/>
      <c r="BC40" s="331"/>
      <c r="BD40" s="331"/>
      <c r="BE40" s="331"/>
      <c r="BF40" s="331"/>
      <c r="BG40" s="331"/>
      <c r="BH40" s="331"/>
      <c r="BI40" s="331"/>
      <c r="BJ40" s="331"/>
      <c r="BK40" s="331"/>
      <c r="BL40" s="331"/>
      <c r="BM40" s="331"/>
      <c r="BN40" s="331"/>
      <c r="BO40" s="331"/>
      <c r="BP40" s="331"/>
      <c r="BQ40" s="331"/>
      <c r="BR40" s="331"/>
      <c r="BS40" s="331"/>
      <c r="BT40" s="331"/>
      <c r="BU40" s="331"/>
      <c r="BV40" s="331"/>
      <c r="BW40" s="331"/>
      <c r="BX40" s="331"/>
      <c r="BY40" s="331"/>
      <c r="BZ40" s="331"/>
      <c r="CA40" s="331"/>
      <c r="CB40" s="331"/>
      <c r="CC40" s="331"/>
      <c r="CD40" s="331"/>
      <c r="CE40" s="331"/>
      <c r="CF40" s="331"/>
      <c r="CG40" s="331"/>
      <c r="CH40" s="331"/>
      <c r="CI40" s="331"/>
    </row>
    <row r="41" spans="2:87" ht="30" customHeight="1" x14ac:dyDescent="0.25">
      <c r="B41" s="74">
        <f t="shared" si="9"/>
        <v>21</v>
      </c>
      <c r="C41" s="331" t="s">
        <v>416</v>
      </c>
      <c r="D41" s="331"/>
      <c r="E41" s="331"/>
      <c r="F41" s="331"/>
      <c r="G41" s="331"/>
      <c r="H41" s="331"/>
      <c r="I41" s="331"/>
      <c r="J41" s="331"/>
      <c r="K41" s="331"/>
      <c r="L41" s="331"/>
      <c r="M41" s="331"/>
      <c r="N41" s="331"/>
      <c r="O41" s="331"/>
      <c r="P41" s="331"/>
      <c r="Q41" s="331"/>
      <c r="R41" s="331"/>
      <c r="S41" s="331"/>
      <c r="T41" s="331"/>
      <c r="U41" s="331"/>
      <c r="V41" s="331"/>
      <c r="W41" s="331"/>
      <c r="X41" s="331"/>
      <c r="Y41" s="331"/>
      <c r="Z41" s="331"/>
      <c r="AA41" s="331"/>
      <c r="AB41" s="331"/>
      <c r="AC41" s="331"/>
      <c r="AD41" s="331"/>
      <c r="AE41" s="331"/>
      <c r="AF41" s="331"/>
      <c r="AG41" s="331"/>
      <c r="AH41" s="331"/>
      <c r="AI41" s="331"/>
      <c r="AJ41" s="331"/>
      <c r="AK41" s="331"/>
      <c r="AL41" s="331"/>
      <c r="AM41" s="331"/>
      <c r="AN41" s="331"/>
      <c r="AO41" s="331"/>
      <c r="AP41" s="331"/>
      <c r="AQ41" s="331"/>
      <c r="AR41" s="331"/>
      <c r="AS41" s="331"/>
      <c r="AT41" s="331"/>
      <c r="AU41" s="331"/>
      <c r="AV41" s="331"/>
      <c r="AW41" s="331"/>
      <c r="AX41" s="331"/>
      <c r="AY41" s="331"/>
      <c r="AZ41" s="331"/>
      <c r="BA41" s="331"/>
      <c r="BB41" s="331"/>
      <c r="BC41" s="331"/>
      <c r="BD41" s="331"/>
      <c r="BE41" s="331"/>
      <c r="BF41" s="331"/>
      <c r="BG41" s="331"/>
      <c r="BH41" s="331"/>
      <c r="BI41" s="331"/>
      <c r="BJ41" s="331"/>
      <c r="BK41" s="331"/>
      <c r="BL41" s="331"/>
      <c r="BM41" s="331"/>
      <c r="BN41" s="331"/>
      <c r="BO41" s="331"/>
      <c r="BP41" s="331"/>
      <c r="BQ41" s="331"/>
      <c r="BR41" s="331"/>
      <c r="BS41" s="331"/>
      <c r="BT41" s="331"/>
      <c r="BU41" s="331"/>
      <c r="BV41" s="331"/>
      <c r="BW41" s="331"/>
      <c r="BX41" s="331"/>
      <c r="BY41" s="331"/>
      <c r="BZ41" s="331"/>
      <c r="CA41" s="331"/>
      <c r="CB41" s="331"/>
      <c r="CC41" s="331"/>
      <c r="CD41" s="331"/>
      <c r="CE41" s="331"/>
      <c r="CF41" s="331"/>
      <c r="CG41" s="331"/>
      <c r="CH41" s="331"/>
      <c r="CI41" s="331"/>
    </row>
    <row r="42" spans="2:87" ht="30" customHeight="1" x14ac:dyDescent="0.25">
      <c r="B42" s="74">
        <f t="shared" si="9"/>
        <v>22</v>
      </c>
      <c r="C42" s="331" t="s">
        <v>417</v>
      </c>
      <c r="D42" s="331"/>
      <c r="E42" s="331"/>
      <c r="F42" s="331"/>
      <c r="G42" s="331"/>
      <c r="H42" s="331"/>
      <c r="I42" s="331"/>
      <c r="J42" s="331"/>
      <c r="K42" s="331"/>
      <c r="L42" s="331"/>
      <c r="M42" s="331"/>
      <c r="N42" s="331"/>
      <c r="O42" s="331"/>
      <c r="P42" s="331"/>
      <c r="Q42" s="331"/>
      <c r="R42" s="331"/>
      <c r="S42" s="331"/>
      <c r="T42" s="331"/>
      <c r="U42" s="331"/>
      <c r="V42" s="331"/>
      <c r="W42" s="331"/>
      <c r="X42" s="331"/>
      <c r="Y42" s="331"/>
      <c r="Z42" s="331"/>
      <c r="AA42" s="331"/>
      <c r="AB42" s="331"/>
      <c r="AC42" s="331"/>
      <c r="AD42" s="331"/>
      <c r="AE42" s="331"/>
      <c r="AF42" s="331"/>
      <c r="AG42" s="331"/>
      <c r="AH42" s="331"/>
      <c r="AI42" s="331"/>
      <c r="AJ42" s="331"/>
      <c r="AK42" s="331"/>
      <c r="AL42" s="331"/>
      <c r="AM42" s="331"/>
      <c r="AN42" s="331"/>
      <c r="AO42" s="331"/>
      <c r="AP42" s="331"/>
      <c r="AQ42" s="331"/>
      <c r="AR42" s="331"/>
      <c r="AS42" s="331"/>
      <c r="AT42" s="331"/>
      <c r="AU42" s="331"/>
      <c r="AV42" s="331"/>
      <c r="AW42" s="331"/>
      <c r="AX42" s="331"/>
      <c r="AY42" s="331"/>
      <c r="AZ42" s="331"/>
      <c r="BA42" s="331"/>
      <c r="BB42" s="331"/>
      <c r="BC42" s="331"/>
      <c r="BD42" s="331"/>
      <c r="BE42" s="331"/>
      <c r="BF42" s="331"/>
      <c r="BG42" s="331"/>
      <c r="BH42" s="331"/>
      <c r="BI42" s="331"/>
      <c r="BJ42" s="331"/>
      <c r="BK42" s="331"/>
      <c r="BL42" s="331"/>
      <c r="BM42" s="331"/>
      <c r="BN42" s="331"/>
      <c r="BO42" s="331"/>
      <c r="BP42" s="331"/>
      <c r="BQ42" s="331"/>
      <c r="BR42" s="331"/>
      <c r="BS42" s="331"/>
      <c r="BT42" s="331"/>
      <c r="BU42" s="331"/>
      <c r="BV42" s="331"/>
      <c r="BW42" s="331"/>
      <c r="BX42" s="331"/>
      <c r="BY42" s="331"/>
      <c r="BZ42" s="331"/>
      <c r="CA42" s="331"/>
      <c r="CB42" s="331"/>
      <c r="CC42" s="331"/>
      <c r="CD42" s="331"/>
      <c r="CE42" s="331"/>
      <c r="CF42" s="331"/>
      <c r="CG42" s="331"/>
      <c r="CH42" s="331"/>
      <c r="CI42" s="331"/>
    </row>
    <row r="43" spans="2:87" ht="30" customHeight="1" x14ac:dyDescent="0.25">
      <c r="B43" s="74">
        <f t="shared" si="9"/>
        <v>23</v>
      </c>
      <c r="C43" s="331" t="s">
        <v>418</v>
      </c>
      <c r="D43" s="331"/>
      <c r="E43" s="331"/>
      <c r="F43" s="331"/>
      <c r="G43" s="331"/>
      <c r="H43" s="331"/>
      <c r="I43" s="331"/>
      <c r="J43" s="331"/>
      <c r="K43" s="331"/>
      <c r="L43" s="331"/>
      <c r="M43" s="331"/>
      <c r="N43" s="331"/>
      <c r="O43" s="331"/>
      <c r="P43" s="331"/>
      <c r="Q43" s="331"/>
      <c r="R43" s="331"/>
      <c r="S43" s="331"/>
      <c r="T43" s="331"/>
      <c r="U43" s="331"/>
      <c r="V43" s="331"/>
      <c r="W43" s="331"/>
      <c r="X43" s="331"/>
      <c r="Y43" s="331"/>
      <c r="Z43" s="331"/>
      <c r="AA43" s="331"/>
      <c r="AB43" s="331"/>
      <c r="AC43" s="331"/>
      <c r="AD43" s="331"/>
      <c r="AE43" s="331"/>
      <c r="AF43" s="331"/>
      <c r="AG43" s="331"/>
      <c r="AH43" s="331"/>
      <c r="AI43" s="331"/>
      <c r="AJ43" s="331"/>
      <c r="AK43" s="331"/>
      <c r="AL43" s="331"/>
      <c r="AM43" s="331"/>
      <c r="AN43" s="331"/>
      <c r="AO43" s="331"/>
      <c r="AP43" s="331"/>
      <c r="AQ43" s="331"/>
      <c r="AR43" s="331"/>
      <c r="AS43" s="331"/>
      <c r="AT43" s="331"/>
      <c r="AU43" s="331"/>
      <c r="AV43" s="331"/>
      <c r="AW43" s="331"/>
      <c r="AX43" s="331"/>
      <c r="AY43" s="331"/>
      <c r="AZ43" s="331"/>
      <c r="BA43" s="331"/>
      <c r="BB43" s="331"/>
      <c r="BC43" s="331"/>
      <c r="BD43" s="331"/>
      <c r="BE43" s="331"/>
      <c r="BF43" s="331"/>
      <c r="BG43" s="331"/>
      <c r="BH43" s="331"/>
      <c r="BI43" s="331"/>
      <c r="BJ43" s="331"/>
      <c r="BK43" s="331"/>
      <c r="BL43" s="331"/>
      <c r="BM43" s="331"/>
      <c r="BN43" s="331"/>
      <c r="BO43" s="331"/>
      <c r="BP43" s="331"/>
      <c r="BQ43" s="331"/>
      <c r="BR43" s="331"/>
      <c r="BS43" s="331"/>
      <c r="BT43" s="331"/>
      <c r="BU43" s="331"/>
      <c r="BV43" s="331"/>
      <c r="BW43" s="331"/>
      <c r="BX43" s="331"/>
      <c r="BY43" s="331"/>
      <c r="BZ43" s="331"/>
      <c r="CA43" s="331"/>
      <c r="CB43" s="331"/>
      <c r="CC43" s="331"/>
      <c r="CD43" s="331"/>
      <c r="CE43" s="331"/>
      <c r="CF43" s="331"/>
      <c r="CG43" s="331"/>
      <c r="CH43" s="331"/>
      <c r="CI43" s="331"/>
    </row>
    <row r="44" spans="2:87" ht="30" customHeight="1" x14ac:dyDescent="0.25">
      <c r="B44" s="74">
        <f t="shared" si="9"/>
        <v>24</v>
      </c>
      <c r="C44" s="331" t="s">
        <v>419</v>
      </c>
      <c r="D44" s="331"/>
      <c r="E44" s="331"/>
      <c r="F44" s="331"/>
      <c r="G44" s="331"/>
      <c r="H44" s="331"/>
      <c r="I44" s="331"/>
      <c r="J44" s="331"/>
      <c r="K44" s="331"/>
      <c r="L44" s="331"/>
      <c r="M44" s="331"/>
      <c r="N44" s="331"/>
      <c r="O44" s="331"/>
      <c r="P44" s="331"/>
      <c r="Q44" s="331"/>
      <c r="R44" s="331"/>
      <c r="S44" s="331"/>
      <c r="T44" s="331"/>
      <c r="U44" s="331"/>
      <c r="V44" s="331"/>
      <c r="W44" s="331"/>
      <c r="X44" s="331"/>
      <c r="Y44" s="331"/>
      <c r="Z44" s="331"/>
      <c r="AA44" s="331"/>
      <c r="AB44" s="331"/>
      <c r="AC44" s="331"/>
      <c r="AD44" s="331"/>
      <c r="AE44" s="331"/>
      <c r="AF44" s="331"/>
      <c r="AG44" s="331"/>
      <c r="AH44" s="331"/>
      <c r="AI44" s="331"/>
      <c r="AJ44" s="331"/>
      <c r="AK44" s="331"/>
      <c r="AL44" s="331"/>
      <c r="AM44" s="331"/>
      <c r="AN44" s="331"/>
      <c r="AO44" s="331"/>
      <c r="AP44" s="331"/>
      <c r="AQ44" s="331"/>
      <c r="AR44" s="331"/>
      <c r="AS44" s="331"/>
      <c r="AT44" s="331"/>
      <c r="AU44" s="331"/>
      <c r="AV44" s="331"/>
      <c r="AW44" s="331"/>
      <c r="AX44" s="331"/>
      <c r="AY44" s="331"/>
      <c r="AZ44" s="331"/>
      <c r="BA44" s="331"/>
      <c r="BB44" s="331"/>
      <c r="BC44" s="331"/>
      <c r="BD44" s="331"/>
      <c r="BE44" s="331"/>
      <c r="BF44" s="331"/>
      <c r="BG44" s="331"/>
      <c r="BH44" s="331"/>
      <c r="BI44" s="331"/>
      <c r="BJ44" s="331"/>
      <c r="BK44" s="331"/>
      <c r="BL44" s="331"/>
      <c r="BM44" s="331"/>
      <c r="BN44" s="331"/>
      <c r="BO44" s="331"/>
      <c r="BP44" s="331"/>
      <c r="BQ44" s="331"/>
      <c r="BR44" s="331"/>
      <c r="BS44" s="331"/>
      <c r="BT44" s="331"/>
      <c r="BU44" s="331"/>
      <c r="BV44" s="331"/>
      <c r="BW44" s="331"/>
      <c r="BX44" s="331"/>
      <c r="BY44" s="331"/>
      <c r="BZ44" s="331"/>
      <c r="CA44" s="331"/>
      <c r="CB44" s="331"/>
      <c r="CC44" s="331"/>
      <c r="CD44" s="331"/>
      <c r="CE44" s="331"/>
      <c r="CF44" s="331"/>
      <c r="CG44" s="331"/>
      <c r="CH44" s="331"/>
      <c r="CI44" s="331"/>
    </row>
    <row r="45" spans="2:87" ht="30" customHeight="1" x14ac:dyDescent="0.25">
      <c r="B45" s="74">
        <f t="shared" si="9"/>
        <v>25</v>
      </c>
      <c r="C45" s="331" t="s">
        <v>420</v>
      </c>
      <c r="D45" s="331"/>
      <c r="E45" s="331"/>
      <c r="F45" s="331"/>
      <c r="G45" s="331"/>
      <c r="H45" s="331"/>
      <c r="I45" s="331"/>
      <c r="J45" s="331"/>
      <c r="K45" s="331"/>
      <c r="L45" s="331"/>
      <c r="M45" s="331"/>
      <c r="N45" s="331"/>
      <c r="O45" s="331"/>
      <c r="P45" s="331"/>
      <c r="Q45" s="331"/>
      <c r="R45" s="331"/>
      <c r="S45" s="331"/>
      <c r="T45" s="331"/>
      <c r="U45" s="331"/>
      <c r="V45" s="331"/>
      <c r="W45" s="331"/>
      <c r="X45" s="331"/>
      <c r="Y45" s="331"/>
      <c r="Z45" s="331"/>
      <c r="AA45" s="331"/>
      <c r="AB45" s="331"/>
      <c r="AC45" s="331"/>
      <c r="AD45" s="331"/>
      <c r="AE45" s="331"/>
      <c r="AF45" s="331"/>
      <c r="AG45" s="331"/>
      <c r="AH45" s="331"/>
      <c r="AI45" s="331"/>
      <c r="AJ45" s="331"/>
      <c r="AK45" s="331"/>
      <c r="AL45" s="331"/>
      <c r="AM45" s="331"/>
      <c r="AN45" s="331"/>
      <c r="AO45" s="331"/>
      <c r="AP45" s="331"/>
      <c r="AQ45" s="331"/>
      <c r="AR45" s="331"/>
      <c r="AS45" s="331"/>
      <c r="AT45" s="331"/>
      <c r="AU45" s="331"/>
      <c r="AV45" s="331"/>
      <c r="AW45" s="331"/>
      <c r="AX45" s="331"/>
      <c r="AY45" s="331"/>
      <c r="AZ45" s="331"/>
      <c r="BA45" s="331"/>
      <c r="BB45" s="331"/>
      <c r="BC45" s="331"/>
      <c r="BD45" s="331"/>
      <c r="BE45" s="331"/>
      <c r="BF45" s="331"/>
      <c r="BG45" s="331"/>
      <c r="BH45" s="331"/>
      <c r="BI45" s="331"/>
      <c r="BJ45" s="331"/>
      <c r="BK45" s="331"/>
      <c r="BL45" s="331"/>
      <c r="BM45" s="331"/>
      <c r="BN45" s="331"/>
      <c r="BO45" s="331"/>
      <c r="BP45" s="331"/>
      <c r="BQ45" s="331"/>
      <c r="BR45" s="331"/>
      <c r="BS45" s="331"/>
      <c r="BT45" s="331"/>
      <c r="BU45" s="331"/>
      <c r="BV45" s="331"/>
      <c r="BW45" s="331"/>
      <c r="BX45" s="331"/>
      <c r="BY45" s="331"/>
      <c r="BZ45" s="331"/>
      <c r="CA45" s="331"/>
      <c r="CB45" s="331"/>
      <c r="CC45" s="331"/>
      <c r="CD45" s="331"/>
      <c r="CE45" s="331"/>
      <c r="CF45" s="331"/>
      <c r="CG45" s="331"/>
      <c r="CH45" s="331"/>
      <c r="CI45" s="331"/>
    </row>
    <row r="46" spans="2:87" ht="30" customHeight="1" x14ac:dyDescent="0.25">
      <c r="B46" s="74">
        <f t="shared" si="9"/>
        <v>26</v>
      </c>
      <c r="C46" s="331" t="s">
        <v>421</v>
      </c>
      <c r="D46" s="331"/>
      <c r="E46" s="331"/>
      <c r="F46" s="331"/>
      <c r="G46" s="331"/>
      <c r="H46" s="331"/>
      <c r="I46" s="331"/>
      <c r="J46" s="331"/>
      <c r="K46" s="331"/>
      <c r="L46" s="331"/>
      <c r="M46" s="331"/>
      <c r="N46" s="331"/>
      <c r="O46" s="331"/>
      <c r="P46" s="331"/>
      <c r="Q46" s="331"/>
      <c r="R46" s="331"/>
      <c r="S46" s="331"/>
      <c r="T46" s="331"/>
      <c r="U46" s="331"/>
      <c r="V46" s="331"/>
      <c r="W46" s="331"/>
      <c r="X46" s="331"/>
      <c r="Y46" s="331"/>
      <c r="Z46" s="331"/>
      <c r="AA46" s="331"/>
      <c r="AB46" s="331"/>
      <c r="AC46" s="331"/>
      <c r="AD46" s="331"/>
      <c r="AE46" s="331"/>
      <c r="AF46" s="331"/>
      <c r="AG46" s="331"/>
      <c r="AH46" s="331"/>
      <c r="AI46" s="331"/>
      <c r="AJ46" s="331"/>
      <c r="AK46" s="331"/>
      <c r="AL46" s="331"/>
      <c r="AM46" s="331"/>
      <c r="AN46" s="331"/>
      <c r="AO46" s="331"/>
      <c r="AP46" s="331"/>
      <c r="AQ46" s="331"/>
      <c r="AR46" s="331"/>
      <c r="AS46" s="331"/>
      <c r="AT46" s="331"/>
      <c r="AU46" s="331"/>
      <c r="AV46" s="331"/>
      <c r="AW46" s="331"/>
      <c r="AX46" s="331"/>
      <c r="AY46" s="331"/>
      <c r="AZ46" s="331"/>
      <c r="BA46" s="331"/>
      <c r="BB46" s="331"/>
      <c r="BC46" s="331"/>
      <c r="BD46" s="331"/>
      <c r="BE46" s="331"/>
      <c r="BF46" s="331"/>
      <c r="BG46" s="331"/>
      <c r="BH46" s="331"/>
      <c r="BI46" s="331"/>
      <c r="BJ46" s="331"/>
      <c r="BK46" s="331"/>
      <c r="BL46" s="331"/>
      <c r="BM46" s="331"/>
      <c r="BN46" s="331"/>
      <c r="BO46" s="331"/>
      <c r="BP46" s="331"/>
      <c r="BQ46" s="331"/>
      <c r="BR46" s="331"/>
      <c r="BS46" s="331"/>
      <c r="BT46" s="331"/>
      <c r="BU46" s="331"/>
      <c r="BV46" s="331"/>
      <c r="BW46" s="331"/>
      <c r="BX46" s="331"/>
      <c r="BY46" s="331"/>
      <c r="BZ46" s="331"/>
      <c r="CA46" s="331"/>
      <c r="CB46" s="331"/>
      <c r="CC46" s="331"/>
      <c r="CD46" s="331"/>
      <c r="CE46" s="331"/>
      <c r="CF46" s="331"/>
      <c r="CG46" s="331"/>
      <c r="CH46" s="331"/>
      <c r="CI46" s="331"/>
    </row>
    <row r="47" spans="2:87" ht="30" customHeight="1" x14ac:dyDescent="0.25">
      <c r="B47" s="74">
        <f t="shared" si="9"/>
        <v>27</v>
      </c>
      <c r="C47" s="331" t="s">
        <v>422</v>
      </c>
      <c r="D47" s="331"/>
      <c r="E47" s="331"/>
      <c r="F47" s="331"/>
      <c r="G47" s="331"/>
      <c r="H47" s="331"/>
      <c r="I47" s="331"/>
      <c r="J47" s="331"/>
      <c r="K47" s="331"/>
      <c r="L47" s="331"/>
      <c r="M47" s="331"/>
      <c r="N47" s="331"/>
      <c r="O47" s="331"/>
      <c r="P47" s="331"/>
      <c r="Q47" s="331"/>
      <c r="R47" s="331"/>
      <c r="S47" s="331"/>
      <c r="T47" s="331"/>
      <c r="U47" s="331"/>
      <c r="V47" s="331"/>
      <c r="W47" s="331"/>
      <c r="X47" s="331"/>
      <c r="Y47" s="331"/>
      <c r="Z47" s="331"/>
      <c r="AA47" s="331"/>
      <c r="AB47" s="331"/>
      <c r="AC47" s="331"/>
      <c r="AD47" s="331"/>
      <c r="AE47" s="331"/>
      <c r="AF47" s="331"/>
      <c r="AG47" s="331"/>
      <c r="AH47" s="331"/>
      <c r="AI47" s="331"/>
      <c r="AJ47" s="331"/>
      <c r="AK47" s="331"/>
      <c r="AL47" s="331"/>
      <c r="AM47" s="331"/>
      <c r="AN47" s="331"/>
      <c r="AO47" s="331"/>
      <c r="AP47" s="331"/>
      <c r="AQ47" s="331"/>
      <c r="AR47" s="331"/>
      <c r="AS47" s="331"/>
      <c r="AT47" s="331"/>
      <c r="AU47" s="331"/>
      <c r="AV47" s="331"/>
      <c r="AW47" s="331"/>
      <c r="AX47" s="331"/>
      <c r="AY47" s="331"/>
      <c r="AZ47" s="331"/>
      <c r="BA47" s="331"/>
      <c r="BB47" s="331"/>
      <c r="BC47" s="331"/>
      <c r="BD47" s="331"/>
      <c r="BE47" s="331"/>
      <c r="BF47" s="331"/>
      <c r="BG47" s="331"/>
      <c r="BH47" s="331"/>
      <c r="BI47" s="331"/>
      <c r="BJ47" s="331"/>
      <c r="BK47" s="331"/>
      <c r="BL47" s="331"/>
      <c r="BM47" s="331"/>
      <c r="BN47" s="331"/>
      <c r="BO47" s="331"/>
      <c r="BP47" s="331"/>
      <c r="BQ47" s="331"/>
      <c r="BR47" s="331"/>
      <c r="BS47" s="331"/>
      <c r="BT47" s="331"/>
      <c r="BU47" s="331"/>
      <c r="BV47" s="331"/>
      <c r="BW47" s="331"/>
      <c r="BX47" s="331"/>
      <c r="BY47" s="331"/>
      <c r="BZ47" s="331"/>
      <c r="CA47" s="331"/>
      <c r="CB47" s="331"/>
      <c r="CC47" s="331"/>
      <c r="CD47" s="331"/>
      <c r="CE47" s="331"/>
      <c r="CF47" s="331"/>
      <c r="CG47" s="331"/>
      <c r="CH47" s="331"/>
      <c r="CI47" s="331"/>
    </row>
  </sheetData>
  <mergeCells count="85">
    <mergeCell ref="C47:CI47"/>
    <mergeCell ref="C36:CI36"/>
    <mergeCell ref="C37:CI37"/>
    <mergeCell ref="C38:CI38"/>
    <mergeCell ref="C39:CI39"/>
    <mergeCell ref="C40:CI40"/>
    <mergeCell ref="C41:CI41"/>
    <mergeCell ref="C42:CI42"/>
    <mergeCell ref="C43:CI43"/>
    <mergeCell ref="C44:CI44"/>
    <mergeCell ref="C45:CI45"/>
    <mergeCell ref="C46:CI46"/>
    <mergeCell ref="BW3:BY3"/>
    <mergeCell ref="BZ3:CB3"/>
    <mergeCell ref="CC3:CE3"/>
    <mergeCell ref="CF3:CH3"/>
    <mergeCell ref="C35:CI35"/>
    <mergeCell ref="C24:CI24"/>
    <mergeCell ref="C25:CI25"/>
    <mergeCell ref="C26:CI26"/>
    <mergeCell ref="C27:CI27"/>
    <mergeCell ref="C28:CI28"/>
    <mergeCell ref="C29:CI29"/>
    <mergeCell ref="C30:CI30"/>
    <mergeCell ref="C31:CI31"/>
    <mergeCell ref="C32:CI32"/>
    <mergeCell ref="C33:CI33"/>
    <mergeCell ref="C34:CI34"/>
    <mergeCell ref="BT5:BV5"/>
    <mergeCell ref="BW5:BY5"/>
    <mergeCell ref="BZ5:CB5"/>
    <mergeCell ref="CC5:CE5"/>
    <mergeCell ref="CF5:CH5"/>
    <mergeCell ref="BE5:BG5"/>
    <mergeCell ref="BH5:BJ5"/>
    <mergeCell ref="BK3:BM3"/>
    <mergeCell ref="BN3:BP3"/>
    <mergeCell ref="BQ3:BS3"/>
    <mergeCell ref="BK5:BM5"/>
    <mergeCell ref="BN5:BP5"/>
    <mergeCell ref="BQ5:BS5"/>
    <mergeCell ref="AY5:BA5"/>
    <mergeCell ref="BB5:BD5"/>
    <mergeCell ref="AJ3:AL3"/>
    <mergeCell ref="AM3:AO3"/>
    <mergeCell ref="AP3:AR3"/>
    <mergeCell ref="AS3:AU3"/>
    <mergeCell ref="AV3:AX3"/>
    <mergeCell ref="AJ5:AL5"/>
    <mergeCell ref="AM5:AO5"/>
    <mergeCell ref="AP5:AR5"/>
    <mergeCell ref="AS5:AU5"/>
    <mergeCell ref="AV5:AX5"/>
    <mergeCell ref="C21:CI21"/>
    <mergeCell ref="C22:CI22"/>
    <mergeCell ref="C23:CI23"/>
    <mergeCell ref="I3:K3"/>
    <mergeCell ref="I5:K5"/>
    <mergeCell ref="L3:N3"/>
    <mergeCell ref="L5:N5"/>
    <mergeCell ref="O3:Q3"/>
    <mergeCell ref="O5:Q5"/>
    <mergeCell ref="R3:T3"/>
    <mergeCell ref="C20:CI20"/>
    <mergeCell ref="AY3:BA3"/>
    <mergeCell ref="X5:Z5"/>
    <mergeCell ref="AA3:AC3"/>
    <mergeCell ref="AA5:AC5"/>
    <mergeCell ref="AD3:AF3"/>
    <mergeCell ref="A1:CL1"/>
    <mergeCell ref="B3:B6"/>
    <mergeCell ref="F3:H3"/>
    <mergeCell ref="CI3:CI6"/>
    <mergeCell ref="F5:H5"/>
    <mergeCell ref="R5:T5"/>
    <mergeCell ref="U3:W3"/>
    <mergeCell ref="U5:W5"/>
    <mergeCell ref="X3:Z3"/>
    <mergeCell ref="AD5:AF5"/>
    <mergeCell ref="AG3:AI3"/>
    <mergeCell ref="AG5:AI5"/>
    <mergeCell ref="BT3:BV3"/>
    <mergeCell ref="BB3:BD3"/>
    <mergeCell ref="BE3:BG3"/>
    <mergeCell ref="BH3:BJ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J60"/>
  <sheetViews>
    <sheetView tabSelected="1" zoomScaleNormal="100" workbookViewId="0">
      <pane xSplit="1" topLeftCell="B1" activePane="topRight" state="frozen"/>
      <selection activeCell="D16" sqref="D16:M16"/>
      <selection pane="topRight" activeCell="E26" sqref="E26"/>
    </sheetView>
  </sheetViews>
  <sheetFormatPr defaultColWidth="36.85546875" defaultRowHeight="12.75" customHeight="1" x14ac:dyDescent="0.25"/>
  <cols>
    <col min="1" max="1" width="18.5703125" style="133" customWidth="1"/>
    <col min="2" max="9" width="31.42578125" style="132" customWidth="1"/>
    <col min="10" max="26" width="36.85546875" style="132" customWidth="1"/>
    <col min="27" max="27" width="37" style="132" customWidth="1"/>
    <col min="28" max="34" width="36.85546875" style="132" customWidth="1"/>
    <col min="35" max="43" width="36.85546875" style="133" customWidth="1"/>
    <col min="44" max="44" width="37.140625" style="133" customWidth="1"/>
    <col min="45" max="46" width="36.85546875" style="133" customWidth="1"/>
    <col min="47" max="47" width="36.5703125" style="133" customWidth="1"/>
    <col min="48" max="49" width="36.85546875" style="133" customWidth="1"/>
    <col min="50" max="50" width="36.5703125" style="133" customWidth="1"/>
    <col min="51" max="51" width="37" style="133" customWidth="1"/>
    <col min="52" max="70" width="36.85546875" style="133" customWidth="1"/>
    <col min="71" max="71" width="37" style="133" customWidth="1"/>
    <col min="72" max="89" width="36.85546875" style="133" customWidth="1"/>
    <col min="90" max="90" width="36.5703125" style="133" customWidth="1"/>
    <col min="91" max="103" width="36.85546875" style="133" customWidth="1"/>
    <col min="104" max="104" width="36.5703125" style="133" customWidth="1"/>
    <col min="105" max="107" width="36.85546875" style="133" customWidth="1"/>
    <col min="108" max="108" width="36.5703125" style="133" customWidth="1"/>
    <col min="109" max="116" width="36.85546875" style="133" customWidth="1"/>
    <col min="117" max="117" width="36.5703125" style="133" customWidth="1"/>
    <col min="118" max="255" width="36.85546875" style="133"/>
    <col min="256" max="256" width="18.5703125" style="133" customWidth="1"/>
    <col min="257" max="265" width="31.42578125" style="133" customWidth="1"/>
    <col min="266" max="282" width="36.85546875" style="133" customWidth="1"/>
    <col min="283" max="283" width="37" style="133" customWidth="1"/>
    <col min="284" max="299" width="36.85546875" style="133" customWidth="1"/>
    <col min="300" max="300" width="37.140625" style="133" customWidth="1"/>
    <col min="301" max="302" width="36.85546875" style="133" customWidth="1"/>
    <col min="303" max="303" width="36.5703125" style="133" customWidth="1"/>
    <col min="304" max="305" width="36.85546875" style="133" customWidth="1"/>
    <col min="306" max="306" width="36.5703125" style="133" customWidth="1"/>
    <col min="307" max="307" width="37" style="133" customWidth="1"/>
    <col min="308" max="326" width="36.85546875" style="133" customWidth="1"/>
    <col min="327" max="327" width="37" style="133" customWidth="1"/>
    <col min="328" max="345" width="36.85546875" style="133" customWidth="1"/>
    <col min="346" max="346" width="36.5703125" style="133" customWidth="1"/>
    <col min="347" max="359" width="36.85546875" style="133" customWidth="1"/>
    <col min="360" max="360" width="36.5703125" style="133" customWidth="1"/>
    <col min="361" max="363" width="36.85546875" style="133" customWidth="1"/>
    <col min="364" max="364" width="36.5703125" style="133" customWidth="1"/>
    <col min="365" max="372" width="36.85546875" style="133" customWidth="1"/>
    <col min="373" max="373" width="36.5703125" style="133" customWidth="1"/>
    <col min="374" max="511" width="36.85546875" style="133"/>
    <col min="512" max="512" width="18.5703125" style="133" customWidth="1"/>
    <col min="513" max="521" width="31.42578125" style="133" customWidth="1"/>
    <col min="522" max="538" width="36.85546875" style="133" customWidth="1"/>
    <col min="539" max="539" width="37" style="133" customWidth="1"/>
    <col min="540" max="555" width="36.85546875" style="133" customWidth="1"/>
    <col min="556" max="556" width="37.140625" style="133" customWidth="1"/>
    <col min="557" max="558" width="36.85546875" style="133" customWidth="1"/>
    <col min="559" max="559" width="36.5703125" style="133" customWidth="1"/>
    <col min="560" max="561" width="36.85546875" style="133" customWidth="1"/>
    <col min="562" max="562" width="36.5703125" style="133" customWidth="1"/>
    <col min="563" max="563" width="37" style="133" customWidth="1"/>
    <col min="564" max="582" width="36.85546875" style="133" customWidth="1"/>
    <col min="583" max="583" width="37" style="133" customWidth="1"/>
    <col min="584" max="601" width="36.85546875" style="133" customWidth="1"/>
    <col min="602" max="602" width="36.5703125" style="133" customWidth="1"/>
    <col min="603" max="615" width="36.85546875" style="133" customWidth="1"/>
    <col min="616" max="616" width="36.5703125" style="133" customWidth="1"/>
    <col min="617" max="619" width="36.85546875" style="133" customWidth="1"/>
    <col min="620" max="620" width="36.5703125" style="133" customWidth="1"/>
    <col min="621" max="628" width="36.85546875" style="133" customWidth="1"/>
    <col min="629" max="629" width="36.5703125" style="133" customWidth="1"/>
    <col min="630" max="767" width="36.85546875" style="133"/>
    <col min="768" max="768" width="18.5703125" style="133" customWidth="1"/>
    <col min="769" max="777" width="31.42578125" style="133" customWidth="1"/>
    <col min="778" max="794" width="36.85546875" style="133" customWidth="1"/>
    <col min="795" max="795" width="37" style="133" customWidth="1"/>
    <col min="796" max="811" width="36.85546875" style="133" customWidth="1"/>
    <col min="812" max="812" width="37.140625" style="133" customWidth="1"/>
    <col min="813" max="814" width="36.85546875" style="133" customWidth="1"/>
    <col min="815" max="815" width="36.5703125" style="133" customWidth="1"/>
    <col min="816" max="817" width="36.85546875" style="133" customWidth="1"/>
    <col min="818" max="818" width="36.5703125" style="133" customWidth="1"/>
    <col min="819" max="819" width="37" style="133" customWidth="1"/>
    <col min="820" max="838" width="36.85546875" style="133" customWidth="1"/>
    <col min="839" max="839" width="37" style="133" customWidth="1"/>
    <col min="840" max="857" width="36.85546875" style="133" customWidth="1"/>
    <col min="858" max="858" width="36.5703125" style="133" customWidth="1"/>
    <col min="859" max="871" width="36.85546875" style="133" customWidth="1"/>
    <col min="872" max="872" width="36.5703125" style="133" customWidth="1"/>
    <col min="873" max="875" width="36.85546875" style="133" customWidth="1"/>
    <col min="876" max="876" width="36.5703125" style="133" customWidth="1"/>
    <col min="877" max="884" width="36.85546875" style="133" customWidth="1"/>
    <col min="885" max="885" width="36.5703125" style="133" customWidth="1"/>
    <col min="886" max="1023" width="36.85546875" style="133"/>
    <col min="1024" max="1024" width="18.5703125" style="133" customWidth="1"/>
    <col min="1025" max="1033" width="31.42578125" style="133" customWidth="1"/>
    <col min="1034" max="1050" width="36.85546875" style="133" customWidth="1"/>
    <col min="1051" max="1051" width="37" style="133" customWidth="1"/>
    <col min="1052" max="1067" width="36.85546875" style="133" customWidth="1"/>
    <col min="1068" max="1068" width="37.140625" style="133" customWidth="1"/>
    <col min="1069" max="1070" width="36.85546875" style="133" customWidth="1"/>
    <col min="1071" max="1071" width="36.5703125" style="133" customWidth="1"/>
    <col min="1072" max="1073" width="36.85546875" style="133" customWidth="1"/>
    <col min="1074" max="1074" width="36.5703125" style="133" customWidth="1"/>
    <col min="1075" max="1075" width="37" style="133" customWidth="1"/>
    <col min="1076" max="1094" width="36.85546875" style="133" customWidth="1"/>
    <col min="1095" max="1095" width="37" style="133" customWidth="1"/>
    <col min="1096" max="1113" width="36.85546875" style="133" customWidth="1"/>
    <col min="1114" max="1114" width="36.5703125" style="133" customWidth="1"/>
    <col min="1115" max="1127" width="36.85546875" style="133" customWidth="1"/>
    <col min="1128" max="1128" width="36.5703125" style="133" customWidth="1"/>
    <col min="1129" max="1131" width="36.85546875" style="133" customWidth="1"/>
    <col min="1132" max="1132" width="36.5703125" style="133" customWidth="1"/>
    <col min="1133" max="1140" width="36.85546875" style="133" customWidth="1"/>
    <col min="1141" max="1141" width="36.5703125" style="133" customWidth="1"/>
    <col min="1142" max="1279" width="36.85546875" style="133"/>
    <col min="1280" max="1280" width="18.5703125" style="133" customWidth="1"/>
    <col min="1281" max="1289" width="31.42578125" style="133" customWidth="1"/>
    <col min="1290" max="1306" width="36.85546875" style="133" customWidth="1"/>
    <col min="1307" max="1307" width="37" style="133" customWidth="1"/>
    <col min="1308" max="1323" width="36.85546875" style="133" customWidth="1"/>
    <col min="1324" max="1324" width="37.140625" style="133" customWidth="1"/>
    <col min="1325" max="1326" width="36.85546875" style="133" customWidth="1"/>
    <col min="1327" max="1327" width="36.5703125" style="133" customWidth="1"/>
    <col min="1328" max="1329" width="36.85546875" style="133" customWidth="1"/>
    <col min="1330" max="1330" width="36.5703125" style="133" customWidth="1"/>
    <col min="1331" max="1331" width="37" style="133" customWidth="1"/>
    <col min="1332" max="1350" width="36.85546875" style="133" customWidth="1"/>
    <col min="1351" max="1351" width="37" style="133" customWidth="1"/>
    <col min="1352" max="1369" width="36.85546875" style="133" customWidth="1"/>
    <col min="1370" max="1370" width="36.5703125" style="133" customWidth="1"/>
    <col min="1371" max="1383" width="36.85546875" style="133" customWidth="1"/>
    <col min="1384" max="1384" width="36.5703125" style="133" customWidth="1"/>
    <col min="1385" max="1387" width="36.85546875" style="133" customWidth="1"/>
    <col min="1388" max="1388" width="36.5703125" style="133" customWidth="1"/>
    <col min="1389" max="1396" width="36.85546875" style="133" customWidth="1"/>
    <col min="1397" max="1397" width="36.5703125" style="133" customWidth="1"/>
    <col min="1398" max="1535" width="36.85546875" style="133"/>
    <col min="1536" max="1536" width="18.5703125" style="133" customWidth="1"/>
    <col min="1537" max="1545" width="31.42578125" style="133" customWidth="1"/>
    <col min="1546" max="1562" width="36.85546875" style="133" customWidth="1"/>
    <col min="1563" max="1563" width="37" style="133" customWidth="1"/>
    <col min="1564" max="1579" width="36.85546875" style="133" customWidth="1"/>
    <col min="1580" max="1580" width="37.140625" style="133" customWidth="1"/>
    <col min="1581" max="1582" width="36.85546875" style="133" customWidth="1"/>
    <col min="1583" max="1583" width="36.5703125" style="133" customWidth="1"/>
    <col min="1584" max="1585" width="36.85546875" style="133" customWidth="1"/>
    <col min="1586" max="1586" width="36.5703125" style="133" customWidth="1"/>
    <col min="1587" max="1587" width="37" style="133" customWidth="1"/>
    <col min="1588" max="1606" width="36.85546875" style="133" customWidth="1"/>
    <col min="1607" max="1607" width="37" style="133" customWidth="1"/>
    <col min="1608" max="1625" width="36.85546875" style="133" customWidth="1"/>
    <col min="1626" max="1626" width="36.5703125" style="133" customWidth="1"/>
    <col min="1627" max="1639" width="36.85546875" style="133" customWidth="1"/>
    <col min="1640" max="1640" width="36.5703125" style="133" customWidth="1"/>
    <col min="1641" max="1643" width="36.85546875" style="133" customWidth="1"/>
    <col min="1644" max="1644" width="36.5703125" style="133" customWidth="1"/>
    <col min="1645" max="1652" width="36.85546875" style="133" customWidth="1"/>
    <col min="1653" max="1653" width="36.5703125" style="133" customWidth="1"/>
    <col min="1654" max="1791" width="36.85546875" style="133"/>
    <col min="1792" max="1792" width="18.5703125" style="133" customWidth="1"/>
    <col min="1793" max="1801" width="31.42578125" style="133" customWidth="1"/>
    <col min="1802" max="1818" width="36.85546875" style="133" customWidth="1"/>
    <col min="1819" max="1819" width="37" style="133" customWidth="1"/>
    <col min="1820" max="1835" width="36.85546875" style="133" customWidth="1"/>
    <col min="1836" max="1836" width="37.140625" style="133" customWidth="1"/>
    <col min="1837" max="1838" width="36.85546875" style="133" customWidth="1"/>
    <col min="1839" max="1839" width="36.5703125" style="133" customWidth="1"/>
    <col min="1840" max="1841" width="36.85546875" style="133" customWidth="1"/>
    <col min="1842" max="1842" width="36.5703125" style="133" customWidth="1"/>
    <col min="1843" max="1843" width="37" style="133" customWidth="1"/>
    <col min="1844" max="1862" width="36.85546875" style="133" customWidth="1"/>
    <col min="1863" max="1863" width="37" style="133" customWidth="1"/>
    <col min="1864" max="1881" width="36.85546875" style="133" customWidth="1"/>
    <col min="1882" max="1882" width="36.5703125" style="133" customWidth="1"/>
    <col min="1883" max="1895" width="36.85546875" style="133" customWidth="1"/>
    <col min="1896" max="1896" width="36.5703125" style="133" customWidth="1"/>
    <col min="1897" max="1899" width="36.85546875" style="133" customWidth="1"/>
    <col min="1900" max="1900" width="36.5703125" style="133" customWidth="1"/>
    <col min="1901" max="1908" width="36.85546875" style="133" customWidth="1"/>
    <col min="1909" max="1909" width="36.5703125" style="133" customWidth="1"/>
    <col min="1910" max="2047" width="36.85546875" style="133"/>
    <col min="2048" max="2048" width="18.5703125" style="133" customWidth="1"/>
    <col min="2049" max="2057" width="31.42578125" style="133" customWidth="1"/>
    <col min="2058" max="2074" width="36.85546875" style="133" customWidth="1"/>
    <col min="2075" max="2075" width="37" style="133" customWidth="1"/>
    <col min="2076" max="2091" width="36.85546875" style="133" customWidth="1"/>
    <col min="2092" max="2092" width="37.140625" style="133" customWidth="1"/>
    <col min="2093" max="2094" width="36.85546875" style="133" customWidth="1"/>
    <col min="2095" max="2095" width="36.5703125" style="133" customWidth="1"/>
    <col min="2096" max="2097" width="36.85546875" style="133" customWidth="1"/>
    <col min="2098" max="2098" width="36.5703125" style="133" customWidth="1"/>
    <col min="2099" max="2099" width="37" style="133" customWidth="1"/>
    <col min="2100" max="2118" width="36.85546875" style="133" customWidth="1"/>
    <col min="2119" max="2119" width="37" style="133" customWidth="1"/>
    <col min="2120" max="2137" width="36.85546875" style="133" customWidth="1"/>
    <col min="2138" max="2138" width="36.5703125" style="133" customWidth="1"/>
    <col min="2139" max="2151" width="36.85546875" style="133" customWidth="1"/>
    <col min="2152" max="2152" width="36.5703125" style="133" customWidth="1"/>
    <col min="2153" max="2155" width="36.85546875" style="133" customWidth="1"/>
    <col min="2156" max="2156" width="36.5703125" style="133" customWidth="1"/>
    <col min="2157" max="2164" width="36.85546875" style="133" customWidth="1"/>
    <col min="2165" max="2165" width="36.5703125" style="133" customWidth="1"/>
    <col min="2166" max="2303" width="36.85546875" style="133"/>
    <col min="2304" max="2304" width="18.5703125" style="133" customWidth="1"/>
    <col min="2305" max="2313" width="31.42578125" style="133" customWidth="1"/>
    <col min="2314" max="2330" width="36.85546875" style="133" customWidth="1"/>
    <col min="2331" max="2331" width="37" style="133" customWidth="1"/>
    <col min="2332" max="2347" width="36.85546875" style="133" customWidth="1"/>
    <col min="2348" max="2348" width="37.140625" style="133" customWidth="1"/>
    <col min="2349" max="2350" width="36.85546875" style="133" customWidth="1"/>
    <col min="2351" max="2351" width="36.5703125" style="133" customWidth="1"/>
    <col min="2352" max="2353" width="36.85546875" style="133" customWidth="1"/>
    <col min="2354" max="2354" width="36.5703125" style="133" customWidth="1"/>
    <col min="2355" max="2355" width="37" style="133" customWidth="1"/>
    <col min="2356" max="2374" width="36.85546875" style="133" customWidth="1"/>
    <col min="2375" max="2375" width="37" style="133" customWidth="1"/>
    <col min="2376" max="2393" width="36.85546875" style="133" customWidth="1"/>
    <col min="2394" max="2394" width="36.5703125" style="133" customWidth="1"/>
    <col min="2395" max="2407" width="36.85546875" style="133" customWidth="1"/>
    <col min="2408" max="2408" width="36.5703125" style="133" customWidth="1"/>
    <col min="2409" max="2411" width="36.85546875" style="133" customWidth="1"/>
    <col min="2412" max="2412" width="36.5703125" style="133" customWidth="1"/>
    <col min="2413" max="2420" width="36.85546875" style="133" customWidth="1"/>
    <col min="2421" max="2421" width="36.5703125" style="133" customWidth="1"/>
    <col min="2422" max="2559" width="36.85546875" style="133"/>
    <col min="2560" max="2560" width="18.5703125" style="133" customWidth="1"/>
    <col min="2561" max="2569" width="31.42578125" style="133" customWidth="1"/>
    <col min="2570" max="2586" width="36.85546875" style="133" customWidth="1"/>
    <col min="2587" max="2587" width="37" style="133" customWidth="1"/>
    <col min="2588" max="2603" width="36.85546875" style="133" customWidth="1"/>
    <col min="2604" max="2604" width="37.140625" style="133" customWidth="1"/>
    <col min="2605" max="2606" width="36.85546875" style="133" customWidth="1"/>
    <col min="2607" max="2607" width="36.5703125" style="133" customWidth="1"/>
    <col min="2608" max="2609" width="36.85546875" style="133" customWidth="1"/>
    <col min="2610" max="2610" width="36.5703125" style="133" customWidth="1"/>
    <col min="2611" max="2611" width="37" style="133" customWidth="1"/>
    <col min="2612" max="2630" width="36.85546875" style="133" customWidth="1"/>
    <col min="2631" max="2631" width="37" style="133" customWidth="1"/>
    <col min="2632" max="2649" width="36.85546875" style="133" customWidth="1"/>
    <col min="2650" max="2650" width="36.5703125" style="133" customWidth="1"/>
    <col min="2651" max="2663" width="36.85546875" style="133" customWidth="1"/>
    <col min="2664" max="2664" width="36.5703125" style="133" customWidth="1"/>
    <col min="2665" max="2667" width="36.85546875" style="133" customWidth="1"/>
    <col min="2668" max="2668" width="36.5703125" style="133" customWidth="1"/>
    <col min="2669" max="2676" width="36.85546875" style="133" customWidth="1"/>
    <col min="2677" max="2677" width="36.5703125" style="133" customWidth="1"/>
    <col min="2678" max="2815" width="36.85546875" style="133"/>
    <col min="2816" max="2816" width="18.5703125" style="133" customWidth="1"/>
    <col min="2817" max="2825" width="31.42578125" style="133" customWidth="1"/>
    <col min="2826" max="2842" width="36.85546875" style="133" customWidth="1"/>
    <col min="2843" max="2843" width="37" style="133" customWidth="1"/>
    <col min="2844" max="2859" width="36.85546875" style="133" customWidth="1"/>
    <col min="2860" max="2860" width="37.140625" style="133" customWidth="1"/>
    <col min="2861" max="2862" width="36.85546875" style="133" customWidth="1"/>
    <col min="2863" max="2863" width="36.5703125" style="133" customWidth="1"/>
    <col min="2864" max="2865" width="36.85546875" style="133" customWidth="1"/>
    <col min="2866" max="2866" width="36.5703125" style="133" customWidth="1"/>
    <col min="2867" max="2867" width="37" style="133" customWidth="1"/>
    <col min="2868" max="2886" width="36.85546875" style="133" customWidth="1"/>
    <col min="2887" max="2887" width="37" style="133" customWidth="1"/>
    <col min="2888" max="2905" width="36.85546875" style="133" customWidth="1"/>
    <col min="2906" max="2906" width="36.5703125" style="133" customWidth="1"/>
    <col min="2907" max="2919" width="36.85546875" style="133" customWidth="1"/>
    <col min="2920" max="2920" width="36.5703125" style="133" customWidth="1"/>
    <col min="2921" max="2923" width="36.85546875" style="133" customWidth="1"/>
    <col min="2924" max="2924" width="36.5703125" style="133" customWidth="1"/>
    <col min="2925" max="2932" width="36.85546875" style="133" customWidth="1"/>
    <col min="2933" max="2933" width="36.5703125" style="133" customWidth="1"/>
    <col min="2934" max="3071" width="36.85546875" style="133"/>
    <col min="3072" max="3072" width="18.5703125" style="133" customWidth="1"/>
    <col min="3073" max="3081" width="31.42578125" style="133" customWidth="1"/>
    <col min="3082" max="3098" width="36.85546875" style="133" customWidth="1"/>
    <col min="3099" max="3099" width="37" style="133" customWidth="1"/>
    <col min="3100" max="3115" width="36.85546875" style="133" customWidth="1"/>
    <col min="3116" max="3116" width="37.140625" style="133" customWidth="1"/>
    <col min="3117" max="3118" width="36.85546875" style="133" customWidth="1"/>
    <col min="3119" max="3119" width="36.5703125" style="133" customWidth="1"/>
    <col min="3120" max="3121" width="36.85546875" style="133" customWidth="1"/>
    <col min="3122" max="3122" width="36.5703125" style="133" customWidth="1"/>
    <col min="3123" max="3123" width="37" style="133" customWidth="1"/>
    <col min="3124" max="3142" width="36.85546875" style="133" customWidth="1"/>
    <col min="3143" max="3143" width="37" style="133" customWidth="1"/>
    <col min="3144" max="3161" width="36.85546875" style="133" customWidth="1"/>
    <col min="3162" max="3162" width="36.5703125" style="133" customWidth="1"/>
    <col min="3163" max="3175" width="36.85546875" style="133" customWidth="1"/>
    <col min="3176" max="3176" width="36.5703125" style="133" customWidth="1"/>
    <col min="3177" max="3179" width="36.85546875" style="133" customWidth="1"/>
    <col min="3180" max="3180" width="36.5703125" style="133" customWidth="1"/>
    <col min="3181" max="3188" width="36.85546875" style="133" customWidth="1"/>
    <col min="3189" max="3189" width="36.5703125" style="133" customWidth="1"/>
    <col min="3190" max="3327" width="36.85546875" style="133"/>
    <col min="3328" max="3328" width="18.5703125" style="133" customWidth="1"/>
    <col min="3329" max="3337" width="31.42578125" style="133" customWidth="1"/>
    <col min="3338" max="3354" width="36.85546875" style="133" customWidth="1"/>
    <col min="3355" max="3355" width="37" style="133" customWidth="1"/>
    <col min="3356" max="3371" width="36.85546875" style="133" customWidth="1"/>
    <col min="3372" max="3372" width="37.140625" style="133" customWidth="1"/>
    <col min="3373" max="3374" width="36.85546875" style="133" customWidth="1"/>
    <col min="3375" max="3375" width="36.5703125" style="133" customWidth="1"/>
    <col min="3376" max="3377" width="36.85546875" style="133" customWidth="1"/>
    <col min="3378" max="3378" width="36.5703125" style="133" customWidth="1"/>
    <col min="3379" max="3379" width="37" style="133" customWidth="1"/>
    <col min="3380" max="3398" width="36.85546875" style="133" customWidth="1"/>
    <col min="3399" max="3399" width="37" style="133" customWidth="1"/>
    <col min="3400" max="3417" width="36.85546875" style="133" customWidth="1"/>
    <col min="3418" max="3418" width="36.5703125" style="133" customWidth="1"/>
    <col min="3419" max="3431" width="36.85546875" style="133" customWidth="1"/>
    <col min="3432" max="3432" width="36.5703125" style="133" customWidth="1"/>
    <col min="3433" max="3435" width="36.85546875" style="133" customWidth="1"/>
    <col min="3436" max="3436" width="36.5703125" style="133" customWidth="1"/>
    <col min="3437" max="3444" width="36.85546875" style="133" customWidth="1"/>
    <col min="3445" max="3445" width="36.5703125" style="133" customWidth="1"/>
    <col min="3446" max="3583" width="36.85546875" style="133"/>
    <col min="3584" max="3584" width="18.5703125" style="133" customWidth="1"/>
    <col min="3585" max="3593" width="31.42578125" style="133" customWidth="1"/>
    <col min="3594" max="3610" width="36.85546875" style="133" customWidth="1"/>
    <col min="3611" max="3611" width="37" style="133" customWidth="1"/>
    <col min="3612" max="3627" width="36.85546875" style="133" customWidth="1"/>
    <col min="3628" max="3628" width="37.140625" style="133" customWidth="1"/>
    <col min="3629" max="3630" width="36.85546875" style="133" customWidth="1"/>
    <col min="3631" max="3631" width="36.5703125" style="133" customWidth="1"/>
    <col min="3632" max="3633" width="36.85546875" style="133" customWidth="1"/>
    <col min="3634" max="3634" width="36.5703125" style="133" customWidth="1"/>
    <col min="3635" max="3635" width="37" style="133" customWidth="1"/>
    <col min="3636" max="3654" width="36.85546875" style="133" customWidth="1"/>
    <col min="3655" max="3655" width="37" style="133" customWidth="1"/>
    <col min="3656" max="3673" width="36.85546875" style="133" customWidth="1"/>
    <col min="3674" max="3674" width="36.5703125" style="133" customWidth="1"/>
    <col min="3675" max="3687" width="36.85546875" style="133" customWidth="1"/>
    <col min="3688" max="3688" width="36.5703125" style="133" customWidth="1"/>
    <col min="3689" max="3691" width="36.85546875" style="133" customWidth="1"/>
    <col min="3692" max="3692" width="36.5703125" style="133" customWidth="1"/>
    <col min="3693" max="3700" width="36.85546875" style="133" customWidth="1"/>
    <col min="3701" max="3701" width="36.5703125" style="133" customWidth="1"/>
    <col min="3702" max="3839" width="36.85546875" style="133"/>
    <col min="3840" max="3840" width="18.5703125" style="133" customWidth="1"/>
    <col min="3841" max="3849" width="31.42578125" style="133" customWidth="1"/>
    <col min="3850" max="3866" width="36.85546875" style="133" customWidth="1"/>
    <col min="3867" max="3867" width="37" style="133" customWidth="1"/>
    <col min="3868" max="3883" width="36.85546875" style="133" customWidth="1"/>
    <col min="3884" max="3884" width="37.140625" style="133" customWidth="1"/>
    <col min="3885" max="3886" width="36.85546875" style="133" customWidth="1"/>
    <col min="3887" max="3887" width="36.5703125" style="133" customWidth="1"/>
    <col min="3888" max="3889" width="36.85546875" style="133" customWidth="1"/>
    <col min="3890" max="3890" width="36.5703125" style="133" customWidth="1"/>
    <col min="3891" max="3891" width="37" style="133" customWidth="1"/>
    <col min="3892" max="3910" width="36.85546875" style="133" customWidth="1"/>
    <col min="3911" max="3911" width="37" style="133" customWidth="1"/>
    <col min="3912" max="3929" width="36.85546875" style="133" customWidth="1"/>
    <col min="3930" max="3930" width="36.5703125" style="133" customWidth="1"/>
    <col min="3931" max="3943" width="36.85546875" style="133" customWidth="1"/>
    <col min="3944" max="3944" width="36.5703125" style="133" customWidth="1"/>
    <col min="3945" max="3947" width="36.85546875" style="133" customWidth="1"/>
    <col min="3948" max="3948" width="36.5703125" style="133" customWidth="1"/>
    <col min="3949" max="3956" width="36.85546875" style="133" customWidth="1"/>
    <col min="3957" max="3957" width="36.5703125" style="133" customWidth="1"/>
    <col min="3958" max="4095" width="36.85546875" style="133"/>
    <col min="4096" max="4096" width="18.5703125" style="133" customWidth="1"/>
    <col min="4097" max="4105" width="31.42578125" style="133" customWidth="1"/>
    <col min="4106" max="4122" width="36.85546875" style="133" customWidth="1"/>
    <col min="4123" max="4123" width="37" style="133" customWidth="1"/>
    <col min="4124" max="4139" width="36.85546875" style="133" customWidth="1"/>
    <col min="4140" max="4140" width="37.140625" style="133" customWidth="1"/>
    <col min="4141" max="4142" width="36.85546875" style="133" customWidth="1"/>
    <col min="4143" max="4143" width="36.5703125" style="133" customWidth="1"/>
    <col min="4144" max="4145" width="36.85546875" style="133" customWidth="1"/>
    <col min="4146" max="4146" width="36.5703125" style="133" customWidth="1"/>
    <col min="4147" max="4147" width="37" style="133" customWidth="1"/>
    <col min="4148" max="4166" width="36.85546875" style="133" customWidth="1"/>
    <col min="4167" max="4167" width="37" style="133" customWidth="1"/>
    <col min="4168" max="4185" width="36.85546875" style="133" customWidth="1"/>
    <col min="4186" max="4186" width="36.5703125" style="133" customWidth="1"/>
    <col min="4187" max="4199" width="36.85546875" style="133" customWidth="1"/>
    <col min="4200" max="4200" width="36.5703125" style="133" customWidth="1"/>
    <col min="4201" max="4203" width="36.85546875" style="133" customWidth="1"/>
    <col min="4204" max="4204" width="36.5703125" style="133" customWidth="1"/>
    <col min="4205" max="4212" width="36.85546875" style="133" customWidth="1"/>
    <col min="4213" max="4213" width="36.5703125" style="133" customWidth="1"/>
    <col min="4214" max="4351" width="36.85546875" style="133"/>
    <col min="4352" max="4352" width="18.5703125" style="133" customWidth="1"/>
    <col min="4353" max="4361" width="31.42578125" style="133" customWidth="1"/>
    <col min="4362" max="4378" width="36.85546875" style="133" customWidth="1"/>
    <col min="4379" max="4379" width="37" style="133" customWidth="1"/>
    <col min="4380" max="4395" width="36.85546875" style="133" customWidth="1"/>
    <col min="4396" max="4396" width="37.140625" style="133" customWidth="1"/>
    <col min="4397" max="4398" width="36.85546875" style="133" customWidth="1"/>
    <col min="4399" max="4399" width="36.5703125" style="133" customWidth="1"/>
    <col min="4400" max="4401" width="36.85546875" style="133" customWidth="1"/>
    <col min="4402" max="4402" width="36.5703125" style="133" customWidth="1"/>
    <col min="4403" max="4403" width="37" style="133" customWidth="1"/>
    <col min="4404" max="4422" width="36.85546875" style="133" customWidth="1"/>
    <col min="4423" max="4423" width="37" style="133" customWidth="1"/>
    <col min="4424" max="4441" width="36.85546875" style="133" customWidth="1"/>
    <col min="4442" max="4442" width="36.5703125" style="133" customWidth="1"/>
    <col min="4443" max="4455" width="36.85546875" style="133" customWidth="1"/>
    <col min="4456" max="4456" width="36.5703125" style="133" customWidth="1"/>
    <col min="4457" max="4459" width="36.85546875" style="133" customWidth="1"/>
    <col min="4460" max="4460" width="36.5703125" style="133" customWidth="1"/>
    <col min="4461" max="4468" width="36.85546875" style="133" customWidth="1"/>
    <col min="4469" max="4469" width="36.5703125" style="133" customWidth="1"/>
    <col min="4470" max="4607" width="36.85546875" style="133"/>
    <col min="4608" max="4608" width="18.5703125" style="133" customWidth="1"/>
    <col min="4609" max="4617" width="31.42578125" style="133" customWidth="1"/>
    <col min="4618" max="4634" width="36.85546875" style="133" customWidth="1"/>
    <col min="4635" max="4635" width="37" style="133" customWidth="1"/>
    <col min="4636" max="4651" width="36.85546875" style="133" customWidth="1"/>
    <col min="4652" max="4652" width="37.140625" style="133" customWidth="1"/>
    <col min="4653" max="4654" width="36.85546875" style="133" customWidth="1"/>
    <col min="4655" max="4655" width="36.5703125" style="133" customWidth="1"/>
    <col min="4656" max="4657" width="36.85546875" style="133" customWidth="1"/>
    <col min="4658" max="4658" width="36.5703125" style="133" customWidth="1"/>
    <col min="4659" max="4659" width="37" style="133" customWidth="1"/>
    <col min="4660" max="4678" width="36.85546875" style="133" customWidth="1"/>
    <col min="4679" max="4679" width="37" style="133" customWidth="1"/>
    <col min="4680" max="4697" width="36.85546875" style="133" customWidth="1"/>
    <col min="4698" max="4698" width="36.5703125" style="133" customWidth="1"/>
    <col min="4699" max="4711" width="36.85546875" style="133" customWidth="1"/>
    <col min="4712" max="4712" width="36.5703125" style="133" customWidth="1"/>
    <col min="4713" max="4715" width="36.85546875" style="133" customWidth="1"/>
    <col min="4716" max="4716" width="36.5703125" style="133" customWidth="1"/>
    <col min="4717" max="4724" width="36.85546875" style="133" customWidth="1"/>
    <col min="4725" max="4725" width="36.5703125" style="133" customWidth="1"/>
    <col min="4726" max="4863" width="36.85546875" style="133"/>
    <col min="4864" max="4864" width="18.5703125" style="133" customWidth="1"/>
    <col min="4865" max="4873" width="31.42578125" style="133" customWidth="1"/>
    <col min="4874" max="4890" width="36.85546875" style="133" customWidth="1"/>
    <col min="4891" max="4891" width="37" style="133" customWidth="1"/>
    <col min="4892" max="4907" width="36.85546875" style="133" customWidth="1"/>
    <col min="4908" max="4908" width="37.140625" style="133" customWidth="1"/>
    <col min="4909" max="4910" width="36.85546875" style="133" customWidth="1"/>
    <col min="4911" max="4911" width="36.5703125" style="133" customWidth="1"/>
    <col min="4912" max="4913" width="36.85546875" style="133" customWidth="1"/>
    <col min="4914" max="4914" width="36.5703125" style="133" customWidth="1"/>
    <col min="4915" max="4915" width="37" style="133" customWidth="1"/>
    <col min="4916" max="4934" width="36.85546875" style="133" customWidth="1"/>
    <col min="4935" max="4935" width="37" style="133" customWidth="1"/>
    <col min="4936" max="4953" width="36.85546875" style="133" customWidth="1"/>
    <col min="4954" max="4954" width="36.5703125" style="133" customWidth="1"/>
    <col min="4955" max="4967" width="36.85546875" style="133" customWidth="1"/>
    <col min="4968" max="4968" width="36.5703125" style="133" customWidth="1"/>
    <col min="4969" max="4971" width="36.85546875" style="133" customWidth="1"/>
    <col min="4972" max="4972" width="36.5703125" style="133" customWidth="1"/>
    <col min="4973" max="4980" width="36.85546875" style="133" customWidth="1"/>
    <col min="4981" max="4981" width="36.5703125" style="133" customWidth="1"/>
    <col min="4982" max="5119" width="36.85546875" style="133"/>
    <col min="5120" max="5120" width="18.5703125" style="133" customWidth="1"/>
    <col min="5121" max="5129" width="31.42578125" style="133" customWidth="1"/>
    <col min="5130" max="5146" width="36.85546875" style="133" customWidth="1"/>
    <col min="5147" max="5147" width="37" style="133" customWidth="1"/>
    <col min="5148" max="5163" width="36.85546875" style="133" customWidth="1"/>
    <col min="5164" max="5164" width="37.140625" style="133" customWidth="1"/>
    <col min="5165" max="5166" width="36.85546875" style="133" customWidth="1"/>
    <col min="5167" max="5167" width="36.5703125" style="133" customWidth="1"/>
    <col min="5168" max="5169" width="36.85546875" style="133" customWidth="1"/>
    <col min="5170" max="5170" width="36.5703125" style="133" customWidth="1"/>
    <col min="5171" max="5171" width="37" style="133" customWidth="1"/>
    <col min="5172" max="5190" width="36.85546875" style="133" customWidth="1"/>
    <col min="5191" max="5191" width="37" style="133" customWidth="1"/>
    <col min="5192" max="5209" width="36.85546875" style="133" customWidth="1"/>
    <col min="5210" max="5210" width="36.5703125" style="133" customWidth="1"/>
    <col min="5211" max="5223" width="36.85546875" style="133" customWidth="1"/>
    <col min="5224" max="5224" width="36.5703125" style="133" customWidth="1"/>
    <col min="5225" max="5227" width="36.85546875" style="133" customWidth="1"/>
    <col min="5228" max="5228" width="36.5703125" style="133" customWidth="1"/>
    <col min="5229" max="5236" width="36.85546875" style="133" customWidth="1"/>
    <col min="5237" max="5237" width="36.5703125" style="133" customWidth="1"/>
    <col min="5238" max="5375" width="36.85546875" style="133"/>
    <col min="5376" max="5376" width="18.5703125" style="133" customWidth="1"/>
    <col min="5377" max="5385" width="31.42578125" style="133" customWidth="1"/>
    <col min="5386" max="5402" width="36.85546875" style="133" customWidth="1"/>
    <col min="5403" max="5403" width="37" style="133" customWidth="1"/>
    <col min="5404" max="5419" width="36.85546875" style="133" customWidth="1"/>
    <col min="5420" max="5420" width="37.140625" style="133" customWidth="1"/>
    <col min="5421" max="5422" width="36.85546875" style="133" customWidth="1"/>
    <col min="5423" max="5423" width="36.5703125" style="133" customWidth="1"/>
    <col min="5424" max="5425" width="36.85546875" style="133" customWidth="1"/>
    <col min="5426" max="5426" width="36.5703125" style="133" customWidth="1"/>
    <col min="5427" max="5427" width="37" style="133" customWidth="1"/>
    <col min="5428" max="5446" width="36.85546875" style="133" customWidth="1"/>
    <col min="5447" max="5447" width="37" style="133" customWidth="1"/>
    <col min="5448" max="5465" width="36.85546875" style="133" customWidth="1"/>
    <col min="5466" max="5466" width="36.5703125" style="133" customWidth="1"/>
    <col min="5467" max="5479" width="36.85546875" style="133" customWidth="1"/>
    <col min="5480" max="5480" width="36.5703125" style="133" customWidth="1"/>
    <col min="5481" max="5483" width="36.85546875" style="133" customWidth="1"/>
    <col min="5484" max="5484" width="36.5703125" style="133" customWidth="1"/>
    <col min="5485" max="5492" width="36.85546875" style="133" customWidth="1"/>
    <col min="5493" max="5493" width="36.5703125" style="133" customWidth="1"/>
    <col min="5494" max="5631" width="36.85546875" style="133"/>
    <col min="5632" max="5632" width="18.5703125" style="133" customWidth="1"/>
    <col min="5633" max="5641" width="31.42578125" style="133" customWidth="1"/>
    <col min="5642" max="5658" width="36.85546875" style="133" customWidth="1"/>
    <col min="5659" max="5659" width="37" style="133" customWidth="1"/>
    <col min="5660" max="5675" width="36.85546875" style="133" customWidth="1"/>
    <col min="5676" max="5676" width="37.140625" style="133" customWidth="1"/>
    <col min="5677" max="5678" width="36.85546875" style="133" customWidth="1"/>
    <col min="5679" max="5679" width="36.5703125" style="133" customWidth="1"/>
    <col min="5680" max="5681" width="36.85546875" style="133" customWidth="1"/>
    <col min="5682" max="5682" width="36.5703125" style="133" customWidth="1"/>
    <col min="5683" max="5683" width="37" style="133" customWidth="1"/>
    <col min="5684" max="5702" width="36.85546875" style="133" customWidth="1"/>
    <col min="5703" max="5703" width="37" style="133" customWidth="1"/>
    <col min="5704" max="5721" width="36.85546875" style="133" customWidth="1"/>
    <col min="5722" max="5722" width="36.5703125" style="133" customWidth="1"/>
    <col min="5723" max="5735" width="36.85546875" style="133" customWidth="1"/>
    <col min="5736" max="5736" width="36.5703125" style="133" customWidth="1"/>
    <col min="5737" max="5739" width="36.85546875" style="133" customWidth="1"/>
    <col min="5740" max="5740" width="36.5703125" style="133" customWidth="1"/>
    <col min="5741" max="5748" width="36.85546875" style="133" customWidth="1"/>
    <col min="5749" max="5749" width="36.5703125" style="133" customWidth="1"/>
    <col min="5750" max="5887" width="36.85546875" style="133"/>
    <col min="5888" max="5888" width="18.5703125" style="133" customWidth="1"/>
    <col min="5889" max="5897" width="31.42578125" style="133" customWidth="1"/>
    <col min="5898" max="5914" width="36.85546875" style="133" customWidth="1"/>
    <col min="5915" max="5915" width="37" style="133" customWidth="1"/>
    <col min="5916" max="5931" width="36.85546875" style="133" customWidth="1"/>
    <col min="5932" max="5932" width="37.140625" style="133" customWidth="1"/>
    <col min="5933" max="5934" width="36.85546875" style="133" customWidth="1"/>
    <col min="5935" max="5935" width="36.5703125" style="133" customWidth="1"/>
    <col min="5936" max="5937" width="36.85546875" style="133" customWidth="1"/>
    <col min="5938" max="5938" width="36.5703125" style="133" customWidth="1"/>
    <col min="5939" max="5939" width="37" style="133" customWidth="1"/>
    <col min="5940" max="5958" width="36.85546875" style="133" customWidth="1"/>
    <col min="5959" max="5959" width="37" style="133" customWidth="1"/>
    <col min="5960" max="5977" width="36.85546875" style="133" customWidth="1"/>
    <col min="5978" max="5978" width="36.5703125" style="133" customWidth="1"/>
    <col min="5979" max="5991" width="36.85546875" style="133" customWidth="1"/>
    <col min="5992" max="5992" width="36.5703125" style="133" customWidth="1"/>
    <col min="5993" max="5995" width="36.85546875" style="133" customWidth="1"/>
    <col min="5996" max="5996" width="36.5703125" style="133" customWidth="1"/>
    <col min="5997" max="6004" width="36.85546875" style="133" customWidth="1"/>
    <col min="6005" max="6005" width="36.5703125" style="133" customWidth="1"/>
    <col min="6006" max="6143" width="36.85546875" style="133"/>
    <col min="6144" max="6144" width="18.5703125" style="133" customWidth="1"/>
    <col min="6145" max="6153" width="31.42578125" style="133" customWidth="1"/>
    <col min="6154" max="6170" width="36.85546875" style="133" customWidth="1"/>
    <col min="6171" max="6171" width="37" style="133" customWidth="1"/>
    <col min="6172" max="6187" width="36.85546875" style="133" customWidth="1"/>
    <col min="6188" max="6188" width="37.140625" style="133" customWidth="1"/>
    <col min="6189" max="6190" width="36.85546875" style="133" customWidth="1"/>
    <col min="6191" max="6191" width="36.5703125" style="133" customWidth="1"/>
    <col min="6192" max="6193" width="36.85546875" style="133" customWidth="1"/>
    <col min="6194" max="6194" width="36.5703125" style="133" customWidth="1"/>
    <col min="6195" max="6195" width="37" style="133" customWidth="1"/>
    <col min="6196" max="6214" width="36.85546875" style="133" customWidth="1"/>
    <col min="6215" max="6215" width="37" style="133" customWidth="1"/>
    <col min="6216" max="6233" width="36.85546875" style="133" customWidth="1"/>
    <col min="6234" max="6234" width="36.5703125" style="133" customWidth="1"/>
    <col min="6235" max="6247" width="36.85546875" style="133" customWidth="1"/>
    <col min="6248" max="6248" width="36.5703125" style="133" customWidth="1"/>
    <col min="6249" max="6251" width="36.85546875" style="133" customWidth="1"/>
    <col min="6252" max="6252" width="36.5703125" style="133" customWidth="1"/>
    <col min="6253" max="6260" width="36.85546875" style="133" customWidth="1"/>
    <col min="6261" max="6261" width="36.5703125" style="133" customWidth="1"/>
    <col min="6262" max="6399" width="36.85546875" style="133"/>
    <col min="6400" max="6400" width="18.5703125" style="133" customWidth="1"/>
    <col min="6401" max="6409" width="31.42578125" style="133" customWidth="1"/>
    <col min="6410" max="6426" width="36.85546875" style="133" customWidth="1"/>
    <col min="6427" max="6427" width="37" style="133" customWidth="1"/>
    <col min="6428" max="6443" width="36.85546875" style="133" customWidth="1"/>
    <col min="6444" max="6444" width="37.140625" style="133" customWidth="1"/>
    <col min="6445" max="6446" width="36.85546875" style="133" customWidth="1"/>
    <col min="6447" max="6447" width="36.5703125" style="133" customWidth="1"/>
    <col min="6448" max="6449" width="36.85546875" style="133" customWidth="1"/>
    <col min="6450" max="6450" width="36.5703125" style="133" customWidth="1"/>
    <col min="6451" max="6451" width="37" style="133" customWidth="1"/>
    <col min="6452" max="6470" width="36.85546875" style="133" customWidth="1"/>
    <col min="6471" max="6471" width="37" style="133" customWidth="1"/>
    <col min="6472" max="6489" width="36.85546875" style="133" customWidth="1"/>
    <col min="6490" max="6490" width="36.5703125" style="133" customWidth="1"/>
    <col min="6491" max="6503" width="36.85546875" style="133" customWidth="1"/>
    <col min="6504" max="6504" width="36.5703125" style="133" customWidth="1"/>
    <col min="6505" max="6507" width="36.85546875" style="133" customWidth="1"/>
    <col min="6508" max="6508" width="36.5703125" style="133" customWidth="1"/>
    <col min="6509" max="6516" width="36.85546875" style="133" customWidth="1"/>
    <col min="6517" max="6517" width="36.5703125" style="133" customWidth="1"/>
    <col min="6518" max="6655" width="36.85546875" style="133"/>
    <col min="6656" max="6656" width="18.5703125" style="133" customWidth="1"/>
    <col min="6657" max="6665" width="31.42578125" style="133" customWidth="1"/>
    <col min="6666" max="6682" width="36.85546875" style="133" customWidth="1"/>
    <col min="6683" max="6683" width="37" style="133" customWidth="1"/>
    <col min="6684" max="6699" width="36.85546875" style="133" customWidth="1"/>
    <col min="6700" max="6700" width="37.140625" style="133" customWidth="1"/>
    <col min="6701" max="6702" width="36.85546875" style="133" customWidth="1"/>
    <col min="6703" max="6703" width="36.5703125" style="133" customWidth="1"/>
    <col min="6704" max="6705" width="36.85546875" style="133" customWidth="1"/>
    <col min="6706" max="6706" width="36.5703125" style="133" customWidth="1"/>
    <col min="6707" max="6707" width="37" style="133" customWidth="1"/>
    <col min="6708" max="6726" width="36.85546875" style="133" customWidth="1"/>
    <col min="6727" max="6727" width="37" style="133" customWidth="1"/>
    <col min="6728" max="6745" width="36.85546875" style="133" customWidth="1"/>
    <col min="6746" max="6746" width="36.5703125" style="133" customWidth="1"/>
    <col min="6747" max="6759" width="36.85546875" style="133" customWidth="1"/>
    <col min="6760" max="6760" width="36.5703125" style="133" customWidth="1"/>
    <col min="6761" max="6763" width="36.85546875" style="133" customWidth="1"/>
    <col min="6764" max="6764" width="36.5703125" style="133" customWidth="1"/>
    <col min="6765" max="6772" width="36.85546875" style="133" customWidth="1"/>
    <col min="6773" max="6773" width="36.5703125" style="133" customWidth="1"/>
    <col min="6774" max="6911" width="36.85546875" style="133"/>
    <col min="6912" max="6912" width="18.5703125" style="133" customWidth="1"/>
    <col min="6913" max="6921" width="31.42578125" style="133" customWidth="1"/>
    <col min="6922" max="6938" width="36.85546875" style="133" customWidth="1"/>
    <col min="6939" max="6939" width="37" style="133" customWidth="1"/>
    <col min="6940" max="6955" width="36.85546875" style="133" customWidth="1"/>
    <col min="6956" max="6956" width="37.140625" style="133" customWidth="1"/>
    <col min="6957" max="6958" width="36.85546875" style="133" customWidth="1"/>
    <col min="6959" max="6959" width="36.5703125" style="133" customWidth="1"/>
    <col min="6960" max="6961" width="36.85546875" style="133" customWidth="1"/>
    <col min="6962" max="6962" width="36.5703125" style="133" customWidth="1"/>
    <col min="6963" max="6963" width="37" style="133" customWidth="1"/>
    <col min="6964" max="6982" width="36.85546875" style="133" customWidth="1"/>
    <col min="6983" max="6983" width="37" style="133" customWidth="1"/>
    <col min="6984" max="7001" width="36.85546875" style="133" customWidth="1"/>
    <col min="7002" max="7002" width="36.5703125" style="133" customWidth="1"/>
    <col min="7003" max="7015" width="36.85546875" style="133" customWidth="1"/>
    <col min="7016" max="7016" width="36.5703125" style="133" customWidth="1"/>
    <col min="7017" max="7019" width="36.85546875" style="133" customWidth="1"/>
    <col min="7020" max="7020" width="36.5703125" style="133" customWidth="1"/>
    <col min="7021" max="7028" width="36.85546875" style="133" customWidth="1"/>
    <col min="7029" max="7029" width="36.5703125" style="133" customWidth="1"/>
    <col min="7030" max="7167" width="36.85546875" style="133"/>
    <col min="7168" max="7168" width="18.5703125" style="133" customWidth="1"/>
    <col min="7169" max="7177" width="31.42578125" style="133" customWidth="1"/>
    <col min="7178" max="7194" width="36.85546875" style="133" customWidth="1"/>
    <col min="7195" max="7195" width="37" style="133" customWidth="1"/>
    <col min="7196" max="7211" width="36.85546875" style="133" customWidth="1"/>
    <col min="7212" max="7212" width="37.140625" style="133" customWidth="1"/>
    <col min="7213" max="7214" width="36.85546875" style="133" customWidth="1"/>
    <col min="7215" max="7215" width="36.5703125" style="133" customWidth="1"/>
    <col min="7216" max="7217" width="36.85546875" style="133" customWidth="1"/>
    <col min="7218" max="7218" width="36.5703125" style="133" customWidth="1"/>
    <col min="7219" max="7219" width="37" style="133" customWidth="1"/>
    <col min="7220" max="7238" width="36.85546875" style="133" customWidth="1"/>
    <col min="7239" max="7239" width="37" style="133" customWidth="1"/>
    <col min="7240" max="7257" width="36.85546875" style="133" customWidth="1"/>
    <col min="7258" max="7258" width="36.5703125" style="133" customWidth="1"/>
    <col min="7259" max="7271" width="36.85546875" style="133" customWidth="1"/>
    <col min="7272" max="7272" width="36.5703125" style="133" customWidth="1"/>
    <col min="7273" max="7275" width="36.85546875" style="133" customWidth="1"/>
    <col min="7276" max="7276" width="36.5703125" style="133" customWidth="1"/>
    <col min="7277" max="7284" width="36.85546875" style="133" customWidth="1"/>
    <col min="7285" max="7285" width="36.5703125" style="133" customWidth="1"/>
    <col min="7286" max="7423" width="36.85546875" style="133"/>
    <col min="7424" max="7424" width="18.5703125" style="133" customWidth="1"/>
    <col min="7425" max="7433" width="31.42578125" style="133" customWidth="1"/>
    <col min="7434" max="7450" width="36.85546875" style="133" customWidth="1"/>
    <col min="7451" max="7451" width="37" style="133" customWidth="1"/>
    <col min="7452" max="7467" width="36.85546875" style="133" customWidth="1"/>
    <col min="7468" max="7468" width="37.140625" style="133" customWidth="1"/>
    <col min="7469" max="7470" width="36.85546875" style="133" customWidth="1"/>
    <col min="7471" max="7471" width="36.5703125" style="133" customWidth="1"/>
    <col min="7472" max="7473" width="36.85546875" style="133" customWidth="1"/>
    <col min="7474" max="7474" width="36.5703125" style="133" customWidth="1"/>
    <col min="7475" max="7475" width="37" style="133" customWidth="1"/>
    <col min="7476" max="7494" width="36.85546875" style="133" customWidth="1"/>
    <col min="7495" max="7495" width="37" style="133" customWidth="1"/>
    <col min="7496" max="7513" width="36.85546875" style="133" customWidth="1"/>
    <col min="7514" max="7514" width="36.5703125" style="133" customWidth="1"/>
    <col min="7515" max="7527" width="36.85546875" style="133" customWidth="1"/>
    <col min="7528" max="7528" width="36.5703125" style="133" customWidth="1"/>
    <col min="7529" max="7531" width="36.85546875" style="133" customWidth="1"/>
    <col min="7532" max="7532" width="36.5703125" style="133" customWidth="1"/>
    <col min="7533" max="7540" width="36.85546875" style="133" customWidth="1"/>
    <col min="7541" max="7541" width="36.5703125" style="133" customWidth="1"/>
    <col min="7542" max="7679" width="36.85546875" style="133"/>
    <col min="7680" max="7680" width="18.5703125" style="133" customWidth="1"/>
    <col min="7681" max="7689" width="31.42578125" style="133" customWidth="1"/>
    <col min="7690" max="7706" width="36.85546875" style="133" customWidth="1"/>
    <col min="7707" max="7707" width="37" style="133" customWidth="1"/>
    <col min="7708" max="7723" width="36.85546875" style="133" customWidth="1"/>
    <col min="7724" max="7724" width="37.140625" style="133" customWidth="1"/>
    <col min="7725" max="7726" width="36.85546875" style="133" customWidth="1"/>
    <col min="7727" max="7727" width="36.5703125" style="133" customWidth="1"/>
    <col min="7728" max="7729" width="36.85546875" style="133" customWidth="1"/>
    <col min="7730" max="7730" width="36.5703125" style="133" customWidth="1"/>
    <col min="7731" max="7731" width="37" style="133" customWidth="1"/>
    <col min="7732" max="7750" width="36.85546875" style="133" customWidth="1"/>
    <col min="7751" max="7751" width="37" style="133" customWidth="1"/>
    <col min="7752" max="7769" width="36.85546875" style="133" customWidth="1"/>
    <col min="7770" max="7770" width="36.5703125" style="133" customWidth="1"/>
    <col min="7771" max="7783" width="36.85546875" style="133" customWidth="1"/>
    <col min="7784" max="7784" width="36.5703125" style="133" customWidth="1"/>
    <col min="7785" max="7787" width="36.85546875" style="133" customWidth="1"/>
    <col min="7788" max="7788" width="36.5703125" style="133" customWidth="1"/>
    <col min="7789" max="7796" width="36.85546875" style="133" customWidth="1"/>
    <col min="7797" max="7797" width="36.5703125" style="133" customWidth="1"/>
    <col min="7798" max="7935" width="36.85546875" style="133"/>
    <col min="7936" max="7936" width="18.5703125" style="133" customWidth="1"/>
    <col min="7937" max="7945" width="31.42578125" style="133" customWidth="1"/>
    <col min="7946" max="7962" width="36.85546875" style="133" customWidth="1"/>
    <col min="7963" max="7963" width="37" style="133" customWidth="1"/>
    <col min="7964" max="7979" width="36.85546875" style="133" customWidth="1"/>
    <col min="7980" max="7980" width="37.140625" style="133" customWidth="1"/>
    <col min="7981" max="7982" width="36.85546875" style="133" customWidth="1"/>
    <col min="7983" max="7983" width="36.5703125" style="133" customWidth="1"/>
    <col min="7984" max="7985" width="36.85546875" style="133" customWidth="1"/>
    <col min="7986" max="7986" width="36.5703125" style="133" customWidth="1"/>
    <col min="7987" max="7987" width="37" style="133" customWidth="1"/>
    <col min="7988" max="8006" width="36.85546875" style="133" customWidth="1"/>
    <col min="8007" max="8007" width="37" style="133" customWidth="1"/>
    <col min="8008" max="8025" width="36.85546875" style="133" customWidth="1"/>
    <col min="8026" max="8026" width="36.5703125" style="133" customWidth="1"/>
    <col min="8027" max="8039" width="36.85546875" style="133" customWidth="1"/>
    <col min="8040" max="8040" width="36.5703125" style="133" customWidth="1"/>
    <col min="8041" max="8043" width="36.85546875" style="133" customWidth="1"/>
    <col min="8044" max="8044" width="36.5703125" style="133" customWidth="1"/>
    <col min="8045" max="8052" width="36.85546875" style="133" customWidth="1"/>
    <col min="8053" max="8053" width="36.5703125" style="133" customWidth="1"/>
    <col min="8054" max="8191" width="36.85546875" style="133"/>
    <col min="8192" max="8192" width="18.5703125" style="133" customWidth="1"/>
    <col min="8193" max="8201" width="31.42578125" style="133" customWidth="1"/>
    <col min="8202" max="8218" width="36.85546875" style="133" customWidth="1"/>
    <col min="8219" max="8219" width="37" style="133" customWidth="1"/>
    <col min="8220" max="8235" width="36.85546875" style="133" customWidth="1"/>
    <col min="8236" max="8236" width="37.140625" style="133" customWidth="1"/>
    <col min="8237" max="8238" width="36.85546875" style="133" customWidth="1"/>
    <col min="8239" max="8239" width="36.5703125" style="133" customWidth="1"/>
    <col min="8240" max="8241" width="36.85546875" style="133" customWidth="1"/>
    <col min="8242" max="8242" width="36.5703125" style="133" customWidth="1"/>
    <col min="8243" max="8243" width="37" style="133" customWidth="1"/>
    <col min="8244" max="8262" width="36.85546875" style="133" customWidth="1"/>
    <col min="8263" max="8263" width="37" style="133" customWidth="1"/>
    <col min="8264" max="8281" width="36.85546875" style="133" customWidth="1"/>
    <col min="8282" max="8282" width="36.5703125" style="133" customWidth="1"/>
    <col min="8283" max="8295" width="36.85546875" style="133" customWidth="1"/>
    <col min="8296" max="8296" width="36.5703125" style="133" customWidth="1"/>
    <col min="8297" max="8299" width="36.85546875" style="133" customWidth="1"/>
    <col min="8300" max="8300" width="36.5703125" style="133" customWidth="1"/>
    <col min="8301" max="8308" width="36.85546875" style="133" customWidth="1"/>
    <col min="8309" max="8309" width="36.5703125" style="133" customWidth="1"/>
    <col min="8310" max="8447" width="36.85546875" style="133"/>
    <col min="8448" max="8448" width="18.5703125" style="133" customWidth="1"/>
    <col min="8449" max="8457" width="31.42578125" style="133" customWidth="1"/>
    <col min="8458" max="8474" width="36.85546875" style="133" customWidth="1"/>
    <col min="8475" max="8475" width="37" style="133" customWidth="1"/>
    <col min="8476" max="8491" width="36.85546875" style="133" customWidth="1"/>
    <col min="8492" max="8492" width="37.140625" style="133" customWidth="1"/>
    <col min="8493" max="8494" width="36.85546875" style="133" customWidth="1"/>
    <col min="8495" max="8495" width="36.5703125" style="133" customWidth="1"/>
    <col min="8496" max="8497" width="36.85546875" style="133" customWidth="1"/>
    <col min="8498" max="8498" width="36.5703125" style="133" customWidth="1"/>
    <col min="8499" max="8499" width="37" style="133" customWidth="1"/>
    <col min="8500" max="8518" width="36.85546875" style="133" customWidth="1"/>
    <col min="8519" max="8519" width="37" style="133" customWidth="1"/>
    <col min="8520" max="8537" width="36.85546875" style="133" customWidth="1"/>
    <col min="8538" max="8538" width="36.5703125" style="133" customWidth="1"/>
    <col min="8539" max="8551" width="36.85546875" style="133" customWidth="1"/>
    <col min="8552" max="8552" width="36.5703125" style="133" customWidth="1"/>
    <col min="8553" max="8555" width="36.85546875" style="133" customWidth="1"/>
    <col min="8556" max="8556" width="36.5703125" style="133" customWidth="1"/>
    <col min="8557" max="8564" width="36.85546875" style="133" customWidth="1"/>
    <col min="8565" max="8565" width="36.5703125" style="133" customWidth="1"/>
    <col min="8566" max="8703" width="36.85546875" style="133"/>
    <col min="8704" max="8704" width="18.5703125" style="133" customWidth="1"/>
    <col min="8705" max="8713" width="31.42578125" style="133" customWidth="1"/>
    <col min="8714" max="8730" width="36.85546875" style="133" customWidth="1"/>
    <col min="8731" max="8731" width="37" style="133" customWidth="1"/>
    <col min="8732" max="8747" width="36.85546875" style="133" customWidth="1"/>
    <col min="8748" max="8748" width="37.140625" style="133" customWidth="1"/>
    <col min="8749" max="8750" width="36.85546875" style="133" customWidth="1"/>
    <col min="8751" max="8751" width="36.5703125" style="133" customWidth="1"/>
    <col min="8752" max="8753" width="36.85546875" style="133" customWidth="1"/>
    <col min="8754" max="8754" width="36.5703125" style="133" customWidth="1"/>
    <col min="8755" max="8755" width="37" style="133" customWidth="1"/>
    <col min="8756" max="8774" width="36.85546875" style="133" customWidth="1"/>
    <col min="8775" max="8775" width="37" style="133" customWidth="1"/>
    <col min="8776" max="8793" width="36.85546875" style="133" customWidth="1"/>
    <col min="8794" max="8794" width="36.5703125" style="133" customWidth="1"/>
    <col min="8795" max="8807" width="36.85546875" style="133" customWidth="1"/>
    <col min="8808" max="8808" width="36.5703125" style="133" customWidth="1"/>
    <col min="8809" max="8811" width="36.85546875" style="133" customWidth="1"/>
    <col min="8812" max="8812" width="36.5703125" style="133" customWidth="1"/>
    <col min="8813" max="8820" width="36.85546875" style="133" customWidth="1"/>
    <col min="8821" max="8821" width="36.5703125" style="133" customWidth="1"/>
    <col min="8822" max="8959" width="36.85546875" style="133"/>
    <col min="8960" max="8960" width="18.5703125" style="133" customWidth="1"/>
    <col min="8961" max="8969" width="31.42578125" style="133" customWidth="1"/>
    <col min="8970" max="8986" width="36.85546875" style="133" customWidth="1"/>
    <col min="8987" max="8987" width="37" style="133" customWidth="1"/>
    <col min="8988" max="9003" width="36.85546875" style="133" customWidth="1"/>
    <col min="9004" max="9004" width="37.140625" style="133" customWidth="1"/>
    <col min="9005" max="9006" width="36.85546875" style="133" customWidth="1"/>
    <col min="9007" max="9007" width="36.5703125" style="133" customWidth="1"/>
    <col min="9008" max="9009" width="36.85546875" style="133" customWidth="1"/>
    <col min="9010" max="9010" width="36.5703125" style="133" customWidth="1"/>
    <col min="9011" max="9011" width="37" style="133" customWidth="1"/>
    <col min="9012" max="9030" width="36.85546875" style="133" customWidth="1"/>
    <col min="9031" max="9031" width="37" style="133" customWidth="1"/>
    <col min="9032" max="9049" width="36.85546875" style="133" customWidth="1"/>
    <col min="9050" max="9050" width="36.5703125" style="133" customWidth="1"/>
    <col min="9051" max="9063" width="36.85546875" style="133" customWidth="1"/>
    <col min="9064" max="9064" width="36.5703125" style="133" customWidth="1"/>
    <col min="9065" max="9067" width="36.85546875" style="133" customWidth="1"/>
    <col min="9068" max="9068" width="36.5703125" style="133" customWidth="1"/>
    <col min="9069" max="9076" width="36.85546875" style="133" customWidth="1"/>
    <col min="9077" max="9077" width="36.5703125" style="133" customWidth="1"/>
    <col min="9078" max="9215" width="36.85546875" style="133"/>
    <col min="9216" max="9216" width="18.5703125" style="133" customWidth="1"/>
    <col min="9217" max="9225" width="31.42578125" style="133" customWidth="1"/>
    <col min="9226" max="9242" width="36.85546875" style="133" customWidth="1"/>
    <col min="9243" max="9243" width="37" style="133" customWidth="1"/>
    <col min="9244" max="9259" width="36.85546875" style="133" customWidth="1"/>
    <col min="9260" max="9260" width="37.140625" style="133" customWidth="1"/>
    <col min="9261" max="9262" width="36.85546875" style="133" customWidth="1"/>
    <col min="9263" max="9263" width="36.5703125" style="133" customWidth="1"/>
    <col min="9264" max="9265" width="36.85546875" style="133" customWidth="1"/>
    <col min="9266" max="9266" width="36.5703125" style="133" customWidth="1"/>
    <col min="9267" max="9267" width="37" style="133" customWidth="1"/>
    <col min="9268" max="9286" width="36.85546875" style="133" customWidth="1"/>
    <col min="9287" max="9287" width="37" style="133" customWidth="1"/>
    <col min="9288" max="9305" width="36.85546875" style="133" customWidth="1"/>
    <col min="9306" max="9306" width="36.5703125" style="133" customWidth="1"/>
    <col min="9307" max="9319" width="36.85546875" style="133" customWidth="1"/>
    <col min="9320" max="9320" width="36.5703125" style="133" customWidth="1"/>
    <col min="9321" max="9323" width="36.85546875" style="133" customWidth="1"/>
    <col min="9324" max="9324" width="36.5703125" style="133" customWidth="1"/>
    <col min="9325" max="9332" width="36.85546875" style="133" customWidth="1"/>
    <col min="9333" max="9333" width="36.5703125" style="133" customWidth="1"/>
    <col min="9334" max="9471" width="36.85546875" style="133"/>
    <col min="9472" max="9472" width="18.5703125" style="133" customWidth="1"/>
    <col min="9473" max="9481" width="31.42578125" style="133" customWidth="1"/>
    <col min="9482" max="9498" width="36.85546875" style="133" customWidth="1"/>
    <col min="9499" max="9499" width="37" style="133" customWidth="1"/>
    <col min="9500" max="9515" width="36.85546875" style="133" customWidth="1"/>
    <col min="9516" max="9516" width="37.140625" style="133" customWidth="1"/>
    <col min="9517" max="9518" width="36.85546875" style="133" customWidth="1"/>
    <col min="9519" max="9519" width="36.5703125" style="133" customWidth="1"/>
    <col min="9520" max="9521" width="36.85546875" style="133" customWidth="1"/>
    <col min="9522" max="9522" width="36.5703125" style="133" customWidth="1"/>
    <col min="9523" max="9523" width="37" style="133" customWidth="1"/>
    <col min="9524" max="9542" width="36.85546875" style="133" customWidth="1"/>
    <col min="9543" max="9543" width="37" style="133" customWidth="1"/>
    <col min="9544" max="9561" width="36.85546875" style="133" customWidth="1"/>
    <col min="9562" max="9562" width="36.5703125" style="133" customWidth="1"/>
    <col min="9563" max="9575" width="36.85546875" style="133" customWidth="1"/>
    <col min="9576" max="9576" width="36.5703125" style="133" customWidth="1"/>
    <col min="9577" max="9579" width="36.85546875" style="133" customWidth="1"/>
    <col min="9580" max="9580" width="36.5703125" style="133" customWidth="1"/>
    <col min="9581" max="9588" width="36.85546875" style="133" customWidth="1"/>
    <col min="9589" max="9589" width="36.5703125" style="133" customWidth="1"/>
    <col min="9590" max="9727" width="36.85546875" style="133"/>
    <col min="9728" max="9728" width="18.5703125" style="133" customWidth="1"/>
    <col min="9729" max="9737" width="31.42578125" style="133" customWidth="1"/>
    <col min="9738" max="9754" width="36.85546875" style="133" customWidth="1"/>
    <col min="9755" max="9755" width="37" style="133" customWidth="1"/>
    <col min="9756" max="9771" width="36.85546875" style="133" customWidth="1"/>
    <col min="9772" max="9772" width="37.140625" style="133" customWidth="1"/>
    <col min="9773" max="9774" width="36.85546875" style="133" customWidth="1"/>
    <col min="9775" max="9775" width="36.5703125" style="133" customWidth="1"/>
    <col min="9776" max="9777" width="36.85546875" style="133" customWidth="1"/>
    <col min="9778" max="9778" width="36.5703125" style="133" customWidth="1"/>
    <col min="9779" max="9779" width="37" style="133" customWidth="1"/>
    <col min="9780" max="9798" width="36.85546875" style="133" customWidth="1"/>
    <col min="9799" max="9799" width="37" style="133" customWidth="1"/>
    <col min="9800" max="9817" width="36.85546875" style="133" customWidth="1"/>
    <col min="9818" max="9818" width="36.5703125" style="133" customWidth="1"/>
    <col min="9819" max="9831" width="36.85546875" style="133" customWidth="1"/>
    <col min="9832" max="9832" width="36.5703125" style="133" customWidth="1"/>
    <col min="9833" max="9835" width="36.85546875" style="133" customWidth="1"/>
    <col min="9836" max="9836" width="36.5703125" style="133" customWidth="1"/>
    <col min="9837" max="9844" width="36.85546875" style="133" customWidth="1"/>
    <col min="9845" max="9845" width="36.5703125" style="133" customWidth="1"/>
    <col min="9846" max="9983" width="36.85546875" style="133"/>
    <col min="9984" max="9984" width="18.5703125" style="133" customWidth="1"/>
    <col min="9985" max="9993" width="31.42578125" style="133" customWidth="1"/>
    <col min="9994" max="10010" width="36.85546875" style="133" customWidth="1"/>
    <col min="10011" max="10011" width="37" style="133" customWidth="1"/>
    <col min="10012" max="10027" width="36.85546875" style="133" customWidth="1"/>
    <col min="10028" max="10028" width="37.140625" style="133" customWidth="1"/>
    <col min="10029" max="10030" width="36.85546875" style="133" customWidth="1"/>
    <col min="10031" max="10031" width="36.5703125" style="133" customWidth="1"/>
    <col min="10032" max="10033" width="36.85546875" style="133" customWidth="1"/>
    <col min="10034" max="10034" width="36.5703125" style="133" customWidth="1"/>
    <col min="10035" max="10035" width="37" style="133" customWidth="1"/>
    <col min="10036" max="10054" width="36.85546875" style="133" customWidth="1"/>
    <col min="10055" max="10055" width="37" style="133" customWidth="1"/>
    <col min="10056" max="10073" width="36.85546875" style="133" customWidth="1"/>
    <col min="10074" max="10074" width="36.5703125" style="133" customWidth="1"/>
    <col min="10075" max="10087" width="36.85546875" style="133" customWidth="1"/>
    <col min="10088" max="10088" width="36.5703125" style="133" customWidth="1"/>
    <col min="10089" max="10091" width="36.85546875" style="133" customWidth="1"/>
    <col min="10092" max="10092" width="36.5703125" style="133" customWidth="1"/>
    <col min="10093" max="10100" width="36.85546875" style="133" customWidth="1"/>
    <col min="10101" max="10101" width="36.5703125" style="133" customWidth="1"/>
    <col min="10102" max="10239" width="36.85546875" style="133"/>
    <col min="10240" max="10240" width="18.5703125" style="133" customWidth="1"/>
    <col min="10241" max="10249" width="31.42578125" style="133" customWidth="1"/>
    <col min="10250" max="10266" width="36.85546875" style="133" customWidth="1"/>
    <col min="10267" max="10267" width="37" style="133" customWidth="1"/>
    <col min="10268" max="10283" width="36.85546875" style="133" customWidth="1"/>
    <col min="10284" max="10284" width="37.140625" style="133" customWidth="1"/>
    <col min="10285" max="10286" width="36.85546875" style="133" customWidth="1"/>
    <col min="10287" max="10287" width="36.5703125" style="133" customWidth="1"/>
    <col min="10288" max="10289" width="36.85546875" style="133" customWidth="1"/>
    <col min="10290" max="10290" width="36.5703125" style="133" customWidth="1"/>
    <col min="10291" max="10291" width="37" style="133" customWidth="1"/>
    <col min="10292" max="10310" width="36.85546875" style="133" customWidth="1"/>
    <col min="10311" max="10311" width="37" style="133" customWidth="1"/>
    <col min="10312" max="10329" width="36.85546875" style="133" customWidth="1"/>
    <col min="10330" max="10330" width="36.5703125" style="133" customWidth="1"/>
    <col min="10331" max="10343" width="36.85546875" style="133" customWidth="1"/>
    <col min="10344" max="10344" width="36.5703125" style="133" customWidth="1"/>
    <col min="10345" max="10347" width="36.85546875" style="133" customWidth="1"/>
    <col min="10348" max="10348" width="36.5703125" style="133" customWidth="1"/>
    <col min="10349" max="10356" width="36.85546875" style="133" customWidth="1"/>
    <col min="10357" max="10357" width="36.5703125" style="133" customWidth="1"/>
    <col min="10358" max="10495" width="36.85546875" style="133"/>
    <col min="10496" max="10496" width="18.5703125" style="133" customWidth="1"/>
    <col min="10497" max="10505" width="31.42578125" style="133" customWidth="1"/>
    <col min="10506" max="10522" width="36.85546875" style="133" customWidth="1"/>
    <col min="10523" max="10523" width="37" style="133" customWidth="1"/>
    <col min="10524" max="10539" width="36.85546875" style="133" customWidth="1"/>
    <col min="10540" max="10540" width="37.140625" style="133" customWidth="1"/>
    <col min="10541" max="10542" width="36.85546875" style="133" customWidth="1"/>
    <col min="10543" max="10543" width="36.5703125" style="133" customWidth="1"/>
    <col min="10544" max="10545" width="36.85546875" style="133" customWidth="1"/>
    <col min="10546" max="10546" width="36.5703125" style="133" customWidth="1"/>
    <col min="10547" max="10547" width="37" style="133" customWidth="1"/>
    <col min="10548" max="10566" width="36.85546875" style="133" customWidth="1"/>
    <col min="10567" max="10567" width="37" style="133" customWidth="1"/>
    <col min="10568" max="10585" width="36.85546875" style="133" customWidth="1"/>
    <col min="10586" max="10586" width="36.5703125" style="133" customWidth="1"/>
    <col min="10587" max="10599" width="36.85546875" style="133" customWidth="1"/>
    <col min="10600" max="10600" width="36.5703125" style="133" customWidth="1"/>
    <col min="10601" max="10603" width="36.85546875" style="133" customWidth="1"/>
    <col min="10604" max="10604" width="36.5703125" style="133" customWidth="1"/>
    <col min="10605" max="10612" width="36.85546875" style="133" customWidth="1"/>
    <col min="10613" max="10613" width="36.5703125" style="133" customWidth="1"/>
    <col min="10614" max="10751" width="36.85546875" style="133"/>
    <col min="10752" max="10752" width="18.5703125" style="133" customWidth="1"/>
    <col min="10753" max="10761" width="31.42578125" style="133" customWidth="1"/>
    <col min="10762" max="10778" width="36.85546875" style="133" customWidth="1"/>
    <col min="10779" max="10779" width="37" style="133" customWidth="1"/>
    <col min="10780" max="10795" width="36.85546875" style="133" customWidth="1"/>
    <col min="10796" max="10796" width="37.140625" style="133" customWidth="1"/>
    <col min="10797" max="10798" width="36.85546875" style="133" customWidth="1"/>
    <col min="10799" max="10799" width="36.5703125" style="133" customWidth="1"/>
    <col min="10800" max="10801" width="36.85546875" style="133" customWidth="1"/>
    <col min="10802" max="10802" width="36.5703125" style="133" customWidth="1"/>
    <col min="10803" max="10803" width="37" style="133" customWidth="1"/>
    <col min="10804" max="10822" width="36.85546875" style="133" customWidth="1"/>
    <col min="10823" max="10823" width="37" style="133" customWidth="1"/>
    <col min="10824" max="10841" width="36.85546875" style="133" customWidth="1"/>
    <col min="10842" max="10842" width="36.5703125" style="133" customWidth="1"/>
    <col min="10843" max="10855" width="36.85546875" style="133" customWidth="1"/>
    <col min="10856" max="10856" width="36.5703125" style="133" customWidth="1"/>
    <col min="10857" max="10859" width="36.85546875" style="133" customWidth="1"/>
    <col min="10860" max="10860" width="36.5703125" style="133" customWidth="1"/>
    <col min="10861" max="10868" width="36.85546875" style="133" customWidth="1"/>
    <col min="10869" max="10869" width="36.5703125" style="133" customWidth="1"/>
    <col min="10870" max="11007" width="36.85546875" style="133"/>
    <col min="11008" max="11008" width="18.5703125" style="133" customWidth="1"/>
    <col min="11009" max="11017" width="31.42578125" style="133" customWidth="1"/>
    <col min="11018" max="11034" width="36.85546875" style="133" customWidth="1"/>
    <col min="11035" max="11035" width="37" style="133" customWidth="1"/>
    <col min="11036" max="11051" width="36.85546875" style="133" customWidth="1"/>
    <col min="11052" max="11052" width="37.140625" style="133" customWidth="1"/>
    <col min="11053" max="11054" width="36.85546875" style="133" customWidth="1"/>
    <col min="11055" max="11055" width="36.5703125" style="133" customWidth="1"/>
    <col min="11056" max="11057" width="36.85546875" style="133" customWidth="1"/>
    <col min="11058" max="11058" width="36.5703125" style="133" customWidth="1"/>
    <col min="11059" max="11059" width="37" style="133" customWidth="1"/>
    <col min="11060" max="11078" width="36.85546875" style="133" customWidth="1"/>
    <col min="11079" max="11079" width="37" style="133" customWidth="1"/>
    <col min="11080" max="11097" width="36.85546875" style="133" customWidth="1"/>
    <col min="11098" max="11098" width="36.5703125" style="133" customWidth="1"/>
    <col min="11099" max="11111" width="36.85546875" style="133" customWidth="1"/>
    <col min="11112" max="11112" width="36.5703125" style="133" customWidth="1"/>
    <col min="11113" max="11115" width="36.85546875" style="133" customWidth="1"/>
    <col min="11116" max="11116" width="36.5703125" style="133" customWidth="1"/>
    <col min="11117" max="11124" width="36.85546875" style="133" customWidth="1"/>
    <col min="11125" max="11125" width="36.5703125" style="133" customWidth="1"/>
    <col min="11126" max="11263" width="36.85546875" style="133"/>
    <col min="11264" max="11264" width="18.5703125" style="133" customWidth="1"/>
    <col min="11265" max="11273" width="31.42578125" style="133" customWidth="1"/>
    <col min="11274" max="11290" width="36.85546875" style="133" customWidth="1"/>
    <col min="11291" max="11291" width="37" style="133" customWidth="1"/>
    <col min="11292" max="11307" width="36.85546875" style="133" customWidth="1"/>
    <col min="11308" max="11308" width="37.140625" style="133" customWidth="1"/>
    <col min="11309" max="11310" width="36.85546875" style="133" customWidth="1"/>
    <col min="11311" max="11311" width="36.5703125" style="133" customWidth="1"/>
    <col min="11312" max="11313" width="36.85546875" style="133" customWidth="1"/>
    <col min="11314" max="11314" width="36.5703125" style="133" customWidth="1"/>
    <col min="11315" max="11315" width="37" style="133" customWidth="1"/>
    <col min="11316" max="11334" width="36.85546875" style="133" customWidth="1"/>
    <col min="11335" max="11335" width="37" style="133" customWidth="1"/>
    <col min="11336" max="11353" width="36.85546875" style="133" customWidth="1"/>
    <col min="11354" max="11354" width="36.5703125" style="133" customWidth="1"/>
    <col min="11355" max="11367" width="36.85546875" style="133" customWidth="1"/>
    <col min="11368" max="11368" width="36.5703125" style="133" customWidth="1"/>
    <col min="11369" max="11371" width="36.85546875" style="133" customWidth="1"/>
    <col min="11372" max="11372" width="36.5703125" style="133" customWidth="1"/>
    <col min="11373" max="11380" width="36.85546875" style="133" customWidth="1"/>
    <col min="11381" max="11381" width="36.5703125" style="133" customWidth="1"/>
    <col min="11382" max="11519" width="36.85546875" style="133"/>
    <col min="11520" max="11520" width="18.5703125" style="133" customWidth="1"/>
    <col min="11521" max="11529" width="31.42578125" style="133" customWidth="1"/>
    <col min="11530" max="11546" width="36.85546875" style="133" customWidth="1"/>
    <col min="11547" max="11547" width="37" style="133" customWidth="1"/>
    <col min="11548" max="11563" width="36.85546875" style="133" customWidth="1"/>
    <col min="11564" max="11564" width="37.140625" style="133" customWidth="1"/>
    <col min="11565" max="11566" width="36.85546875" style="133" customWidth="1"/>
    <col min="11567" max="11567" width="36.5703125" style="133" customWidth="1"/>
    <col min="11568" max="11569" width="36.85546875" style="133" customWidth="1"/>
    <col min="11570" max="11570" width="36.5703125" style="133" customWidth="1"/>
    <col min="11571" max="11571" width="37" style="133" customWidth="1"/>
    <col min="11572" max="11590" width="36.85546875" style="133" customWidth="1"/>
    <col min="11591" max="11591" width="37" style="133" customWidth="1"/>
    <col min="11592" max="11609" width="36.85546875" style="133" customWidth="1"/>
    <col min="11610" max="11610" width="36.5703125" style="133" customWidth="1"/>
    <col min="11611" max="11623" width="36.85546875" style="133" customWidth="1"/>
    <col min="11624" max="11624" width="36.5703125" style="133" customWidth="1"/>
    <col min="11625" max="11627" width="36.85546875" style="133" customWidth="1"/>
    <col min="11628" max="11628" width="36.5703125" style="133" customWidth="1"/>
    <col min="11629" max="11636" width="36.85546875" style="133" customWidth="1"/>
    <col min="11637" max="11637" width="36.5703125" style="133" customWidth="1"/>
    <col min="11638" max="11775" width="36.85546875" style="133"/>
    <col min="11776" max="11776" width="18.5703125" style="133" customWidth="1"/>
    <col min="11777" max="11785" width="31.42578125" style="133" customWidth="1"/>
    <col min="11786" max="11802" width="36.85546875" style="133" customWidth="1"/>
    <col min="11803" max="11803" width="37" style="133" customWidth="1"/>
    <col min="11804" max="11819" width="36.85546875" style="133" customWidth="1"/>
    <col min="11820" max="11820" width="37.140625" style="133" customWidth="1"/>
    <col min="11821" max="11822" width="36.85546875" style="133" customWidth="1"/>
    <col min="11823" max="11823" width="36.5703125" style="133" customWidth="1"/>
    <col min="11824" max="11825" width="36.85546875" style="133" customWidth="1"/>
    <col min="11826" max="11826" width="36.5703125" style="133" customWidth="1"/>
    <col min="11827" max="11827" width="37" style="133" customWidth="1"/>
    <col min="11828" max="11846" width="36.85546875" style="133" customWidth="1"/>
    <col min="11847" max="11847" width="37" style="133" customWidth="1"/>
    <col min="11848" max="11865" width="36.85546875" style="133" customWidth="1"/>
    <col min="11866" max="11866" width="36.5703125" style="133" customWidth="1"/>
    <col min="11867" max="11879" width="36.85546875" style="133" customWidth="1"/>
    <col min="11880" max="11880" width="36.5703125" style="133" customWidth="1"/>
    <col min="11881" max="11883" width="36.85546875" style="133" customWidth="1"/>
    <col min="11884" max="11884" width="36.5703125" style="133" customWidth="1"/>
    <col min="11885" max="11892" width="36.85546875" style="133" customWidth="1"/>
    <col min="11893" max="11893" width="36.5703125" style="133" customWidth="1"/>
    <col min="11894" max="12031" width="36.85546875" style="133"/>
    <col min="12032" max="12032" width="18.5703125" style="133" customWidth="1"/>
    <col min="12033" max="12041" width="31.42578125" style="133" customWidth="1"/>
    <col min="12042" max="12058" width="36.85546875" style="133" customWidth="1"/>
    <col min="12059" max="12059" width="37" style="133" customWidth="1"/>
    <col min="12060" max="12075" width="36.85546875" style="133" customWidth="1"/>
    <col min="12076" max="12076" width="37.140625" style="133" customWidth="1"/>
    <col min="12077" max="12078" width="36.85546875" style="133" customWidth="1"/>
    <col min="12079" max="12079" width="36.5703125" style="133" customWidth="1"/>
    <col min="12080" max="12081" width="36.85546875" style="133" customWidth="1"/>
    <col min="12082" max="12082" width="36.5703125" style="133" customWidth="1"/>
    <col min="12083" max="12083" width="37" style="133" customWidth="1"/>
    <col min="12084" max="12102" width="36.85546875" style="133" customWidth="1"/>
    <col min="12103" max="12103" width="37" style="133" customWidth="1"/>
    <col min="12104" max="12121" width="36.85546875" style="133" customWidth="1"/>
    <col min="12122" max="12122" width="36.5703125" style="133" customWidth="1"/>
    <col min="12123" max="12135" width="36.85546875" style="133" customWidth="1"/>
    <col min="12136" max="12136" width="36.5703125" style="133" customWidth="1"/>
    <col min="12137" max="12139" width="36.85546875" style="133" customWidth="1"/>
    <col min="12140" max="12140" width="36.5703125" style="133" customWidth="1"/>
    <col min="12141" max="12148" width="36.85546875" style="133" customWidth="1"/>
    <col min="12149" max="12149" width="36.5703125" style="133" customWidth="1"/>
    <col min="12150" max="12287" width="36.85546875" style="133"/>
    <col min="12288" max="12288" width="18.5703125" style="133" customWidth="1"/>
    <col min="12289" max="12297" width="31.42578125" style="133" customWidth="1"/>
    <col min="12298" max="12314" width="36.85546875" style="133" customWidth="1"/>
    <col min="12315" max="12315" width="37" style="133" customWidth="1"/>
    <col min="12316" max="12331" width="36.85546875" style="133" customWidth="1"/>
    <col min="12332" max="12332" width="37.140625" style="133" customWidth="1"/>
    <col min="12333" max="12334" width="36.85546875" style="133" customWidth="1"/>
    <col min="12335" max="12335" width="36.5703125" style="133" customWidth="1"/>
    <col min="12336" max="12337" width="36.85546875" style="133" customWidth="1"/>
    <col min="12338" max="12338" width="36.5703125" style="133" customWidth="1"/>
    <col min="12339" max="12339" width="37" style="133" customWidth="1"/>
    <col min="12340" max="12358" width="36.85546875" style="133" customWidth="1"/>
    <col min="12359" max="12359" width="37" style="133" customWidth="1"/>
    <col min="12360" max="12377" width="36.85546875" style="133" customWidth="1"/>
    <col min="12378" max="12378" width="36.5703125" style="133" customWidth="1"/>
    <col min="12379" max="12391" width="36.85546875" style="133" customWidth="1"/>
    <col min="12392" max="12392" width="36.5703125" style="133" customWidth="1"/>
    <col min="12393" max="12395" width="36.85546875" style="133" customWidth="1"/>
    <col min="12396" max="12396" width="36.5703125" style="133" customWidth="1"/>
    <col min="12397" max="12404" width="36.85546875" style="133" customWidth="1"/>
    <col min="12405" max="12405" width="36.5703125" style="133" customWidth="1"/>
    <col min="12406" max="12543" width="36.85546875" style="133"/>
    <col min="12544" max="12544" width="18.5703125" style="133" customWidth="1"/>
    <col min="12545" max="12553" width="31.42578125" style="133" customWidth="1"/>
    <col min="12554" max="12570" width="36.85546875" style="133" customWidth="1"/>
    <col min="12571" max="12571" width="37" style="133" customWidth="1"/>
    <col min="12572" max="12587" width="36.85546875" style="133" customWidth="1"/>
    <col min="12588" max="12588" width="37.140625" style="133" customWidth="1"/>
    <col min="12589" max="12590" width="36.85546875" style="133" customWidth="1"/>
    <col min="12591" max="12591" width="36.5703125" style="133" customWidth="1"/>
    <col min="12592" max="12593" width="36.85546875" style="133" customWidth="1"/>
    <col min="12594" max="12594" width="36.5703125" style="133" customWidth="1"/>
    <col min="12595" max="12595" width="37" style="133" customWidth="1"/>
    <col min="12596" max="12614" width="36.85546875" style="133" customWidth="1"/>
    <col min="12615" max="12615" width="37" style="133" customWidth="1"/>
    <col min="12616" max="12633" width="36.85546875" style="133" customWidth="1"/>
    <col min="12634" max="12634" width="36.5703125" style="133" customWidth="1"/>
    <col min="12635" max="12647" width="36.85546875" style="133" customWidth="1"/>
    <col min="12648" max="12648" width="36.5703125" style="133" customWidth="1"/>
    <col min="12649" max="12651" width="36.85546875" style="133" customWidth="1"/>
    <col min="12652" max="12652" width="36.5703125" style="133" customWidth="1"/>
    <col min="12653" max="12660" width="36.85546875" style="133" customWidth="1"/>
    <col min="12661" max="12661" width="36.5703125" style="133" customWidth="1"/>
    <col min="12662" max="12799" width="36.85546875" style="133"/>
    <col min="12800" max="12800" width="18.5703125" style="133" customWidth="1"/>
    <col min="12801" max="12809" width="31.42578125" style="133" customWidth="1"/>
    <col min="12810" max="12826" width="36.85546875" style="133" customWidth="1"/>
    <col min="12827" max="12827" width="37" style="133" customWidth="1"/>
    <col min="12828" max="12843" width="36.85546875" style="133" customWidth="1"/>
    <col min="12844" max="12844" width="37.140625" style="133" customWidth="1"/>
    <col min="12845" max="12846" width="36.85546875" style="133" customWidth="1"/>
    <col min="12847" max="12847" width="36.5703125" style="133" customWidth="1"/>
    <col min="12848" max="12849" width="36.85546875" style="133" customWidth="1"/>
    <col min="12850" max="12850" width="36.5703125" style="133" customWidth="1"/>
    <col min="12851" max="12851" width="37" style="133" customWidth="1"/>
    <col min="12852" max="12870" width="36.85546875" style="133" customWidth="1"/>
    <col min="12871" max="12871" width="37" style="133" customWidth="1"/>
    <col min="12872" max="12889" width="36.85546875" style="133" customWidth="1"/>
    <col min="12890" max="12890" width="36.5703125" style="133" customWidth="1"/>
    <col min="12891" max="12903" width="36.85546875" style="133" customWidth="1"/>
    <col min="12904" max="12904" width="36.5703125" style="133" customWidth="1"/>
    <col min="12905" max="12907" width="36.85546875" style="133" customWidth="1"/>
    <col min="12908" max="12908" width="36.5703125" style="133" customWidth="1"/>
    <col min="12909" max="12916" width="36.85546875" style="133" customWidth="1"/>
    <col min="12917" max="12917" width="36.5703125" style="133" customWidth="1"/>
    <col min="12918" max="13055" width="36.85546875" style="133"/>
    <col min="13056" max="13056" width="18.5703125" style="133" customWidth="1"/>
    <col min="13057" max="13065" width="31.42578125" style="133" customWidth="1"/>
    <col min="13066" max="13082" width="36.85546875" style="133" customWidth="1"/>
    <col min="13083" max="13083" width="37" style="133" customWidth="1"/>
    <col min="13084" max="13099" width="36.85546875" style="133" customWidth="1"/>
    <col min="13100" max="13100" width="37.140625" style="133" customWidth="1"/>
    <col min="13101" max="13102" width="36.85546875" style="133" customWidth="1"/>
    <col min="13103" max="13103" width="36.5703125" style="133" customWidth="1"/>
    <col min="13104" max="13105" width="36.85546875" style="133" customWidth="1"/>
    <col min="13106" max="13106" width="36.5703125" style="133" customWidth="1"/>
    <col min="13107" max="13107" width="37" style="133" customWidth="1"/>
    <col min="13108" max="13126" width="36.85546875" style="133" customWidth="1"/>
    <col min="13127" max="13127" width="37" style="133" customWidth="1"/>
    <col min="13128" max="13145" width="36.85546875" style="133" customWidth="1"/>
    <col min="13146" max="13146" width="36.5703125" style="133" customWidth="1"/>
    <col min="13147" max="13159" width="36.85546875" style="133" customWidth="1"/>
    <col min="13160" max="13160" width="36.5703125" style="133" customWidth="1"/>
    <col min="13161" max="13163" width="36.85546875" style="133" customWidth="1"/>
    <col min="13164" max="13164" width="36.5703125" style="133" customWidth="1"/>
    <col min="13165" max="13172" width="36.85546875" style="133" customWidth="1"/>
    <col min="13173" max="13173" width="36.5703125" style="133" customWidth="1"/>
    <col min="13174" max="13311" width="36.85546875" style="133"/>
    <col min="13312" max="13312" width="18.5703125" style="133" customWidth="1"/>
    <col min="13313" max="13321" width="31.42578125" style="133" customWidth="1"/>
    <col min="13322" max="13338" width="36.85546875" style="133" customWidth="1"/>
    <col min="13339" max="13339" width="37" style="133" customWidth="1"/>
    <col min="13340" max="13355" width="36.85546875" style="133" customWidth="1"/>
    <col min="13356" max="13356" width="37.140625" style="133" customWidth="1"/>
    <col min="13357" max="13358" width="36.85546875" style="133" customWidth="1"/>
    <col min="13359" max="13359" width="36.5703125" style="133" customWidth="1"/>
    <col min="13360" max="13361" width="36.85546875" style="133" customWidth="1"/>
    <col min="13362" max="13362" width="36.5703125" style="133" customWidth="1"/>
    <col min="13363" max="13363" width="37" style="133" customWidth="1"/>
    <col min="13364" max="13382" width="36.85546875" style="133" customWidth="1"/>
    <col min="13383" max="13383" width="37" style="133" customWidth="1"/>
    <col min="13384" max="13401" width="36.85546875" style="133" customWidth="1"/>
    <col min="13402" max="13402" width="36.5703125" style="133" customWidth="1"/>
    <col min="13403" max="13415" width="36.85546875" style="133" customWidth="1"/>
    <col min="13416" max="13416" width="36.5703125" style="133" customWidth="1"/>
    <col min="13417" max="13419" width="36.85546875" style="133" customWidth="1"/>
    <col min="13420" max="13420" width="36.5703125" style="133" customWidth="1"/>
    <col min="13421" max="13428" width="36.85546875" style="133" customWidth="1"/>
    <col min="13429" max="13429" width="36.5703125" style="133" customWidth="1"/>
    <col min="13430" max="13567" width="36.85546875" style="133"/>
    <col min="13568" max="13568" width="18.5703125" style="133" customWidth="1"/>
    <col min="13569" max="13577" width="31.42578125" style="133" customWidth="1"/>
    <col min="13578" max="13594" width="36.85546875" style="133" customWidth="1"/>
    <col min="13595" max="13595" width="37" style="133" customWidth="1"/>
    <col min="13596" max="13611" width="36.85546875" style="133" customWidth="1"/>
    <col min="13612" max="13612" width="37.140625" style="133" customWidth="1"/>
    <col min="13613" max="13614" width="36.85546875" style="133" customWidth="1"/>
    <col min="13615" max="13615" width="36.5703125" style="133" customWidth="1"/>
    <col min="13616" max="13617" width="36.85546875" style="133" customWidth="1"/>
    <col min="13618" max="13618" width="36.5703125" style="133" customWidth="1"/>
    <col min="13619" max="13619" width="37" style="133" customWidth="1"/>
    <col min="13620" max="13638" width="36.85546875" style="133" customWidth="1"/>
    <col min="13639" max="13639" width="37" style="133" customWidth="1"/>
    <col min="13640" max="13657" width="36.85546875" style="133" customWidth="1"/>
    <col min="13658" max="13658" width="36.5703125" style="133" customWidth="1"/>
    <col min="13659" max="13671" width="36.85546875" style="133" customWidth="1"/>
    <col min="13672" max="13672" width="36.5703125" style="133" customWidth="1"/>
    <col min="13673" max="13675" width="36.85546875" style="133" customWidth="1"/>
    <col min="13676" max="13676" width="36.5703125" style="133" customWidth="1"/>
    <col min="13677" max="13684" width="36.85546875" style="133" customWidth="1"/>
    <col min="13685" max="13685" width="36.5703125" style="133" customWidth="1"/>
    <col min="13686" max="13823" width="36.85546875" style="133"/>
    <col min="13824" max="13824" width="18.5703125" style="133" customWidth="1"/>
    <col min="13825" max="13833" width="31.42578125" style="133" customWidth="1"/>
    <col min="13834" max="13850" width="36.85546875" style="133" customWidth="1"/>
    <col min="13851" max="13851" width="37" style="133" customWidth="1"/>
    <col min="13852" max="13867" width="36.85546875" style="133" customWidth="1"/>
    <col min="13868" max="13868" width="37.140625" style="133" customWidth="1"/>
    <col min="13869" max="13870" width="36.85546875" style="133" customWidth="1"/>
    <col min="13871" max="13871" width="36.5703125" style="133" customWidth="1"/>
    <col min="13872" max="13873" width="36.85546875" style="133" customWidth="1"/>
    <col min="13874" max="13874" width="36.5703125" style="133" customWidth="1"/>
    <col min="13875" max="13875" width="37" style="133" customWidth="1"/>
    <col min="13876" max="13894" width="36.85546875" style="133" customWidth="1"/>
    <col min="13895" max="13895" width="37" style="133" customWidth="1"/>
    <col min="13896" max="13913" width="36.85546875" style="133" customWidth="1"/>
    <col min="13914" max="13914" width="36.5703125" style="133" customWidth="1"/>
    <col min="13915" max="13927" width="36.85546875" style="133" customWidth="1"/>
    <col min="13928" max="13928" width="36.5703125" style="133" customWidth="1"/>
    <col min="13929" max="13931" width="36.85546875" style="133" customWidth="1"/>
    <col min="13932" max="13932" width="36.5703125" style="133" customWidth="1"/>
    <col min="13933" max="13940" width="36.85546875" style="133" customWidth="1"/>
    <col min="13941" max="13941" width="36.5703125" style="133" customWidth="1"/>
    <col min="13942" max="14079" width="36.85546875" style="133"/>
    <col min="14080" max="14080" width="18.5703125" style="133" customWidth="1"/>
    <col min="14081" max="14089" width="31.42578125" style="133" customWidth="1"/>
    <col min="14090" max="14106" width="36.85546875" style="133" customWidth="1"/>
    <col min="14107" max="14107" width="37" style="133" customWidth="1"/>
    <col min="14108" max="14123" width="36.85546875" style="133" customWidth="1"/>
    <col min="14124" max="14124" width="37.140625" style="133" customWidth="1"/>
    <col min="14125" max="14126" width="36.85546875" style="133" customWidth="1"/>
    <col min="14127" max="14127" width="36.5703125" style="133" customWidth="1"/>
    <col min="14128" max="14129" width="36.85546875" style="133" customWidth="1"/>
    <col min="14130" max="14130" width="36.5703125" style="133" customWidth="1"/>
    <col min="14131" max="14131" width="37" style="133" customWidth="1"/>
    <col min="14132" max="14150" width="36.85546875" style="133" customWidth="1"/>
    <col min="14151" max="14151" width="37" style="133" customWidth="1"/>
    <col min="14152" max="14169" width="36.85546875" style="133" customWidth="1"/>
    <col min="14170" max="14170" width="36.5703125" style="133" customWidth="1"/>
    <col min="14171" max="14183" width="36.85546875" style="133" customWidth="1"/>
    <col min="14184" max="14184" width="36.5703125" style="133" customWidth="1"/>
    <col min="14185" max="14187" width="36.85546875" style="133" customWidth="1"/>
    <col min="14188" max="14188" width="36.5703125" style="133" customWidth="1"/>
    <col min="14189" max="14196" width="36.85546875" style="133" customWidth="1"/>
    <col min="14197" max="14197" width="36.5703125" style="133" customWidth="1"/>
    <col min="14198" max="14335" width="36.85546875" style="133"/>
    <col min="14336" max="14336" width="18.5703125" style="133" customWidth="1"/>
    <col min="14337" max="14345" width="31.42578125" style="133" customWidth="1"/>
    <col min="14346" max="14362" width="36.85546875" style="133" customWidth="1"/>
    <col min="14363" max="14363" width="37" style="133" customWidth="1"/>
    <col min="14364" max="14379" width="36.85546875" style="133" customWidth="1"/>
    <col min="14380" max="14380" width="37.140625" style="133" customWidth="1"/>
    <col min="14381" max="14382" width="36.85546875" style="133" customWidth="1"/>
    <col min="14383" max="14383" width="36.5703125" style="133" customWidth="1"/>
    <col min="14384" max="14385" width="36.85546875" style="133" customWidth="1"/>
    <col min="14386" max="14386" width="36.5703125" style="133" customWidth="1"/>
    <col min="14387" max="14387" width="37" style="133" customWidth="1"/>
    <col min="14388" max="14406" width="36.85546875" style="133" customWidth="1"/>
    <col min="14407" max="14407" width="37" style="133" customWidth="1"/>
    <col min="14408" max="14425" width="36.85546875" style="133" customWidth="1"/>
    <col min="14426" max="14426" width="36.5703125" style="133" customWidth="1"/>
    <col min="14427" max="14439" width="36.85546875" style="133" customWidth="1"/>
    <col min="14440" max="14440" width="36.5703125" style="133" customWidth="1"/>
    <col min="14441" max="14443" width="36.85546875" style="133" customWidth="1"/>
    <col min="14444" max="14444" width="36.5703125" style="133" customWidth="1"/>
    <col min="14445" max="14452" width="36.85546875" style="133" customWidth="1"/>
    <col min="14453" max="14453" width="36.5703125" style="133" customWidth="1"/>
    <col min="14454" max="14591" width="36.85546875" style="133"/>
    <col min="14592" max="14592" width="18.5703125" style="133" customWidth="1"/>
    <col min="14593" max="14601" width="31.42578125" style="133" customWidth="1"/>
    <col min="14602" max="14618" width="36.85546875" style="133" customWidth="1"/>
    <col min="14619" max="14619" width="37" style="133" customWidth="1"/>
    <col min="14620" max="14635" width="36.85546875" style="133" customWidth="1"/>
    <col min="14636" max="14636" width="37.140625" style="133" customWidth="1"/>
    <col min="14637" max="14638" width="36.85546875" style="133" customWidth="1"/>
    <col min="14639" max="14639" width="36.5703125" style="133" customWidth="1"/>
    <col min="14640" max="14641" width="36.85546875" style="133" customWidth="1"/>
    <col min="14642" max="14642" width="36.5703125" style="133" customWidth="1"/>
    <col min="14643" max="14643" width="37" style="133" customWidth="1"/>
    <col min="14644" max="14662" width="36.85546875" style="133" customWidth="1"/>
    <col min="14663" max="14663" width="37" style="133" customWidth="1"/>
    <col min="14664" max="14681" width="36.85546875" style="133" customWidth="1"/>
    <col min="14682" max="14682" width="36.5703125" style="133" customWidth="1"/>
    <col min="14683" max="14695" width="36.85546875" style="133" customWidth="1"/>
    <col min="14696" max="14696" width="36.5703125" style="133" customWidth="1"/>
    <col min="14697" max="14699" width="36.85546875" style="133" customWidth="1"/>
    <col min="14700" max="14700" width="36.5703125" style="133" customWidth="1"/>
    <col min="14701" max="14708" width="36.85546875" style="133" customWidth="1"/>
    <col min="14709" max="14709" width="36.5703125" style="133" customWidth="1"/>
    <col min="14710" max="14847" width="36.85546875" style="133"/>
    <col min="14848" max="14848" width="18.5703125" style="133" customWidth="1"/>
    <col min="14849" max="14857" width="31.42578125" style="133" customWidth="1"/>
    <col min="14858" max="14874" width="36.85546875" style="133" customWidth="1"/>
    <col min="14875" max="14875" width="37" style="133" customWidth="1"/>
    <col min="14876" max="14891" width="36.85546875" style="133" customWidth="1"/>
    <col min="14892" max="14892" width="37.140625" style="133" customWidth="1"/>
    <col min="14893" max="14894" width="36.85546875" style="133" customWidth="1"/>
    <col min="14895" max="14895" width="36.5703125" style="133" customWidth="1"/>
    <col min="14896" max="14897" width="36.85546875" style="133" customWidth="1"/>
    <col min="14898" max="14898" width="36.5703125" style="133" customWidth="1"/>
    <col min="14899" max="14899" width="37" style="133" customWidth="1"/>
    <col min="14900" max="14918" width="36.85546875" style="133" customWidth="1"/>
    <col min="14919" max="14919" width="37" style="133" customWidth="1"/>
    <col min="14920" max="14937" width="36.85546875" style="133" customWidth="1"/>
    <col min="14938" max="14938" width="36.5703125" style="133" customWidth="1"/>
    <col min="14939" max="14951" width="36.85546875" style="133" customWidth="1"/>
    <col min="14952" max="14952" width="36.5703125" style="133" customWidth="1"/>
    <col min="14953" max="14955" width="36.85546875" style="133" customWidth="1"/>
    <col min="14956" max="14956" width="36.5703125" style="133" customWidth="1"/>
    <col min="14957" max="14964" width="36.85546875" style="133" customWidth="1"/>
    <col min="14965" max="14965" width="36.5703125" style="133" customWidth="1"/>
    <col min="14966" max="15103" width="36.85546875" style="133"/>
    <col min="15104" max="15104" width="18.5703125" style="133" customWidth="1"/>
    <col min="15105" max="15113" width="31.42578125" style="133" customWidth="1"/>
    <col min="15114" max="15130" width="36.85546875" style="133" customWidth="1"/>
    <col min="15131" max="15131" width="37" style="133" customWidth="1"/>
    <col min="15132" max="15147" width="36.85546875" style="133" customWidth="1"/>
    <col min="15148" max="15148" width="37.140625" style="133" customWidth="1"/>
    <col min="15149" max="15150" width="36.85546875" style="133" customWidth="1"/>
    <col min="15151" max="15151" width="36.5703125" style="133" customWidth="1"/>
    <col min="15152" max="15153" width="36.85546875" style="133" customWidth="1"/>
    <col min="15154" max="15154" width="36.5703125" style="133" customWidth="1"/>
    <col min="15155" max="15155" width="37" style="133" customWidth="1"/>
    <col min="15156" max="15174" width="36.85546875" style="133" customWidth="1"/>
    <col min="15175" max="15175" width="37" style="133" customWidth="1"/>
    <col min="15176" max="15193" width="36.85546875" style="133" customWidth="1"/>
    <col min="15194" max="15194" width="36.5703125" style="133" customWidth="1"/>
    <col min="15195" max="15207" width="36.85546875" style="133" customWidth="1"/>
    <col min="15208" max="15208" width="36.5703125" style="133" customWidth="1"/>
    <col min="15209" max="15211" width="36.85546875" style="133" customWidth="1"/>
    <col min="15212" max="15212" width="36.5703125" style="133" customWidth="1"/>
    <col min="15213" max="15220" width="36.85546875" style="133" customWidth="1"/>
    <col min="15221" max="15221" width="36.5703125" style="133" customWidth="1"/>
    <col min="15222" max="15359" width="36.85546875" style="133"/>
    <col min="15360" max="15360" width="18.5703125" style="133" customWidth="1"/>
    <col min="15361" max="15369" width="31.42578125" style="133" customWidth="1"/>
    <col min="15370" max="15386" width="36.85546875" style="133" customWidth="1"/>
    <col min="15387" max="15387" width="37" style="133" customWidth="1"/>
    <col min="15388" max="15403" width="36.85546875" style="133" customWidth="1"/>
    <col min="15404" max="15404" width="37.140625" style="133" customWidth="1"/>
    <col min="15405" max="15406" width="36.85546875" style="133" customWidth="1"/>
    <col min="15407" max="15407" width="36.5703125" style="133" customWidth="1"/>
    <col min="15408" max="15409" width="36.85546875" style="133" customWidth="1"/>
    <col min="15410" max="15410" width="36.5703125" style="133" customWidth="1"/>
    <col min="15411" max="15411" width="37" style="133" customWidth="1"/>
    <col min="15412" max="15430" width="36.85546875" style="133" customWidth="1"/>
    <col min="15431" max="15431" width="37" style="133" customWidth="1"/>
    <col min="15432" max="15449" width="36.85546875" style="133" customWidth="1"/>
    <col min="15450" max="15450" width="36.5703125" style="133" customWidth="1"/>
    <col min="15451" max="15463" width="36.85546875" style="133" customWidth="1"/>
    <col min="15464" max="15464" width="36.5703125" style="133" customWidth="1"/>
    <col min="15465" max="15467" width="36.85546875" style="133" customWidth="1"/>
    <col min="15468" max="15468" width="36.5703125" style="133" customWidth="1"/>
    <col min="15469" max="15476" width="36.85546875" style="133" customWidth="1"/>
    <col min="15477" max="15477" width="36.5703125" style="133" customWidth="1"/>
    <col min="15478" max="15615" width="36.85546875" style="133"/>
    <col min="15616" max="15616" width="18.5703125" style="133" customWidth="1"/>
    <col min="15617" max="15625" width="31.42578125" style="133" customWidth="1"/>
    <col min="15626" max="15642" width="36.85546875" style="133" customWidth="1"/>
    <col min="15643" max="15643" width="37" style="133" customWidth="1"/>
    <col min="15644" max="15659" width="36.85546875" style="133" customWidth="1"/>
    <col min="15660" max="15660" width="37.140625" style="133" customWidth="1"/>
    <col min="15661" max="15662" width="36.85546875" style="133" customWidth="1"/>
    <col min="15663" max="15663" width="36.5703125" style="133" customWidth="1"/>
    <col min="15664" max="15665" width="36.85546875" style="133" customWidth="1"/>
    <col min="15666" max="15666" width="36.5703125" style="133" customWidth="1"/>
    <col min="15667" max="15667" width="37" style="133" customWidth="1"/>
    <col min="15668" max="15686" width="36.85546875" style="133" customWidth="1"/>
    <col min="15687" max="15687" width="37" style="133" customWidth="1"/>
    <col min="15688" max="15705" width="36.85546875" style="133" customWidth="1"/>
    <col min="15706" max="15706" width="36.5703125" style="133" customWidth="1"/>
    <col min="15707" max="15719" width="36.85546875" style="133" customWidth="1"/>
    <col min="15720" max="15720" width="36.5703125" style="133" customWidth="1"/>
    <col min="15721" max="15723" width="36.85546875" style="133" customWidth="1"/>
    <col min="15724" max="15724" width="36.5703125" style="133" customWidth="1"/>
    <col min="15725" max="15732" width="36.85546875" style="133" customWidth="1"/>
    <col min="15733" max="15733" width="36.5703125" style="133" customWidth="1"/>
    <col min="15734" max="15871" width="36.85546875" style="133"/>
    <col min="15872" max="15872" width="18.5703125" style="133" customWidth="1"/>
    <col min="15873" max="15881" width="31.42578125" style="133" customWidth="1"/>
    <col min="15882" max="15898" width="36.85546875" style="133" customWidth="1"/>
    <col min="15899" max="15899" width="37" style="133" customWidth="1"/>
    <col min="15900" max="15915" width="36.85546875" style="133" customWidth="1"/>
    <col min="15916" max="15916" width="37.140625" style="133" customWidth="1"/>
    <col min="15917" max="15918" width="36.85546875" style="133" customWidth="1"/>
    <col min="15919" max="15919" width="36.5703125" style="133" customWidth="1"/>
    <col min="15920" max="15921" width="36.85546875" style="133" customWidth="1"/>
    <col min="15922" max="15922" width="36.5703125" style="133" customWidth="1"/>
    <col min="15923" max="15923" width="37" style="133" customWidth="1"/>
    <col min="15924" max="15942" width="36.85546875" style="133" customWidth="1"/>
    <col min="15943" max="15943" width="37" style="133" customWidth="1"/>
    <col min="15944" max="15961" width="36.85546875" style="133" customWidth="1"/>
    <col min="15962" max="15962" width="36.5703125" style="133" customWidth="1"/>
    <col min="15963" max="15975" width="36.85546875" style="133" customWidth="1"/>
    <col min="15976" max="15976" width="36.5703125" style="133" customWidth="1"/>
    <col min="15977" max="15979" width="36.85546875" style="133" customWidth="1"/>
    <col min="15980" max="15980" width="36.5703125" style="133" customWidth="1"/>
    <col min="15981" max="15988" width="36.85546875" style="133" customWidth="1"/>
    <col min="15989" max="15989" width="36.5703125" style="133" customWidth="1"/>
    <col min="15990" max="16127" width="36.85546875" style="133"/>
    <col min="16128" max="16128" width="18.5703125" style="133" customWidth="1"/>
    <col min="16129" max="16137" width="31.42578125" style="133" customWidth="1"/>
    <col min="16138" max="16154" width="36.85546875" style="133" customWidth="1"/>
    <col min="16155" max="16155" width="37" style="133" customWidth="1"/>
    <col min="16156" max="16171" width="36.85546875" style="133" customWidth="1"/>
    <col min="16172" max="16172" width="37.140625" style="133" customWidth="1"/>
    <col min="16173" max="16174" width="36.85546875" style="133" customWidth="1"/>
    <col min="16175" max="16175" width="36.5703125" style="133" customWidth="1"/>
    <col min="16176" max="16177" width="36.85546875" style="133" customWidth="1"/>
    <col min="16178" max="16178" width="36.5703125" style="133" customWidth="1"/>
    <col min="16179" max="16179" width="37" style="133" customWidth="1"/>
    <col min="16180" max="16198" width="36.85546875" style="133" customWidth="1"/>
    <col min="16199" max="16199" width="37" style="133" customWidth="1"/>
    <col min="16200" max="16217" width="36.85546875" style="133" customWidth="1"/>
    <col min="16218" max="16218" width="36.5703125" style="133" customWidth="1"/>
    <col min="16219" max="16231" width="36.85546875" style="133" customWidth="1"/>
    <col min="16232" max="16232" width="36.5703125" style="133" customWidth="1"/>
    <col min="16233" max="16235" width="36.85546875" style="133" customWidth="1"/>
    <col min="16236" max="16236" width="36.5703125" style="133" customWidth="1"/>
    <col min="16237" max="16244" width="36.85546875" style="133" customWidth="1"/>
    <col min="16245" max="16245" width="36.5703125" style="133" customWidth="1"/>
    <col min="16246" max="16384" width="36.85546875" style="133"/>
  </cols>
  <sheetData>
    <row r="1" spans="1:244" s="79" customFormat="1" ht="12.75" customHeight="1" x14ac:dyDescent="0.25">
      <c r="A1" s="75" t="s">
        <v>115</v>
      </c>
      <c r="B1" s="76"/>
      <c r="C1" s="77"/>
      <c r="D1" s="76"/>
      <c r="E1" s="77"/>
      <c r="F1" s="77"/>
      <c r="G1" s="77"/>
      <c r="H1" s="77"/>
      <c r="I1" s="77"/>
      <c r="J1" s="78"/>
      <c r="K1" s="78"/>
      <c r="L1" s="78"/>
      <c r="M1" s="78"/>
      <c r="N1" s="78"/>
      <c r="O1" s="78"/>
      <c r="P1" s="78"/>
      <c r="Q1" s="78"/>
      <c r="R1" s="78"/>
      <c r="S1" s="78"/>
      <c r="T1" s="78"/>
      <c r="U1" s="78"/>
      <c r="V1" s="78"/>
      <c r="W1" s="78"/>
      <c r="X1" s="78"/>
      <c r="Y1" s="78"/>
      <c r="Z1" s="78"/>
      <c r="AA1" s="78"/>
      <c r="AB1" s="78"/>
      <c r="AC1" s="78"/>
      <c r="AD1" s="78"/>
      <c r="AE1" s="78"/>
      <c r="AF1" s="78"/>
      <c r="AG1" s="78"/>
      <c r="AH1" s="78"/>
    </row>
    <row r="2" spans="1:244" s="83" customFormat="1" ht="12.75" customHeight="1" x14ac:dyDescent="0.25">
      <c r="A2" s="80" t="s">
        <v>116</v>
      </c>
      <c r="B2" s="81">
        <v>1</v>
      </c>
      <c r="C2" s="81">
        <v>2</v>
      </c>
      <c r="D2" s="81">
        <v>3</v>
      </c>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2"/>
      <c r="AJ2" s="82"/>
      <c r="AK2" s="82" t="str">
        <f t="shared" ref="AK2:CU2" si="0">IF(AK3="","",AJ2+1)</f>
        <v/>
      </c>
      <c r="AL2" s="82" t="str">
        <f t="shared" si="0"/>
        <v/>
      </c>
      <c r="AM2" s="82" t="str">
        <f t="shared" si="0"/>
        <v/>
      </c>
      <c r="AN2" s="82" t="str">
        <f t="shared" si="0"/>
        <v/>
      </c>
      <c r="AO2" s="82" t="str">
        <f t="shared" si="0"/>
        <v/>
      </c>
      <c r="AP2" s="82" t="str">
        <f t="shared" si="0"/>
        <v/>
      </c>
      <c r="AQ2" s="82" t="str">
        <f t="shared" si="0"/>
        <v/>
      </c>
      <c r="AR2" s="82" t="str">
        <f t="shared" si="0"/>
        <v/>
      </c>
      <c r="AS2" s="82" t="str">
        <f t="shared" si="0"/>
        <v/>
      </c>
      <c r="AT2" s="82" t="str">
        <f t="shared" si="0"/>
        <v/>
      </c>
      <c r="AU2" s="82" t="str">
        <f t="shared" si="0"/>
        <v/>
      </c>
      <c r="AV2" s="82" t="str">
        <f t="shared" si="0"/>
        <v/>
      </c>
      <c r="AW2" s="82" t="str">
        <f t="shared" si="0"/>
        <v/>
      </c>
      <c r="AX2" s="82" t="str">
        <f t="shared" si="0"/>
        <v/>
      </c>
      <c r="AY2" s="82" t="str">
        <f t="shared" si="0"/>
        <v/>
      </c>
      <c r="AZ2" s="82" t="str">
        <f t="shared" si="0"/>
        <v/>
      </c>
      <c r="BA2" s="82" t="str">
        <f t="shared" si="0"/>
        <v/>
      </c>
      <c r="BB2" s="82" t="str">
        <f t="shared" si="0"/>
        <v/>
      </c>
      <c r="BC2" s="82" t="str">
        <f t="shared" si="0"/>
        <v/>
      </c>
      <c r="BD2" s="82" t="str">
        <f t="shared" si="0"/>
        <v/>
      </c>
      <c r="BE2" s="82" t="str">
        <f t="shared" si="0"/>
        <v/>
      </c>
      <c r="BF2" s="82" t="str">
        <f t="shared" si="0"/>
        <v/>
      </c>
      <c r="BG2" s="82" t="str">
        <f t="shared" si="0"/>
        <v/>
      </c>
      <c r="BH2" s="82" t="str">
        <f t="shared" si="0"/>
        <v/>
      </c>
      <c r="BI2" s="82" t="str">
        <f t="shared" si="0"/>
        <v/>
      </c>
      <c r="BJ2" s="82" t="str">
        <f t="shared" si="0"/>
        <v/>
      </c>
      <c r="BK2" s="82" t="str">
        <f t="shared" si="0"/>
        <v/>
      </c>
      <c r="BL2" s="82" t="str">
        <f t="shared" si="0"/>
        <v/>
      </c>
      <c r="BM2" s="82" t="str">
        <f t="shared" si="0"/>
        <v/>
      </c>
      <c r="BN2" s="82" t="str">
        <f t="shared" si="0"/>
        <v/>
      </c>
      <c r="BO2" s="82" t="str">
        <f t="shared" si="0"/>
        <v/>
      </c>
      <c r="BP2" s="82" t="str">
        <f t="shared" si="0"/>
        <v/>
      </c>
      <c r="BQ2" s="82" t="str">
        <f t="shared" si="0"/>
        <v/>
      </c>
      <c r="BR2" s="82" t="str">
        <f t="shared" si="0"/>
        <v/>
      </c>
      <c r="BS2" s="82" t="str">
        <f t="shared" si="0"/>
        <v/>
      </c>
      <c r="BT2" s="82" t="str">
        <f t="shared" si="0"/>
        <v/>
      </c>
      <c r="BU2" s="82" t="str">
        <f t="shared" si="0"/>
        <v/>
      </c>
      <c r="BV2" s="82" t="str">
        <f t="shared" si="0"/>
        <v/>
      </c>
      <c r="BW2" s="82" t="str">
        <f t="shared" si="0"/>
        <v/>
      </c>
      <c r="BX2" s="82" t="str">
        <f t="shared" si="0"/>
        <v/>
      </c>
      <c r="BY2" s="82" t="str">
        <f t="shared" si="0"/>
        <v/>
      </c>
      <c r="BZ2" s="82" t="str">
        <f t="shared" si="0"/>
        <v/>
      </c>
      <c r="CA2" s="82" t="str">
        <f t="shared" si="0"/>
        <v/>
      </c>
      <c r="CB2" s="82" t="str">
        <f t="shared" si="0"/>
        <v/>
      </c>
      <c r="CC2" s="82" t="str">
        <f t="shared" si="0"/>
        <v/>
      </c>
      <c r="CD2" s="82" t="str">
        <f t="shared" si="0"/>
        <v/>
      </c>
      <c r="CE2" s="82" t="str">
        <f t="shared" si="0"/>
        <v/>
      </c>
      <c r="CF2" s="82" t="str">
        <f t="shared" si="0"/>
        <v/>
      </c>
      <c r="CG2" s="82" t="str">
        <f t="shared" si="0"/>
        <v/>
      </c>
      <c r="CH2" s="82" t="str">
        <f t="shared" si="0"/>
        <v/>
      </c>
      <c r="CI2" s="82" t="str">
        <f t="shared" si="0"/>
        <v/>
      </c>
      <c r="CJ2" s="82" t="str">
        <f t="shared" si="0"/>
        <v/>
      </c>
      <c r="CK2" s="82" t="str">
        <f t="shared" si="0"/>
        <v/>
      </c>
      <c r="CL2" s="82" t="str">
        <f t="shared" si="0"/>
        <v/>
      </c>
      <c r="CM2" s="82" t="str">
        <f t="shared" si="0"/>
        <v/>
      </c>
      <c r="CN2" s="82" t="str">
        <f t="shared" si="0"/>
        <v/>
      </c>
      <c r="CO2" s="82" t="str">
        <f t="shared" si="0"/>
        <v/>
      </c>
      <c r="CP2" s="82" t="str">
        <f t="shared" si="0"/>
        <v/>
      </c>
      <c r="CQ2" s="82" t="str">
        <f t="shared" si="0"/>
        <v/>
      </c>
      <c r="CR2" s="82" t="str">
        <f t="shared" si="0"/>
        <v/>
      </c>
      <c r="CS2" s="82" t="str">
        <f t="shared" si="0"/>
        <v/>
      </c>
      <c r="CT2" s="82" t="str">
        <f t="shared" si="0"/>
        <v/>
      </c>
      <c r="CU2" s="82" t="str">
        <f t="shared" si="0"/>
        <v/>
      </c>
      <c r="CV2" s="82" t="str">
        <f t="shared" ref="CV2:FG2" si="1">IF(CV3="","",CU2+1)</f>
        <v/>
      </c>
      <c r="CW2" s="82" t="str">
        <f t="shared" si="1"/>
        <v/>
      </c>
      <c r="CX2" s="82" t="str">
        <f t="shared" si="1"/>
        <v/>
      </c>
      <c r="CY2" s="82" t="str">
        <f t="shared" si="1"/>
        <v/>
      </c>
      <c r="CZ2" s="82" t="str">
        <f t="shared" si="1"/>
        <v/>
      </c>
      <c r="DA2" s="82" t="str">
        <f t="shared" si="1"/>
        <v/>
      </c>
      <c r="DB2" s="82" t="str">
        <f t="shared" si="1"/>
        <v/>
      </c>
      <c r="DC2" s="82" t="str">
        <f t="shared" si="1"/>
        <v/>
      </c>
      <c r="DD2" s="82" t="str">
        <f t="shared" si="1"/>
        <v/>
      </c>
      <c r="DE2" s="82" t="str">
        <f t="shared" si="1"/>
        <v/>
      </c>
      <c r="DF2" s="82" t="str">
        <f t="shared" si="1"/>
        <v/>
      </c>
      <c r="DG2" s="82" t="str">
        <f t="shared" si="1"/>
        <v/>
      </c>
      <c r="DH2" s="82" t="str">
        <f t="shared" si="1"/>
        <v/>
      </c>
      <c r="DI2" s="82" t="str">
        <f t="shared" si="1"/>
        <v/>
      </c>
      <c r="DJ2" s="82" t="str">
        <f t="shared" si="1"/>
        <v/>
      </c>
      <c r="DK2" s="82" t="str">
        <f t="shared" si="1"/>
        <v/>
      </c>
      <c r="DL2" s="82" t="str">
        <f t="shared" si="1"/>
        <v/>
      </c>
      <c r="DM2" s="82" t="str">
        <f t="shared" si="1"/>
        <v/>
      </c>
      <c r="DN2" s="82" t="str">
        <f t="shared" si="1"/>
        <v/>
      </c>
      <c r="DO2" s="82" t="str">
        <f t="shared" si="1"/>
        <v/>
      </c>
      <c r="DP2" s="82" t="str">
        <f t="shared" si="1"/>
        <v/>
      </c>
      <c r="DQ2" s="82" t="str">
        <f t="shared" si="1"/>
        <v/>
      </c>
      <c r="DR2" s="82" t="str">
        <f t="shared" si="1"/>
        <v/>
      </c>
      <c r="DS2" s="82" t="str">
        <f t="shared" si="1"/>
        <v/>
      </c>
      <c r="DT2" s="82" t="str">
        <f t="shared" si="1"/>
        <v/>
      </c>
      <c r="DU2" s="82" t="str">
        <f t="shared" si="1"/>
        <v/>
      </c>
      <c r="DV2" s="82" t="str">
        <f t="shared" si="1"/>
        <v/>
      </c>
      <c r="DW2" s="82" t="str">
        <f t="shared" si="1"/>
        <v/>
      </c>
      <c r="DX2" s="82" t="str">
        <f t="shared" si="1"/>
        <v/>
      </c>
      <c r="DY2" s="82" t="str">
        <f t="shared" si="1"/>
        <v/>
      </c>
      <c r="DZ2" s="82" t="str">
        <f t="shared" si="1"/>
        <v/>
      </c>
      <c r="EA2" s="82" t="str">
        <f t="shared" si="1"/>
        <v/>
      </c>
      <c r="EB2" s="82" t="str">
        <f t="shared" si="1"/>
        <v/>
      </c>
      <c r="EC2" s="82" t="str">
        <f t="shared" si="1"/>
        <v/>
      </c>
      <c r="ED2" s="82" t="str">
        <f t="shared" si="1"/>
        <v/>
      </c>
      <c r="EE2" s="82" t="str">
        <f t="shared" si="1"/>
        <v/>
      </c>
      <c r="EF2" s="82" t="str">
        <f t="shared" si="1"/>
        <v/>
      </c>
      <c r="EG2" s="82" t="str">
        <f t="shared" si="1"/>
        <v/>
      </c>
      <c r="EH2" s="82" t="str">
        <f t="shared" si="1"/>
        <v/>
      </c>
      <c r="EI2" s="82" t="str">
        <f t="shared" si="1"/>
        <v/>
      </c>
      <c r="EJ2" s="82" t="str">
        <f t="shared" si="1"/>
        <v/>
      </c>
      <c r="EK2" s="82" t="str">
        <f t="shared" si="1"/>
        <v/>
      </c>
      <c r="EL2" s="82" t="str">
        <f t="shared" si="1"/>
        <v/>
      </c>
      <c r="EM2" s="82" t="str">
        <f t="shared" si="1"/>
        <v/>
      </c>
      <c r="EN2" s="82" t="str">
        <f t="shared" si="1"/>
        <v/>
      </c>
      <c r="EO2" s="82" t="str">
        <f t="shared" si="1"/>
        <v/>
      </c>
      <c r="EP2" s="82" t="str">
        <f t="shared" si="1"/>
        <v/>
      </c>
      <c r="EQ2" s="82" t="str">
        <f t="shared" si="1"/>
        <v/>
      </c>
      <c r="ER2" s="82" t="str">
        <f t="shared" si="1"/>
        <v/>
      </c>
      <c r="ES2" s="82" t="str">
        <f t="shared" si="1"/>
        <v/>
      </c>
      <c r="ET2" s="82" t="str">
        <f t="shared" si="1"/>
        <v/>
      </c>
      <c r="EU2" s="82" t="str">
        <f t="shared" si="1"/>
        <v/>
      </c>
      <c r="EV2" s="82" t="str">
        <f t="shared" si="1"/>
        <v/>
      </c>
      <c r="EW2" s="82" t="str">
        <f t="shared" si="1"/>
        <v/>
      </c>
      <c r="EX2" s="82" t="str">
        <f t="shared" si="1"/>
        <v/>
      </c>
      <c r="EY2" s="82" t="str">
        <f t="shared" si="1"/>
        <v/>
      </c>
      <c r="EZ2" s="82" t="str">
        <f t="shared" si="1"/>
        <v/>
      </c>
      <c r="FA2" s="82" t="str">
        <f t="shared" si="1"/>
        <v/>
      </c>
      <c r="FB2" s="82" t="str">
        <f t="shared" si="1"/>
        <v/>
      </c>
      <c r="FC2" s="82" t="str">
        <f t="shared" si="1"/>
        <v/>
      </c>
      <c r="FD2" s="82" t="str">
        <f t="shared" si="1"/>
        <v/>
      </c>
      <c r="FE2" s="82" t="str">
        <f t="shared" si="1"/>
        <v/>
      </c>
      <c r="FF2" s="82" t="str">
        <f t="shared" si="1"/>
        <v/>
      </c>
      <c r="FG2" s="82" t="str">
        <f t="shared" si="1"/>
        <v/>
      </c>
      <c r="FH2" s="82" t="str">
        <f t="shared" ref="FH2:HS2" si="2">IF(FH3="","",FG2+1)</f>
        <v/>
      </c>
      <c r="FI2" s="82" t="str">
        <f t="shared" si="2"/>
        <v/>
      </c>
      <c r="FJ2" s="82" t="str">
        <f t="shared" si="2"/>
        <v/>
      </c>
      <c r="FK2" s="82" t="str">
        <f t="shared" si="2"/>
        <v/>
      </c>
      <c r="FL2" s="82" t="str">
        <f t="shared" si="2"/>
        <v/>
      </c>
      <c r="FM2" s="82" t="str">
        <f t="shared" si="2"/>
        <v/>
      </c>
      <c r="FN2" s="82" t="str">
        <f t="shared" si="2"/>
        <v/>
      </c>
      <c r="FO2" s="82" t="str">
        <f t="shared" si="2"/>
        <v/>
      </c>
      <c r="FP2" s="82" t="str">
        <f t="shared" si="2"/>
        <v/>
      </c>
      <c r="FQ2" s="82" t="str">
        <f t="shared" si="2"/>
        <v/>
      </c>
      <c r="FR2" s="82" t="str">
        <f t="shared" si="2"/>
        <v/>
      </c>
      <c r="FS2" s="82" t="str">
        <f t="shared" si="2"/>
        <v/>
      </c>
      <c r="FT2" s="82" t="str">
        <f t="shared" si="2"/>
        <v/>
      </c>
      <c r="FU2" s="82" t="str">
        <f t="shared" si="2"/>
        <v/>
      </c>
      <c r="FV2" s="82" t="str">
        <f t="shared" si="2"/>
        <v/>
      </c>
      <c r="FW2" s="82" t="str">
        <f t="shared" si="2"/>
        <v/>
      </c>
      <c r="FX2" s="82" t="str">
        <f t="shared" si="2"/>
        <v/>
      </c>
      <c r="FY2" s="82" t="str">
        <f t="shared" si="2"/>
        <v/>
      </c>
      <c r="FZ2" s="82" t="str">
        <f t="shared" si="2"/>
        <v/>
      </c>
      <c r="GA2" s="82" t="str">
        <f t="shared" si="2"/>
        <v/>
      </c>
      <c r="GB2" s="82" t="str">
        <f t="shared" si="2"/>
        <v/>
      </c>
      <c r="GC2" s="82" t="str">
        <f t="shared" si="2"/>
        <v/>
      </c>
      <c r="GD2" s="82" t="str">
        <f t="shared" si="2"/>
        <v/>
      </c>
      <c r="GE2" s="82" t="str">
        <f t="shared" si="2"/>
        <v/>
      </c>
      <c r="GF2" s="82" t="str">
        <f t="shared" si="2"/>
        <v/>
      </c>
      <c r="GG2" s="82" t="str">
        <f t="shared" si="2"/>
        <v/>
      </c>
      <c r="GH2" s="82" t="str">
        <f t="shared" si="2"/>
        <v/>
      </c>
      <c r="GI2" s="82" t="str">
        <f t="shared" si="2"/>
        <v/>
      </c>
      <c r="GJ2" s="82" t="str">
        <f t="shared" si="2"/>
        <v/>
      </c>
      <c r="GK2" s="82" t="str">
        <f t="shared" si="2"/>
        <v/>
      </c>
      <c r="GL2" s="82" t="str">
        <f t="shared" si="2"/>
        <v/>
      </c>
      <c r="GM2" s="82" t="str">
        <f t="shared" si="2"/>
        <v/>
      </c>
      <c r="GN2" s="82" t="str">
        <f t="shared" si="2"/>
        <v/>
      </c>
      <c r="GO2" s="82" t="str">
        <f t="shared" si="2"/>
        <v/>
      </c>
      <c r="GP2" s="82" t="str">
        <f t="shared" si="2"/>
        <v/>
      </c>
      <c r="GQ2" s="82" t="str">
        <f t="shared" si="2"/>
        <v/>
      </c>
      <c r="GR2" s="82" t="str">
        <f t="shared" si="2"/>
        <v/>
      </c>
      <c r="GS2" s="82" t="str">
        <f t="shared" si="2"/>
        <v/>
      </c>
      <c r="GT2" s="82" t="str">
        <f t="shared" si="2"/>
        <v/>
      </c>
      <c r="GU2" s="82" t="str">
        <f t="shared" si="2"/>
        <v/>
      </c>
      <c r="GV2" s="82" t="str">
        <f t="shared" si="2"/>
        <v/>
      </c>
      <c r="GW2" s="82" t="str">
        <f t="shared" si="2"/>
        <v/>
      </c>
      <c r="GX2" s="82" t="str">
        <f t="shared" si="2"/>
        <v/>
      </c>
      <c r="GY2" s="82" t="str">
        <f t="shared" si="2"/>
        <v/>
      </c>
      <c r="GZ2" s="82" t="str">
        <f t="shared" si="2"/>
        <v/>
      </c>
      <c r="HA2" s="82" t="str">
        <f t="shared" si="2"/>
        <v/>
      </c>
      <c r="HB2" s="82" t="str">
        <f t="shared" si="2"/>
        <v/>
      </c>
      <c r="HC2" s="82" t="str">
        <f t="shared" si="2"/>
        <v/>
      </c>
      <c r="HD2" s="82" t="str">
        <f t="shared" si="2"/>
        <v/>
      </c>
      <c r="HE2" s="82" t="str">
        <f t="shared" si="2"/>
        <v/>
      </c>
      <c r="HF2" s="82" t="str">
        <f t="shared" si="2"/>
        <v/>
      </c>
      <c r="HG2" s="82" t="str">
        <f t="shared" si="2"/>
        <v/>
      </c>
      <c r="HH2" s="82" t="str">
        <f t="shared" si="2"/>
        <v/>
      </c>
      <c r="HI2" s="82" t="str">
        <f t="shared" si="2"/>
        <v/>
      </c>
      <c r="HJ2" s="82" t="str">
        <f t="shared" si="2"/>
        <v/>
      </c>
      <c r="HK2" s="82" t="str">
        <f t="shared" si="2"/>
        <v/>
      </c>
      <c r="HL2" s="82" t="str">
        <f t="shared" si="2"/>
        <v/>
      </c>
      <c r="HM2" s="82" t="str">
        <f t="shared" si="2"/>
        <v/>
      </c>
      <c r="HN2" s="82" t="str">
        <f t="shared" si="2"/>
        <v/>
      </c>
      <c r="HO2" s="82" t="str">
        <f t="shared" si="2"/>
        <v/>
      </c>
      <c r="HP2" s="82" t="str">
        <f t="shared" si="2"/>
        <v/>
      </c>
      <c r="HQ2" s="82" t="str">
        <f t="shared" si="2"/>
        <v/>
      </c>
      <c r="HR2" s="82" t="str">
        <f t="shared" si="2"/>
        <v/>
      </c>
      <c r="HS2" s="82" t="str">
        <f t="shared" si="2"/>
        <v/>
      </c>
      <c r="HT2" s="82" t="str">
        <f t="shared" ref="HT2:IJ2" si="3">IF(HT3="","",HS2+1)</f>
        <v/>
      </c>
      <c r="HU2" s="82" t="str">
        <f t="shared" si="3"/>
        <v/>
      </c>
      <c r="HV2" s="82" t="str">
        <f t="shared" si="3"/>
        <v/>
      </c>
      <c r="HW2" s="82" t="str">
        <f t="shared" si="3"/>
        <v/>
      </c>
      <c r="HX2" s="82" t="str">
        <f t="shared" si="3"/>
        <v/>
      </c>
      <c r="HY2" s="82" t="str">
        <f t="shared" si="3"/>
        <v/>
      </c>
      <c r="HZ2" s="82" t="str">
        <f t="shared" si="3"/>
        <v/>
      </c>
      <c r="IA2" s="82" t="str">
        <f t="shared" si="3"/>
        <v/>
      </c>
      <c r="IB2" s="82" t="str">
        <f t="shared" si="3"/>
        <v/>
      </c>
      <c r="IC2" s="82" t="str">
        <f t="shared" si="3"/>
        <v/>
      </c>
      <c r="ID2" s="82" t="str">
        <f t="shared" si="3"/>
        <v/>
      </c>
      <c r="IE2" s="82" t="str">
        <f t="shared" si="3"/>
        <v/>
      </c>
      <c r="IF2" s="82" t="str">
        <f t="shared" si="3"/>
        <v/>
      </c>
      <c r="IG2" s="82" t="str">
        <f t="shared" si="3"/>
        <v/>
      </c>
      <c r="IH2" s="82" t="str">
        <f t="shared" si="3"/>
        <v/>
      </c>
      <c r="II2" s="82" t="str">
        <f t="shared" si="3"/>
        <v/>
      </c>
      <c r="IJ2" s="82" t="str">
        <f t="shared" si="3"/>
        <v/>
      </c>
    </row>
    <row r="3" spans="1:244" s="88" customFormat="1" x14ac:dyDescent="0.2">
      <c r="A3" s="84" t="s">
        <v>117</v>
      </c>
      <c r="B3" s="85" t="s">
        <v>330</v>
      </c>
      <c r="C3" s="85" t="s">
        <v>352</v>
      </c>
      <c r="D3" s="137" t="s">
        <v>147</v>
      </c>
      <c r="E3" s="137"/>
      <c r="F3" s="85"/>
      <c r="G3" s="85"/>
      <c r="H3" s="85"/>
      <c r="I3" s="85"/>
      <c r="J3" s="86"/>
      <c r="K3" s="86"/>
      <c r="L3" s="86"/>
      <c r="M3" s="86"/>
      <c r="N3" s="86"/>
      <c r="O3" s="86"/>
      <c r="P3" s="86"/>
      <c r="Q3" s="86"/>
      <c r="R3" s="86"/>
      <c r="S3" s="86"/>
      <c r="T3" s="86"/>
      <c r="U3" s="86"/>
      <c r="V3" s="86"/>
      <c r="W3" s="86"/>
      <c r="X3" s="86"/>
      <c r="Y3" s="86"/>
      <c r="Z3" s="86"/>
      <c r="AA3" s="86"/>
      <c r="AB3" s="86"/>
      <c r="AC3" s="86"/>
      <c r="AD3" s="86"/>
      <c r="AE3" s="86"/>
      <c r="AF3" s="86"/>
      <c r="AG3" s="86"/>
      <c r="AH3" s="86"/>
      <c r="GB3" s="89"/>
      <c r="GC3" s="89"/>
      <c r="GD3" s="89"/>
      <c r="GE3" s="89"/>
      <c r="GF3" s="89"/>
      <c r="GG3" s="89"/>
      <c r="GH3" s="89"/>
      <c r="GI3" s="89"/>
      <c r="GJ3" s="89"/>
      <c r="GK3" s="89"/>
      <c r="GL3" s="89"/>
      <c r="GM3" s="89"/>
      <c r="GN3" s="89"/>
      <c r="GO3" s="89"/>
      <c r="GP3" s="89"/>
      <c r="GQ3" s="89"/>
      <c r="GR3" s="89"/>
      <c r="GS3" s="89"/>
      <c r="GT3" s="89"/>
      <c r="GU3" s="89"/>
      <c r="GV3" s="89"/>
      <c r="GW3" s="89"/>
      <c r="GX3" s="89"/>
      <c r="GY3" s="89"/>
      <c r="GZ3" s="89"/>
      <c r="HA3" s="89"/>
    </row>
    <row r="4" spans="1:244" s="88" customFormat="1" x14ac:dyDescent="0.2">
      <c r="A4" s="84" t="s">
        <v>118</v>
      </c>
      <c r="B4" s="85"/>
      <c r="C4" s="256"/>
      <c r="D4" s="87"/>
      <c r="E4" s="87"/>
      <c r="F4" s="85"/>
      <c r="G4" s="85"/>
      <c r="H4" s="85"/>
      <c r="I4" s="85"/>
      <c r="J4" s="86"/>
      <c r="K4" s="85"/>
      <c r="L4" s="85"/>
      <c r="M4" s="85"/>
      <c r="N4" s="86"/>
      <c r="O4" s="86"/>
      <c r="P4" s="85"/>
      <c r="Q4" s="85"/>
      <c r="R4" s="85"/>
      <c r="S4" s="85"/>
      <c r="T4" s="85"/>
      <c r="U4" s="85"/>
      <c r="V4" s="85"/>
      <c r="W4" s="90"/>
      <c r="X4" s="85"/>
      <c r="Y4" s="86"/>
      <c r="Z4" s="85"/>
      <c r="AA4" s="85"/>
      <c r="AB4" s="86"/>
      <c r="AC4" s="86"/>
      <c r="AD4" s="86"/>
      <c r="AE4" s="86"/>
      <c r="AF4" s="86"/>
      <c r="AG4" s="86"/>
      <c r="AH4" s="86"/>
      <c r="AP4" s="91"/>
      <c r="AQ4" s="91"/>
      <c r="AR4" s="91"/>
      <c r="AS4" s="91"/>
      <c r="AT4" s="91"/>
      <c r="AU4" s="91"/>
      <c r="AV4" s="91"/>
      <c r="FZ4" s="89"/>
      <c r="GB4" s="89"/>
      <c r="GC4" s="89"/>
      <c r="GD4" s="89"/>
      <c r="GE4" s="89"/>
      <c r="GF4" s="89"/>
      <c r="GG4" s="89"/>
      <c r="GH4" s="89"/>
      <c r="GI4" s="89"/>
      <c r="GJ4" s="89"/>
      <c r="GK4" s="89"/>
      <c r="GL4" s="89"/>
      <c r="GM4" s="89"/>
      <c r="GN4" s="89"/>
      <c r="GO4" s="89"/>
      <c r="GP4" s="89"/>
      <c r="GQ4" s="89"/>
      <c r="GR4" s="89"/>
      <c r="GS4" s="89"/>
      <c r="GT4" s="89"/>
      <c r="GU4" s="89"/>
      <c r="GV4" s="89"/>
      <c r="GW4" s="89"/>
      <c r="GX4" s="89"/>
      <c r="GY4" s="89"/>
      <c r="GZ4" s="89"/>
      <c r="HA4" s="89"/>
    </row>
    <row r="5" spans="1:244" s="96" customFormat="1" x14ac:dyDescent="0.2">
      <c r="A5" s="92" t="s">
        <v>119</v>
      </c>
      <c r="B5" s="93" t="s">
        <v>325</v>
      </c>
      <c r="C5" s="93" t="s">
        <v>325</v>
      </c>
      <c r="D5" s="95" t="s">
        <v>362</v>
      </c>
      <c r="E5" s="95"/>
      <c r="F5" s="93"/>
      <c r="G5" s="93"/>
      <c r="H5" s="93"/>
      <c r="I5" s="93"/>
      <c r="J5" s="93"/>
      <c r="K5" s="94"/>
      <c r="L5" s="93"/>
      <c r="M5" s="94"/>
      <c r="N5" s="94"/>
      <c r="O5" s="94"/>
      <c r="P5" s="93"/>
      <c r="Q5" s="94"/>
      <c r="R5" s="93"/>
      <c r="S5" s="94"/>
      <c r="T5" s="93"/>
      <c r="U5" s="94"/>
      <c r="V5" s="93"/>
      <c r="W5" s="94"/>
      <c r="X5" s="93"/>
      <c r="Y5" s="93"/>
      <c r="Z5" s="94"/>
      <c r="AA5" s="94"/>
      <c r="AB5" s="94"/>
      <c r="AC5" s="94"/>
      <c r="AD5" s="94"/>
      <c r="AE5" s="94"/>
      <c r="AF5" s="94"/>
      <c r="AG5" s="94"/>
      <c r="AH5" s="94"/>
      <c r="DN5" s="97"/>
      <c r="GB5" s="98"/>
      <c r="GC5" s="98"/>
      <c r="GD5" s="98"/>
      <c r="GE5" s="98"/>
      <c r="GF5" s="98"/>
      <c r="GG5" s="98"/>
      <c r="GH5" s="98"/>
      <c r="GI5" s="98"/>
      <c r="GJ5" s="98"/>
      <c r="GK5" s="98"/>
      <c r="GL5" s="98"/>
      <c r="GM5" s="98"/>
      <c r="GN5" s="98"/>
      <c r="GO5" s="98"/>
      <c r="GP5" s="98"/>
      <c r="GQ5" s="98"/>
      <c r="GR5" s="98"/>
      <c r="GS5" s="98"/>
      <c r="GT5" s="98"/>
      <c r="GU5" s="98"/>
      <c r="GV5" s="99"/>
      <c r="GW5" s="98"/>
      <c r="GX5" s="98"/>
      <c r="GY5" s="98"/>
      <c r="GZ5" s="98"/>
      <c r="HA5" s="98"/>
    </row>
    <row r="6" spans="1:244" s="96" customFormat="1" x14ac:dyDescent="0.2">
      <c r="A6" s="92" t="s">
        <v>120</v>
      </c>
      <c r="B6" s="93"/>
      <c r="C6" s="93"/>
      <c r="D6" s="95"/>
      <c r="E6" s="95"/>
      <c r="F6" s="93"/>
      <c r="G6" s="93"/>
      <c r="H6" s="93"/>
      <c r="I6" s="93"/>
      <c r="J6" s="94"/>
      <c r="K6" s="94"/>
      <c r="L6" s="94"/>
      <c r="M6" s="94"/>
      <c r="N6" s="94"/>
      <c r="O6" s="94"/>
      <c r="P6" s="94"/>
      <c r="Q6" s="94"/>
      <c r="R6" s="94"/>
      <c r="S6" s="94"/>
      <c r="T6" s="94"/>
      <c r="U6" s="94"/>
      <c r="V6" s="94"/>
      <c r="W6" s="94"/>
      <c r="X6" s="94"/>
      <c r="Y6" s="94"/>
      <c r="Z6" s="94"/>
      <c r="AA6" s="94"/>
      <c r="AB6" s="94"/>
      <c r="AC6" s="94"/>
      <c r="AD6" s="94"/>
      <c r="AE6" s="94"/>
      <c r="AF6" s="94"/>
      <c r="AG6" s="94"/>
      <c r="AH6" s="94"/>
      <c r="GB6" s="98"/>
      <c r="GC6" s="98"/>
      <c r="GD6" s="98"/>
      <c r="GE6" s="98"/>
      <c r="GF6" s="98"/>
      <c r="GG6" s="98"/>
      <c r="GH6" s="98"/>
      <c r="GI6" s="98"/>
      <c r="GJ6" s="98"/>
      <c r="GK6" s="98"/>
      <c r="GL6" s="98"/>
      <c r="GM6" s="98"/>
      <c r="GN6" s="98"/>
      <c r="GO6" s="98"/>
      <c r="GP6" s="98"/>
      <c r="GQ6" s="98"/>
      <c r="GR6" s="98"/>
      <c r="GS6" s="98"/>
      <c r="GT6" s="98"/>
      <c r="GU6" s="98"/>
      <c r="GV6" s="98"/>
      <c r="GW6" s="98"/>
      <c r="GX6" s="98"/>
      <c r="GY6" s="98"/>
      <c r="GZ6" s="98"/>
      <c r="HA6" s="98"/>
    </row>
    <row r="7" spans="1:244" s="103" customFormat="1" x14ac:dyDescent="0.2">
      <c r="A7" s="84" t="s">
        <v>121</v>
      </c>
      <c r="B7" s="100" t="s">
        <v>326</v>
      </c>
      <c r="C7" s="100" t="s">
        <v>329</v>
      </c>
      <c r="D7" s="102" t="s">
        <v>363</v>
      </c>
      <c r="E7" s="102"/>
      <c r="F7" s="100"/>
      <c r="G7" s="100"/>
      <c r="H7" s="100"/>
      <c r="I7" s="100"/>
      <c r="J7" s="101"/>
      <c r="K7" s="101"/>
      <c r="L7" s="100"/>
      <c r="M7" s="101"/>
      <c r="N7" s="101"/>
      <c r="O7" s="101"/>
      <c r="P7" s="100"/>
      <c r="Q7" s="101"/>
      <c r="R7" s="100"/>
      <c r="S7" s="101"/>
      <c r="T7" s="101"/>
      <c r="U7" s="101"/>
      <c r="V7" s="101"/>
      <c r="W7" s="101"/>
      <c r="X7" s="101"/>
      <c r="Y7" s="101"/>
      <c r="Z7" s="101"/>
      <c r="AA7" s="101"/>
      <c r="AB7" s="101"/>
      <c r="AC7" s="101"/>
      <c r="AD7" s="101"/>
      <c r="AE7" s="101"/>
      <c r="AF7" s="101"/>
      <c r="AG7" s="101"/>
      <c r="AH7" s="101"/>
      <c r="GB7" s="104"/>
      <c r="GC7" s="104"/>
      <c r="GD7" s="104"/>
      <c r="GE7" s="104"/>
      <c r="GF7" s="104"/>
      <c r="GG7" s="104"/>
      <c r="GH7" s="104"/>
      <c r="GI7" s="104"/>
      <c r="GJ7" s="104"/>
      <c r="GK7" s="104"/>
      <c r="GL7" s="104"/>
      <c r="GM7" s="104"/>
      <c r="GN7" s="104"/>
      <c r="GO7" s="104"/>
      <c r="GP7" s="104"/>
      <c r="GQ7" s="104"/>
      <c r="GR7" s="104"/>
      <c r="GS7" s="104"/>
      <c r="GT7" s="104"/>
      <c r="GU7" s="104"/>
      <c r="GV7" s="104"/>
      <c r="GW7" s="104"/>
      <c r="GX7" s="104"/>
      <c r="GY7" s="104"/>
      <c r="GZ7" s="104"/>
      <c r="HA7" s="104"/>
    </row>
    <row r="8" spans="1:244" s="103" customFormat="1" x14ac:dyDescent="0.2">
      <c r="A8" s="84" t="s">
        <v>122</v>
      </c>
      <c r="B8" s="100"/>
      <c r="C8" s="100"/>
      <c r="D8" s="102"/>
      <c r="E8" s="102"/>
      <c r="F8" s="100"/>
      <c r="G8" s="100"/>
      <c r="H8" s="100"/>
      <c r="I8" s="100"/>
      <c r="J8" s="101"/>
      <c r="K8" s="101"/>
      <c r="L8" s="101"/>
      <c r="M8" s="100"/>
      <c r="N8" s="101"/>
      <c r="O8" s="101"/>
      <c r="P8" s="101"/>
      <c r="Q8" s="101"/>
      <c r="R8" s="100"/>
      <c r="S8" s="101"/>
      <c r="T8" s="101"/>
      <c r="U8" s="101"/>
      <c r="V8" s="101"/>
      <c r="W8" s="101"/>
      <c r="X8" s="101"/>
      <c r="Y8" s="101"/>
      <c r="Z8" s="101"/>
      <c r="AA8" s="101"/>
      <c r="AB8" s="101"/>
      <c r="AC8" s="101"/>
      <c r="AD8" s="101"/>
      <c r="AE8" s="101"/>
      <c r="AF8" s="101"/>
      <c r="AG8" s="101"/>
      <c r="AH8" s="101"/>
      <c r="GB8" s="104"/>
      <c r="GC8" s="104"/>
      <c r="GD8" s="104"/>
      <c r="GE8" s="104"/>
      <c r="GF8" s="104"/>
      <c r="GG8" s="104"/>
      <c r="GH8" s="104"/>
      <c r="GI8" s="104"/>
      <c r="GJ8" s="104"/>
      <c r="GK8" s="104"/>
      <c r="GL8" s="104"/>
      <c r="GM8" s="104"/>
      <c r="GN8" s="104"/>
      <c r="GO8" s="104"/>
      <c r="GP8" s="104"/>
      <c r="GQ8" s="104"/>
      <c r="GR8" s="104"/>
      <c r="GS8" s="104"/>
      <c r="GT8" s="104"/>
      <c r="GU8" s="104"/>
      <c r="GV8" s="104"/>
      <c r="GW8" s="104"/>
      <c r="GX8" s="104"/>
      <c r="GY8" s="104"/>
      <c r="GZ8" s="104"/>
      <c r="HA8" s="104"/>
    </row>
    <row r="9" spans="1:244" s="96" customFormat="1" x14ac:dyDescent="0.2">
      <c r="A9" s="92" t="s">
        <v>123</v>
      </c>
      <c r="B9" s="93"/>
      <c r="C9" s="105"/>
      <c r="D9" s="95"/>
      <c r="E9" s="95"/>
      <c r="F9" s="93"/>
      <c r="G9" s="93"/>
      <c r="H9" s="93"/>
      <c r="I9" s="93"/>
      <c r="J9" s="94"/>
      <c r="K9" s="93"/>
      <c r="L9" s="93"/>
      <c r="M9" s="94"/>
      <c r="N9" s="94"/>
      <c r="O9" s="94"/>
      <c r="P9" s="105"/>
      <c r="Q9" s="94"/>
      <c r="R9" s="93"/>
      <c r="S9" s="93"/>
      <c r="T9" s="93"/>
      <c r="U9" s="94"/>
      <c r="V9" s="94"/>
      <c r="W9" s="94"/>
      <c r="X9" s="94"/>
      <c r="Y9" s="94"/>
      <c r="Z9" s="94"/>
      <c r="AA9" s="94"/>
      <c r="AB9" s="94"/>
      <c r="AC9" s="94"/>
      <c r="AD9" s="94"/>
      <c r="AE9" s="94"/>
      <c r="AF9" s="94"/>
      <c r="AG9" s="94"/>
      <c r="AH9" s="94"/>
      <c r="AX9" s="97"/>
      <c r="GB9" s="98"/>
      <c r="GC9" s="98"/>
      <c r="GD9" s="98"/>
      <c r="GE9" s="98"/>
      <c r="GF9" s="98"/>
      <c r="GG9" s="98"/>
      <c r="GH9" s="98"/>
      <c r="GI9" s="98"/>
      <c r="GJ9" s="98"/>
      <c r="GK9" s="98"/>
      <c r="GL9" s="98"/>
      <c r="GM9" s="98"/>
      <c r="GN9" s="98"/>
      <c r="GO9" s="98"/>
      <c r="GP9" s="98"/>
      <c r="GQ9" s="98"/>
      <c r="GR9" s="98"/>
      <c r="GS9" s="98"/>
      <c r="GT9" s="98"/>
      <c r="GU9" s="98"/>
      <c r="GV9" s="98"/>
      <c r="GW9" s="98"/>
      <c r="GX9" s="98"/>
      <c r="GY9" s="98"/>
      <c r="GZ9" s="98"/>
      <c r="HA9" s="98"/>
    </row>
    <row r="10" spans="1:244" s="96" customFormat="1" x14ac:dyDescent="0.2">
      <c r="A10" s="92" t="s">
        <v>124</v>
      </c>
      <c r="B10" s="93"/>
      <c r="C10" s="93"/>
      <c r="D10" s="95"/>
      <c r="E10" s="95"/>
      <c r="F10" s="93"/>
      <c r="G10" s="93"/>
      <c r="H10" s="93"/>
      <c r="I10" s="93"/>
      <c r="J10" s="94"/>
      <c r="K10" s="94"/>
      <c r="L10" s="94"/>
      <c r="M10" s="94"/>
      <c r="N10" s="94"/>
      <c r="O10" s="94"/>
      <c r="P10" s="93"/>
      <c r="Q10" s="94"/>
      <c r="R10" s="94"/>
      <c r="S10" s="94"/>
      <c r="T10" s="94"/>
      <c r="U10" s="94"/>
      <c r="V10" s="94"/>
      <c r="W10" s="94"/>
      <c r="X10" s="94"/>
      <c r="Y10" s="94"/>
      <c r="Z10" s="94"/>
      <c r="AA10" s="94"/>
      <c r="AB10" s="94"/>
      <c r="AC10" s="94"/>
      <c r="AD10" s="94"/>
      <c r="AE10" s="94"/>
      <c r="AF10" s="94"/>
      <c r="AG10" s="94"/>
      <c r="AH10" s="94"/>
      <c r="GB10" s="98"/>
      <c r="GC10" s="98"/>
      <c r="GD10" s="98"/>
      <c r="GE10" s="98"/>
      <c r="GF10" s="98"/>
      <c r="GG10" s="98"/>
      <c r="GH10" s="98"/>
      <c r="GI10" s="98"/>
      <c r="GJ10" s="98"/>
      <c r="GK10" s="98"/>
      <c r="GL10" s="98"/>
      <c r="GM10" s="98"/>
      <c r="GN10" s="98"/>
      <c r="GO10" s="98"/>
      <c r="GP10" s="98"/>
      <c r="GQ10" s="98"/>
      <c r="GR10" s="98"/>
      <c r="GS10" s="98"/>
      <c r="GT10" s="98"/>
      <c r="GU10" s="98"/>
      <c r="GV10" s="98"/>
      <c r="GW10" s="98"/>
      <c r="GX10" s="98"/>
      <c r="GY10" s="98"/>
      <c r="GZ10" s="98"/>
      <c r="HA10" s="98"/>
    </row>
    <row r="11" spans="1:244" s="103" customFormat="1" x14ac:dyDescent="0.2">
      <c r="A11" s="84" t="s">
        <v>125</v>
      </c>
      <c r="B11" s="100"/>
      <c r="C11" s="100"/>
      <c r="D11" s="102"/>
      <c r="E11" s="102"/>
      <c r="F11" s="100"/>
      <c r="G11" s="100"/>
      <c r="H11" s="100"/>
      <c r="I11" s="100"/>
      <c r="J11" s="101"/>
      <c r="K11" s="101"/>
      <c r="L11" s="101"/>
      <c r="M11" s="101"/>
      <c r="N11" s="101"/>
      <c r="O11" s="101"/>
      <c r="P11" s="101"/>
      <c r="Q11" s="101"/>
      <c r="R11" s="100"/>
      <c r="S11" s="101"/>
      <c r="T11" s="101"/>
      <c r="U11" s="101"/>
      <c r="V11" s="101"/>
      <c r="W11" s="100"/>
      <c r="X11" s="101"/>
      <c r="Y11" s="101"/>
      <c r="Z11" s="101"/>
      <c r="AA11" s="101"/>
      <c r="AB11" s="101"/>
      <c r="AC11" s="101"/>
      <c r="AD11" s="101"/>
      <c r="AE11" s="101"/>
      <c r="AF11" s="101"/>
      <c r="AG11" s="101"/>
      <c r="AH11" s="101"/>
      <c r="GB11" s="104"/>
      <c r="GC11" s="104"/>
      <c r="GD11" s="104"/>
      <c r="GE11" s="104"/>
      <c r="GF11" s="104"/>
      <c r="GG11" s="104"/>
      <c r="GH11" s="104"/>
      <c r="GI11" s="104"/>
      <c r="GJ11" s="104"/>
      <c r="GK11" s="104"/>
      <c r="GL11" s="104"/>
      <c r="GM11" s="104"/>
      <c r="GN11" s="104"/>
      <c r="GO11" s="104"/>
      <c r="GP11" s="104"/>
      <c r="GQ11" s="104"/>
      <c r="GR11" s="104"/>
      <c r="GS11" s="104"/>
      <c r="GT11" s="104"/>
      <c r="GU11" s="104"/>
      <c r="GV11" s="104"/>
      <c r="GW11" s="104"/>
      <c r="GX11" s="104"/>
      <c r="GY11" s="104"/>
      <c r="GZ11" s="104"/>
      <c r="HA11" s="104"/>
    </row>
    <row r="12" spans="1:244" s="103" customFormat="1" ht="25.5" x14ac:dyDescent="0.2">
      <c r="A12" s="84" t="s">
        <v>126</v>
      </c>
      <c r="B12" s="100"/>
      <c r="C12" s="100"/>
      <c r="D12" s="102"/>
      <c r="E12" s="102"/>
      <c r="F12" s="100"/>
      <c r="G12" s="100"/>
      <c r="H12" s="100"/>
      <c r="I12" s="100"/>
      <c r="J12" s="101"/>
      <c r="K12" s="101"/>
      <c r="L12" s="101"/>
      <c r="M12" s="101"/>
      <c r="N12" s="101"/>
      <c r="O12" s="101"/>
      <c r="P12" s="101"/>
      <c r="Q12" s="101"/>
      <c r="R12" s="100"/>
      <c r="S12" s="101"/>
      <c r="T12" s="101"/>
      <c r="U12" s="101"/>
      <c r="V12" s="101"/>
      <c r="W12" s="100"/>
      <c r="X12" s="101"/>
      <c r="Y12" s="101"/>
      <c r="Z12" s="101"/>
      <c r="AA12" s="101"/>
      <c r="AB12" s="101"/>
      <c r="AC12" s="101"/>
      <c r="AD12" s="101"/>
      <c r="AE12" s="101"/>
      <c r="AF12" s="101"/>
      <c r="AG12" s="101"/>
      <c r="AH12" s="101"/>
      <c r="GB12" s="104"/>
      <c r="GC12" s="104"/>
      <c r="GD12" s="104"/>
      <c r="GE12" s="104"/>
      <c r="GF12" s="104"/>
      <c r="GG12" s="104"/>
      <c r="GH12" s="104"/>
      <c r="GI12" s="104"/>
      <c r="GJ12" s="104"/>
      <c r="GK12" s="104"/>
      <c r="GL12" s="104"/>
      <c r="GM12" s="104"/>
      <c r="GN12" s="104"/>
      <c r="GO12" s="104"/>
      <c r="GP12" s="104"/>
      <c r="GQ12" s="104"/>
      <c r="GR12" s="104"/>
      <c r="GS12" s="104"/>
      <c r="GT12" s="104"/>
      <c r="GU12" s="104"/>
      <c r="GV12" s="104"/>
      <c r="GW12" s="104"/>
      <c r="GX12" s="104"/>
      <c r="GY12" s="104"/>
      <c r="GZ12" s="104"/>
      <c r="HA12" s="104"/>
    </row>
    <row r="13" spans="1:244" s="96" customFormat="1" x14ac:dyDescent="0.2">
      <c r="A13" s="92" t="s">
        <v>127</v>
      </c>
      <c r="B13" s="93"/>
      <c r="C13" s="93"/>
      <c r="D13" s="95"/>
      <c r="E13" s="95"/>
      <c r="F13" s="93"/>
      <c r="G13" s="93"/>
      <c r="H13" s="93"/>
      <c r="I13" s="93"/>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row>
    <row r="14" spans="1:244" s="96" customFormat="1" x14ac:dyDescent="0.2">
      <c r="A14" s="92" t="s">
        <v>128</v>
      </c>
      <c r="B14" s="93"/>
      <c r="C14" s="93"/>
      <c r="D14" s="95"/>
      <c r="E14" s="95"/>
      <c r="F14" s="93"/>
      <c r="G14" s="93"/>
      <c r="H14" s="93"/>
      <c r="I14" s="93"/>
      <c r="J14" s="94"/>
      <c r="K14" s="94"/>
      <c r="L14" s="94"/>
      <c r="M14" s="93"/>
      <c r="N14" s="94"/>
      <c r="O14" s="94"/>
      <c r="P14" s="94"/>
      <c r="Q14" s="94"/>
      <c r="R14" s="94"/>
      <c r="S14" s="94"/>
      <c r="T14" s="94"/>
      <c r="U14" s="94"/>
      <c r="V14" s="94"/>
      <c r="W14" s="94"/>
      <c r="X14" s="94"/>
      <c r="Y14" s="94"/>
      <c r="Z14" s="94"/>
      <c r="AA14" s="94"/>
      <c r="AB14" s="94"/>
      <c r="AC14" s="94"/>
      <c r="AD14" s="94"/>
      <c r="AE14" s="94"/>
      <c r="AF14" s="94"/>
      <c r="AG14" s="94"/>
      <c r="AH14" s="94"/>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row>
    <row r="15" spans="1:244" s="88" customFormat="1" x14ac:dyDescent="0.2">
      <c r="A15" s="84" t="s">
        <v>129</v>
      </c>
      <c r="B15" s="85"/>
      <c r="C15" s="85"/>
      <c r="D15" s="87"/>
      <c r="E15" s="87"/>
      <c r="F15" s="85"/>
      <c r="G15" s="85"/>
      <c r="H15" s="85"/>
      <c r="I15" s="85"/>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GB15" s="89"/>
      <c r="GC15" s="89"/>
      <c r="GD15" s="89"/>
      <c r="GE15" s="89"/>
      <c r="GF15" s="89"/>
      <c r="GG15" s="89"/>
      <c r="GH15" s="89"/>
      <c r="GI15" s="89"/>
      <c r="GJ15" s="89"/>
      <c r="GK15" s="89"/>
      <c r="GL15" s="89"/>
      <c r="GM15" s="89"/>
      <c r="GN15" s="89"/>
      <c r="GO15" s="89"/>
      <c r="GP15" s="89"/>
      <c r="GQ15" s="89"/>
      <c r="GR15" s="89"/>
      <c r="GS15" s="89"/>
      <c r="GT15" s="89"/>
      <c r="GU15" s="89"/>
      <c r="GV15" s="89"/>
      <c r="GW15" s="89"/>
      <c r="GX15" s="89"/>
      <c r="GY15" s="89"/>
      <c r="GZ15" s="89"/>
      <c r="HA15" s="89"/>
    </row>
    <row r="16" spans="1:244" s="103" customFormat="1" x14ac:dyDescent="0.2">
      <c r="A16" s="84" t="s">
        <v>130</v>
      </c>
      <c r="B16" s="100"/>
      <c r="C16" s="100"/>
      <c r="D16" s="102"/>
      <c r="E16" s="102"/>
      <c r="F16" s="100"/>
      <c r="G16" s="100"/>
      <c r="H16" s="100"/>
      <c r="I16" s="100"/>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CB16" s="88"/>
      <c r="GB16" s="104"/>
      <c r="GC16" s="104"/>
      <c r="GD16" s="104"/>
      <c r="GE16" s="104"/>
      <c r="GF16" s="104"/>
      <c r="GG16" s="104"/>
      <c r="GH16" s="104"/>
      <c r="GI16" s="104"/>
      <c r="GJ16" s="104"/>
      <c r="GK16" s="104"/>
      <c r="GL16" s="104"/>
      <c r="GM16" s="104"/>
      <c r="GN16" s="104"/>
      <c r="GO16" s="104"/>
      <c r="GP16" s="104"/>
      <c r="GQ16" s="104"/>
      <c r="GR16" s="104"/>
      <c r="GS16" s="104"/>
      <c r="GT16" s="104"/>
      <c r="GU16" s="104"/>
      <c r="GV16" s="104"/>
      <c r="GW16" s="104"/>
      <c r="GX16" s="104"/>
      <c r="GY16" s="104"/>
      <c r="GZ16" s="104"/>
      <c r="HA16" s="104"/>
    </row>
    <row r="17" spans="1:209" s="109" customFormat="1" x14ac:dyDescent="0.2">
      <c r="A17" s="92" t="s">
        <v>131</v>
      </c>
      <c r="B17" s="106"/>
      <c r="C17" s="106"/>
      <c r="D17" s="108"/>
      <c r="E17" s="108"/>
      <c r="F17" s="106"/>
      <c r="G17" s="106"/>
      <c r="H17" s="106"/>
      <c r="I17" s="106"/>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GB17" s="110"/>
      <c r="GC17" s="110"/>
      <c r="GD17" s="110"/>
      <c r="GE17" s="110"/>
      <c r="GF17" s="110"/>
      <c r="GG17" s="110"/>
      <c r="GH17" s="110"/>
      <c r="GI17" s="110"/>
      <c r="GJ17" s="110"/>
      <c r="GK17" s="110"/>
      <c r="GL17" s="110"/>
      <c r="GM17" s="110"/>
      <c r="GN17" s="110"/>
      <c r="GO17" s="110"/>
      <c r="GP17" s="110"/>
      <c r="GQ17" s="110"/>
      <c r="GR17" s="110"/>
      <c r="GS17" s="110"/>
      <c r="GT17" s="110"/>
      <c r="GU17" s="110"/>
      <c r="GV17" s="110"/>
      <c r="GW17" s="110"/>
      <c r="GX17" s="110"/>
      <c r="GY17" s="110"/>
      <c r="GZ17" s="110"/>
      <c r="HA17" s="110"/>
    </row>
    <row r="18" spans="1:209" s="109" customFormat="1" x14ac:dyDescent="0.2">
      <c r="A18" s="92" t="s">
        <v>132</v>
      </c>
      <c r="B18" s="106"/>
      <c r="C18" s="106"/>
      <c r="D18" s="108"/>
      <c r="E18" s="108"/>
      <c r="F18" s="106"/>
      <c r="G18" s="106"/>
      <c r="H18" s="106"/>
      <c r="I18" s="106"/>
      <c r="J18" s="107"/>
      <c r="K18" s="107"/>
      <c r="L18" s="107"/>
      <c r="M18" s="107"/>
      <c r="N18" s="107"/>
      <c r="O18" s="107"/>
      <c r="P18" s="107"/>
      <c r="Q18" s="107"/>
      <c r="R18" s="107"/>
      <c r="S18" s="107"/>
      <c r="T18" s="107"/>
      <c r="U18" s="107"/>
      <c r="V18" s="107"/>
      <c r="W18" s="111"/>
      <c r="X18" s="107"/>
      <c r="Y18" s="107"/>
      <c r="Z18" s="107"/>
      <c r="AA18" s="107"/>
      <c r="AB18" s="107"/>
      <c r="AC18" s="107"/>
      <c r="AD18" s="107"/>
      <c r="AE18" s="107"/>
      <c r="AF18" s="107"/>
      <c r="AG18" s="107"/>
      <c r="AH18" s="107"/>
      <c r="GB18" s="110"/>
      <c r="GC18" s="110"/>
      <c r="GD18" s="110"/>
      <c r="GE18" s="110"/>
      <c r="GF18" s="110"/>
      <c r="GG18" s="110"/>
      <c r="GH18" s="110"/>
      <c r="GI18" s="110"/>
      <c r="GJ18" s="110"/>
      <c r="GK18" s="110"/>
      <c r="GL18" s="110"/>
      <c r="GM18" s="110"/>
      <c r="GN18" s="110"/>
      <c r="GO18" s="110"/>
      <c r="GP18" s="110"/>
      <c r="GQ18" s="110"/>
      <c r="GR18" s="110"/>
      <c r="GS18" s="110"/>
      <c r="GT18" s="110"/>
      <c r="GU18" s="110"/>
      <c r="GV18" s="110"/>
      <c r="GW18" s="110"/>
      <c r="GX18" s="110"/>
      <c r="GY18" s="110"/>
      <c r="GZ18" s="110"/>
      <c r="HA18" s="110"/>
    </row>
    <row r="19" spans="1:209" s="88" customFormat="1" x14ac:dyDescent="0.2">
      <c r="A19" s="84" t="s">
        <v>133</v>
      </c>
      <c r="B19" s="85"/>
      <c r="C19" s="85"/>
      <c r="D19" s="87"/>
      <c r="E19" s="87"/>
      <c r="F19" s="85"/>
      <c r="G19" s="85"/>
      <c r="H19" s="85"/>
      <c r="I19" s="85"/>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GB19" s="89"/>
      <c r="GC19" s="89"/>
      <c r="GD19" s="89"/>
      <c r="GE19" s="89"/>
      <c r="GF19" s="89"/>
      <c r="GG19" s="89"/>
      <c r="GH19" s="89"/>
      <c r="GI19" s="89"/>
      <c r="GJ19" s="89"/>
      <c r="GK19" s="89"/>
      <c r="GL19" s="89"/>
      <c r="GM19" s="89"/>
      <c r="GN19" s="89"/>
      <c r="GO19" s="89"/>
      <c r="GP19" s="89"/>
      <c r="GQ19" s="89"/>
      <c r="GR19" s="89"/>
      <c r="GS19" s="89"/>
      <c r="GT19" s="89"/>
      <c r="GU19" s="89"/>
      <c r="GV19" s="89"/>
      <c r="GW19" s="89"/>
      <c r="GX19" s="89"/>
      <c r="GY19" s="89"/>
      <c r="GZ19" s="89"/>
      <c r="HA19" s="89"/>
    </row>
    <row r="20" spans="1:209" s="116" customFormat="1" ht="15" x14ac:dyDescent="0.25">
      <c r="A20" s="112" t="s">
        <v>134</v>
      </c>
      <c r="B20" s="113" t="s">
        <v>327</v>
      </c>
      <c r="C20" s="113" t="s">
        <v>353</v>
      </c>
      <c r="D20" s="260" t="s">
        <v>364</v>
      </c>
      <c r="E20" s="260"/>
      <c r="F20" s="113"/>
      <c r="G20" s="113"/>
      <c r="H20" s="113"/>
      <c r="I20" s="113"/>
      <c r="J20" s="114"/>
      <c r="K20" s="114"/>
      <c r="L20" s="115"/>
      <c r="M20" s="114"/>
      <c r="O20" s="117"/>
      <c r="P20" s="114"/>
      <c r="Q20" s="114"/>
      <c r="S20" s="114"/>
      <c r="T20" s="114"/>
      <c r="U20" s="114"/>
      <c r="V20" s="114"/>
      <c r="W20" s="114"/>
      <c r="X20" s="114"/>
      <c r="Y20" s="114"/>
      <c r="Z20" s="117"/>
      <c r="AA20" s="117"/>
      <c r="AB20" s="117"/>
      <c r="AC20" s="117"/>
      <c r="AD20" s="117"/>
      <c r="AE20" s="117"/>
      <c r="AF20" s="117"/>
      <c r="AG20" s="117"/>
      <c r="AH20" s="117"/>
      <c r="AI20" s="117"/>
      <c r="AJ20" s="117"/>
      <c r="AK20" s="117"/>
      <c r="AL20" s="117"/>
      <c r="AM20" s="117"/>
      <c r="AN20" s="117"/>
      <c r="AO20" s="117"/>
      <c r="AP20" s="117"/>
      <c r="AQ20" s="117"/>
      <c r="AR20" s="117"/>
      <c r="AT20" s="117"/>
      <c r="AU20" s="117"/>
      <c r="AV20" s="117"/>
      <c r="AW20" s="117"/>
      <c r="AX20" s="117"/>
      <c r="AY20" s="117"/>
      <c r="AZ20" s="117"/>
      <c r="BA20" s="117"/>
      <c r="BB20" s="117"/>
      <c r="BC20" s="117"/>
      <c r="BD20" s="117"/>
      <c r="BE20" s="117"/>
      <c r="BF20" s="117"/>
      <c r="BG20" s="117"/>
      <c r="BH20" s="117"/>
      <c r="BI20" s="117"/>
      <c r="BJ20" s="117"/>
      <c r="BK20" s="117"/>
      <c r="BL20" s="117"/>
      <c r="BM20" s="117"/>
      <c r="BN20" s="117"/>
      <c r="BW20" s="117"/>
      <c r="BX20" s="117"/>
      <c r="BY20" s="117"/>
      <c r="BZ20" s="117"/>
      <c r="CA20" s="117"/>
      <c r="CB20" s="117"/>
      <c r="CC20" s="117"/>
      <c r="CD20" s="117"/>
      <c r="CE20" s="117"/>
      <c r="CF20" s="117"/>
      <c r="CG20" s="117"/>
      <c r="CH20" s="117"/>
      <c r="CJ20" s="117"/>
      <c r="CK20" s="117"/>
      <c r="CM20" s="117"/>
      <c r="CN20" s="117"/>
      <c r="CO20" s="117"/>
      <c r="CP20" s="117"/>
      <c r="CQ20" s="117"/>
      <c r="CR20" s="117"/>
      <c r="CS20" s="117"/>
      <c r="CT20" s="117"/>
      <c r="CV20" s="117"/>
      <c r="CW20" s="117"/>
      <c r="CX20" s="117"/>
      <c r="CY20" s="117"/>
      <c r="CZ20" s="117"/>
      <c r="DA20" s="117"/>
      <c r="DB20" s="117"/>
      <c r="DC20" s="117"/>
      <c r="DD20" s="117"/>
      <c r="DE20" s="117"/>
      <c r="DF20" s="117"/>
      <c r="DG20" s="117"/>
      <c r="DH20" s="117"/>
      <c r="DI20" s="117"/>
      <c r="DJ20" s="117"/>
      <c r="DK20" s="117"/>
      <c r="DL20" s="117"/>
      <c r="DM20" s="117"/>
      <c r="DN20" s="117"/>
      <c r="DO20" s="117"/>
      <c r="DP20" s="117"/>
      <c r="DQ20" s="117"/>
      <c r="DR20" s="117"/>
      <c r="DS20" s="117"/>
      <c r="GB20" s="115"/>
      <c r="GD20" s="115"/>
      <c r="GH20" s="115"/>
      <c r="GI20" s="115"/>
      <c r="GJ20" s="115"/>
      <c r="GL20" s="115"/>
      <c r="GM20" s="115"/>
      <c r="GN20" s="115"/>
      <c r="GO20" s="115"/>
      <c r="GP20" s="115"/>
      <c r="GQ20" s="115"/>
      <c r="GR20" s="115"/>
      <c r="GS20" s="115"/>
      <c r="GT20" s="115"/>
      <c r="GU20" s="115"/>
      <c r="GV20" s="115"/>
      <c r="GW20" s="115"/>
      <c r="GX20" s="115"/>
      <c r="GY20" s="115"/>
      <c r="GZ20" s="115"/>
      <c r="HA20" s="115"/>
    </row>
    <row r="21" spans="1:209" s="100" customFormat="1" ht="25.5" x14ac:dyDescent="0.25">
      <c r="A21" s="118" t="s">
        <v>135</v>
      </c>
      <c r="B21" s="119" t="s">
        <v>328</v>
      </c>
      <c r="C21" s="119" t="s">
        <v>354</v>
      </c>
      <c r="D21" s="121"/>
      <c r="E21" s="121"/>
      <c r="F21" s="119"/>
      <c r="G21" s="119"/>
      <c r="H21" s="119"/>
      <c r="I21" s="119"/>
      <c r="J21" s="120"/>
      <c r="K21" s="120"/>
      <c r="L21" s="122"/>
      <c r="M21" s="120"/>
      <c r="O21" s="123"/>
      <c r="P21" s="120"/>
      <c r="Q21" s="120"/>
      <c r="S21" s="120"/>
      <c r="T21" s="120"/>
      <c r="U21" s="120"/>
      <c r="V21" s="120"/>
      <c r="W21" s="120"/>
      <c r="X21" s="120"/>
      <c r="Y21" s="120"/>
      <c r="Z21" s="123"/>
      <c r="AA21" s="123"/>
      <c r="AB21" s="123"/>
      <c r="AC21" s="123"/>
      <c r="AD21" s="123"/>
      <c r="AE21" s="123"/>
      <c r="AF21" s="123"/>
      <c r="AG21" s="123"/>
      <c r="AH21" s="123"/>
      <c r="AI21" s="123"/>
      <c r="AJ21" s="123"/>
      <c r="AK21" s="123"/>
      <c r="AL21" s="123"/>
      <c r="AM21" s="123"/>
      <c r="AN21" s="123"/>
      <c r="AO21" s="123"/>
      <c r="AP21" s="123"/>
      <c r="AQ21" s="123"/>
      <c r="AR21" s="123"/>
      <c r="AT21" s="123"/>
      <c r="AU21" s="123"/>
      <c r="AV21" s="123"/>
      <c r="AW21" s="123"/>
      <c r="AX21" s="123"/>
      <c r="AY21" s="123"/>
      <c r="AZ21" s="123"/>
      <c r="BA21" s="123"/>
      <c r="BB21" s="123"/>
      <c r="BC21" s="123"/>
      <c r="BD21" s="123"/>
      <c r="BE21" s="123"/>
      <c r="BF21" s="123"/>
      <c r="BG21" s="123"/>
      <c r="BH21" s="123"/>
      <c r="BI21" s="123"/>
      <c r="BJ21" s="123"/>
      <c r="BK21" s="123"/>
      <c r="BL21" s="123"/>
      <c r="BM21" s="123"/>
      <c r="BN21" s="123"/>
      <c r="BW21" s="123"/>
      <c r="BX21" s="123"/>
      <c r="BY21" s="123"/>
      <c r="BZ21" s="123"/>
      <c r="CA21" s="123"/>
      <c r="CB21" s="123"/>
      <c r="CC21" s="123"/>
      <c r="CD21" s="123"/>
      <c r="CE21" s="123"/>
      <c r="CF21" s="123"/>
      <c r="CG21" s="123"/>
      <c r="CH21" s="123"/>
      <c r="CJ21" s="123"/>
      <c r="CK21" s="123"/>
      <c r="CM21" s="123"/>
      <c r="CN21" s="123"/>
      <c r="CO21" s="123"/>
      <c r="CP21" s="123"/>
      <c r="CQ21" s="123"/>
      <c r="CR21" s="123"/>
      <c r="CS21" s="123"/>
      <c r="CT21" s="123"/>
      <c r="CV21" s="123"/>
      <c r="CW21" s="123"/>
      <c r="CX21" s="123"/>
      <c r="CY21" s="123"/>
      <c r="CZ21" s="123"/>
      <c r="DA21" s="123"/>
      <c r="DB21" s="123"/>
      <c r="DC21" s="123"/>
      <c r="DD21" s="123"/>
      <c r="DE21" s="123"/>
      <c r="DF21" s="123"/>
      <c r="DG21" s="123"/>
      <c r="DH21" s="123"/>
      <c r="DI21" s="123"/>
      <c r="DJ21" s="123"/>
      <c r="DK21" s="123"/>
      <c r="DL21" s="123"/>
      <c r="DM21" s="123"/>
      <c r="DN21" s="123"/>
      <c r="DO21" s="123"/>
      <c r="DP21" s="123"/>
      <c r="DQ21" s="123"/>
      <c r="DR21" s="123"/>
      <c r="DS21" s="123"/>
      <c r="GB21" s="122"/>
      <c r="GD21" s="122"/>
      <c r="GH21" s="122"/>
      <c r="GI21" s="122"/>
      <c r="GJ21" s="122"/>
      <c r="GL21" s="122"/>
      <c r="GM21" s="122"/>
      <c r="GN21" s="122"/>
      <c r="GO21" s="122"/>
      <c r="GP21" s="122"/>
      <c r="GQ21" s="122"/>
      <c r="GR21" s="122"/>
      <c r="GS21" s="122"/>
      <c r="GT21" s="122"/>
      <c r="GU21" s="122"/>
      <c r="GV21" s="122"/>
      <c r="GW21" s="122"/>
      <c r="GX21" s="122"/>
      <c r="GY21" s="122"/>
      <c r="GZ21" s="122"/>
      <c r="HA21" s="122"/>
    </row>
    <row r="22" spans="1:209" s="96" customFormat="1" x14ac:dyDescent="0.2">
      <c r="A22" s="92" t="s">
        <v>136</v>
      </c>
      <c r="B22" s="93"/>
      <c r="C22" s="93"/>
      <c r="D22" s="95"/>
      <c r="E22" s="95"/>
      <c r="F22" s="93"/>
      <c r="G22" s="93"/>
      <c r="H22" s="93"/>
      <c r="I22" s="93"/>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GB22" s="98"/>
      <c r="GC22" s="98"/>
      <c r="GD22" s="98"/>
      <c r="GE22" s="98"/>
      <c r="GF22" s="98"/>
      <c r="GG22" s="98"/>
      <c r="GH22" s="98"/>
      <c r="GI22" s="98"/>
      <c r="GJ22" s="98"/>
      <c r="GK22" s="98"/>
      <c r="GL22" s="98"/>
      <c r="GM22" s="98"/>
      <c r="GN22" s="98"/>
      <c r="GO22" s="98"/>
      <c r="GP22" s="98"/>
      <c r="GQ22" s="98"/>
      <c r="GR22" s="98"/>
      <c r="GS22" s="98"/>
      <c r="GT22" s="98"/>
      <c r="GU22" s="98"/>
      <c r="GV22" s="98"/>
      <c r="GW22" s="98"/>
      <c r="GX22" s="98"/>
      <c r="GY22" s="98"/>
      <c r="GZ22" s="98"/>
      <c r="HA22" s="98"/>
    </row>
    <row r="23" spans="1:209" s="109" customFormat="1" ht="25.5" x14ac:dyDescent="0.2">
      <c r="A23" s="92" t="s">
        <v>137</v>
      </c>
      <c r="B23" s="106" t="s">
        <v>326</v>
      </c>
      <c r="C23" s="106" t="s">
        <v>326</v>
      </c>
      <c r="D23" s="108" t="s">
        <v>363</v>
      </c>
      <c r="E23" s="108"/>
      <c r="F23" s="93"/>
      <c r="G23" s="106"/>
      <c r="H23" s="106"/>
      <c r="I23" s="106"/>
      <c r="J23" s="94"/>
      <c r="K23" s="107"/>
      <c r="L23" s="93"/>
      <c r="M23" s="107"/>
      <c r="N23" s="107"/>
      <c r="O23" s="107"/>
      <c r="P23" s="106"/>
      <c r="Q23" s="107"/>
      <c r="R23" s="106"/>
      <c r="S23" s="107"/>
      <c r="T23" s="107"/>
      <c r="U23" s="107"/>
      <c r="V23" s="107"/>
      <c r="W23" s="106"/>
      <c r="X23" s="107"/>
      <c r="Y23" s="107"/>
      <c r="Z23" s="107"/>
      <c r="AA23" s="107"/>
      <c r="AB23" s="107"/>
      <c r="AC23" s="107"/>
      <c r="AD23" s="107"/>
      <c r="AE23" s="107"/>
      <c r="AF23" s="107"/>
      <c r="AG23" s="107"/>
      <c r="AH23" s="107"/>
      <c r="GB23" s="110"/>
      <c r="GC23" s="110"/>
      <c r="GD23" s="110"/>
      <c r="GE23" s="110"/>
      <c r="GF23" s="110"/>
      <c r="GG23" s="110"/>
      <c r="GH23" s="110"/>
      <c r="GI23" s="110"/>
      <c r="GJ23" s="110"/>
      <c r="GK23" s="110"/>
      <c r="GL23" s="110"/>
      <c r="GM23" s="110"/>
      <c r="GN23" s="110"/>
      <c r="GO23" s="110"/>
      <c r="GP23" s="110"/>
      <c r="GQ23" s="110"/>
      <c r="GR23" s="110"/>
      <c r="GS23" s="110"/>
      <c r="GT23" s="110"/>
      <c r="GU23" s="110"/>
      <c r="GV23" s="110"/>
      <c r="GW23" s="110"/>
      <c r="GX23" s="110"/>
      <c r="GY23" s="110"/>
      <c r="GZ23" s="110"/>
      <c r="HA23" s="110"/>
    </row>
    <row r="24" spans="1:209" s="103" customFormat="1" ht="25.5" x14ac:dyDescent="0.2">
      <c r="A24" s="84" t="s">
        <v>138</v>
      </c>
      <c r="B24" s="100"/>
      <c r="C24" s="85"/>
      <c r="D24" s="102"/>
      <c r="E24" s="102"/>
      <c r="F24" s="85"/>
      <c r="G24" s="100"/>
      <c r="H24" s="100"/>
      <c r="I24" s="100"/>
      <c r="J24" s="86"/>
      <c r="K24" s="101"/>
      <c r="L24" s="85"/>
      <c r="M24" s="101"/>
      <c r="N24" s="101"/>
      <c r="O24" s="101"/>
      <c r="P24" s="86"/>
      <c r="Q24" s="101"/>
      <c r="R24" s="85"/>
      <c r="S24" s="101"/>
      <c r="T24" s="101"/>
      <c r="U24" s="101"/>
      <c r="V24" s="101"/>
      <c r="W24" s="101"/>
      <c r="X24" s="101"/>
      <c r="Y24" s="101"/>
      <c r="Z24" s="101"/>
      <c r="AA24" s="101"/>
      <c r="AB24" s="101"/>
      <c r="AC24" s="101"/>
      <c r="AD24" s="101"/>
      <c r="AE24" s="101"/>
      <c r="AF24" s="101"/>
      <c r="AG24" s="101"/>
      <c r="AH24" s="101"/>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row>
    <row r="25" spans="1:209" s="88" customFormat="1" x14ac:dyDescent="0.2">
      <c r="A25" s="84" t="s">
        <v>139</v>
      </c>
      <c r="B25" s="85"/>
      <c r="C25" s="85"/>
      <c r="D25" s="87"/>
      <c r="E25" s="87"/>
      <c r="F25" s="85"/>
      <c r="G25" s="85"/>
      <c r="H25" s="85"/>
      <c r="I25" s="85"/>
      <c r="J25" s="86"/>
      <c r="K25" s="86"/>
      <c r="L25" s="85"/>
      <c r="M25" s="86"/>
      <c r="N25" s="86"/>
      <c r="O25" s="86"/>
      <c r="P25" s="85"/>
      <c r="Q25" s="86"/>
      <c r="R25" s="85"/>
      <c r="S25" s="86"/>
      <c r="T25" s="86"/>
      <c r="U25" s="86"/>
      <c r="V25" s="86"/>
      <c r="W25" s="86"/>
      <c r="X25" s="86"/>
      <c r="Y25" s="86"/>
      <c r="Z25" s="86"/>
      <c r="AA25" s="86"/>
      <c r="AB25" s="86"/>
      <c r="AC25" s="86"/>
      <c r="AD25" s="86"/>
      <c r="AE25" s="86"/>
      <c r="AF25" s="86"/>
      <c r="AG25" s="86"/>
      <c r="AH25" s="86"/>
      <c r="GB25" s="89"/>
      <c r="GC25" s="89"/>
      <c r="GD25" s="89"/>
      <c r="GE25" s="89"/>
      <c r="GF25" s="89"/>
      <c r="GG25" s="89"/>
      <c r="GH25" s="89"/>
      <c r="GI25" s="89"/>
      <c r="GJ25" s="89"/>
      <c r="GK25" s="89"/>
      <c r="GL25" s="89"/>
      <c r="GM25" s="89"/>
      <c r="GN25" s="89"/>
      <c r="GO25" s="89"/>
      <c r="GP25" s="89"/>
      <c r="GQ25" s="89"/>
      <c r="GR25" s="89"/>
      <c r="GS25" s="89"/>
      <c r="GT25" s="89"/>
      <c r="GU25" s="89"/>
      <c r="GV25" s="89"/>
      <c r="GW25" s="89"/>
      <c r="GX25" s="89"/>
      <c r="GY25" s="89"/>
      <c r="GZ25" s="89"/>
      <c r="HA25" s="89"/>
    </row>
    <row r="26" spans="1:209" s="96" customFormat="1" ht="103.5" customHeight="1" x14ac:dyDescent="0.2">
      <c r="A26" s="97" t="s">
        <v>140</v>
      </c>
      <c r="B26" s="93" t="s">
        <v>324</v>
      </c>
      <c r="C26" s="93" t="s">
        <v>355</v>
      </c>
      <c r="D26" s="124" t="s">
        <v>365</v>
      </c>
      <c r="E26" s="124"/>
      <c r="F26" s="93"/>
      <c r="G26" s="93"/>
      <c r="H26" s="93"/>
      <c r="I26" s="93"/>
      <c r="J26" s="125"/>
      <c r="K26" s="93"/>
      <c r="L26" s="93"/>
      <c r="M26" s="93"/>
      <c r="N26" s="93"/>
      <c r="O26" s="93"/>
      <c r="P26" s="93"/>
      <c r="Q26" s="93"/>
      <c r="R26" s="93"/>
      <c r="S26" s="93"/>
      <c r="T26" s="93"/>
      <c r="U26" s="93"/>
      <c r="V26" s="93"/>
      <c r="W26" s="93"/>
      <c r="X26" s="93"/>
      <c r="Y26" s="93"/>
      <c r="Z26" s="126"/>
      <c r="AA26" s="126"/>
      <c r="AB26" s="126"/>
      <c r="AC26" s="93"/>
      <c r="AD26" s="126"/>
      <c r="AE26" s="126"/>
      <c r="AF26" s="126"/>
      <c r="AG26" s="126"/>
      <c r="AH26" s="126"/>
      <c r="AI26" s="97"/>
      <c r="AJ26" s="127"/>
      <c r="AK26" s="127"/>
      <c r="AL26" s="127"/>
      <c r="AM26" s="127"/>
      <c r="AN26" s="127"/>
      <c r="AO26" s="127"/>
      <c r="AP26" s="127"/>
      <c r="AQ26" s="127"/>
      <c r="AR26" s="127"/>
      <c r="AT26" s="97"/>
      <c r="AU26" s="97"/>
      <c r="AV26" s="97"/>
      <c r="AW26" s="97"/>
      <c r="BK26" s="127"/>
      <c r="DR26" s="97"/>
      <c r="DS26" s="97"/>
      <c r="GB26" s="98"/>
      <c r="GC26" s="98"/>
      <c r="GD26" s="98"/>
      <c r="GE26" s="98"/>
      <c r="GF26" s="98"/>
      <c r="GG26" s="98"/>
      <c r="GH26" s="98"/>
      <c r="GI26" s="98"/>
      <c r="GJ26" s="99"/>
      <c r="GK26" s="98"/>
      <c r="GL26" s="98"/>
      <c r="GM26" s="98"/>
      <c r="GN26" s="98"/>
      <c r="GO26" s="98"/>
      <c r="GP26" s="98"/>
      <c r="GQ26" s="98"/>
      <c r="GR26" s="98"/>
      <c r="GS26" s="98"/>
      <c r="GT26" s="98"/>
      <c r="GU26" s="98"/>
      <c r="GV26" s="98"/>
      <c r="GW26" s="98"/>
      <c r="GX26" s="98"/>
      <c r="GY26" s="98"/>
      <c r="GZ26" s="128"/>
      <c r="HA26" s="128"/>
    </row>
    <row r="27" spans="1:209" s="96" customFormat="1" x14ac:dyDescent="0.25">
      <c r="A27" s="92" t="s">
        <v>141</v>
      </c>
      <c r="B27" s="93"/>
      <c r="C27" s="94"/>
      <c r="D27" s="94"/>
      <c r="E27" s="95"/>
      <c r="F27" s="93"/>
      <c r="G27" s="93"/>
      <c r="H27" s="93"/>
      <c r="I27" s="93"/>
      <c r="J27" s="94"/>
      <c r="K27" s="94"/>
      <c r="L27" s="94"/>
      <c r="M27" s="94"/>
      <c r="N27" s="94"/>
      <c r="O27" s="94"/>
      <c r="P27" s="94"/>
      <c r="Q27" s="94"/>
      <c r="R27" s="93"/>
      <c r="S27" s="94"/>
      <c r="T27" s="94"/>
      <c r="U27" s="94"/>
      <c r="V27" s="94"/>
      <c r="W27" s="93"/>
      <c r="X27" s="94"/>
      <c r="Y27" s="94"/>
      <c r="Z27" s="94"/>
      <c r="AA27" s="94"/>
      <c r="AB27" s="94"/>
      <c r="AC27" s="94"/>
      <c r="AD27" s="94"/>
      <c r="AE27" s="94"/>
      <c r="AF27" s="94"/>
      <c r="AG27" s="94"/>
      <c r="AH27" s="94"/>
    </row>
    <row r="28" spans="1:209" s="129" customFormat="1" ht="12.75" customHeight="1" x14ac:dyDescent="0.25">
      <c r="B28" s="130"/>
      <c r="C28" s="130"/>
      <c r="D28" s="130"/>
      <c r="E28" s="130"/>
      <c r="F28" s="130"/>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row>
    <row r="29" spans="1:209" s="129" customFormat="1" ht="12.75" customHeight="1" x14ac:dyDescent="0.25">
      <c r="B29" s="130"/>
      <c r="C29" s="130"/>
      <c r="D29" s="130"/>
      <c r="E29" s="130"/>
      <c r="F29" s="130"/>
      <c r="G29" s="130"/>
      <c r="H29" s="130"/>
      <c r="I29" s="130"/>
      <c r="J29" s="130"/>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row>
    <row r="30" spans="1:209" s="129" customFormat="1" ht="12.75" customHeight="1" x14ac:dyDescent="0.25">
      <c r="B30" s="130"/>
      <c r="C30" s="130"/>
      <c r="D30" s="130"/>
      <c r="E30" s="130"/>
      <c r="F30" s="130"/>
      <c r="G30" s="130"/>
      <c r="H30" s="130"/>
      <c r="I30" s="130"/>
      <c r="J30" s="130"/>
      <c r="K30" s="130"/>
      <c r="L30" s="130"/>
      <c r="M30" s="130"/>
      <c r="N30" s="130"/>
      <c r="O30" s="130"/>
      <c r="P30" s="130"/>
      <c r="Q30" s="130"/>
      <c r="R30" s="130"/>
      <c r="S30" s="130"/>
      <c r="T30" s="130"/>
      <c r="U30" s="130"/>
      <c r="V30" s="130"/>
      <c r="W30" s="130"/>
      <c r="X30" s="130"/>
      <c r="Y30" s="130"/>
      <c r="Z30" s="130"/>
      <c r="AA30" s="130"/>
      <c r="AB30" s="130"/>
      <c r="AC30" s="130"/>
      <c r="AD30" s="130"/>
      <c r="AE30" s="130"/>
      <c r="AF30" s="130"/>
      <c r="AG30" s="130"/>
      <c r="AH30" s="130"/>
    </row>
    <row r="31" spans="1:209" s="129" customFormat="1" ht="12.75" customHeight="1" x14ac:dyDescent="0.25">
      <c r="B31" s="130"/>
      <c r="C31" s="130"/>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row>
    <row r="32" spans="1:209" s="129" customFormat="1" ht="12.75" customHeight="1" x14ac:dyDescent="0.25">
      <c r="B32" s="130"/>
      <c r="C32" s="130"/>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row>
    <row r="33" spans="2:34" s="129" customFormat="1" ht="12.75" customHeight="1" x14ac:dyDescent="0.25">
      <c r="B33" s="130"/>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row>
    <row r="34" spans="2:34" s="129" customFormat="1" ht="12.75" customHeight="1" x14ac:dyDescent="0.25">
      <c r="B34" s="130"/>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row>
    <row r="35" spans="2:34" s="129" customFormat="1" ht="12.75" customHeight="1" x14ac:dyDescent="0.25">
      <c r="B35" s="130"/>
      <c r="C35" s="130"/>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row>
    <row r="36" spans="2:34" s="129" customFormat="1" ht="12.75" customHeight="1" x14ac:dyDescent="0.25">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row>
    <row r="37" spans="2:34" s="129" customFormat="1" ht="12.75" customHeight="1" x14ac:dyDescent="0.25">
      <c r="B37" s="130"/>
      <c r="C37" s="130"/>
      <c r="D37" s="130"/>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row>
    <row r="38" spans="2:34" s="129" customFormat="1" ht="12.75" customHeight="1" x14ac:dyDescent="0.25">
      <c r="B38" s="130"/>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row>
    <row r="39" spans="2:34" s="129" customFormat="1" ht="12.75" customHeight="1" x14ac:dyDescent="0.25">
      <c r="B39" s="130"/>
      <c r="C39" s="130"/>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row>
    <row r="40" spans="2:34" s="129" customFormat="1" ht="12.75" customHeight="1" x14ac:dyDescent="0.25">
      <c r="B40" s="130"/>
      <c r="C40" s="130"/>
      <c r="D40" s="130"/>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row>
    <row r="50" spans="1:34" ht="12.75" customHeight="1" x14ac:dyDescent="0.2">
      <c r="A50" s="131" t="s">
        <v>142</v>
      </c>
    </row>
    <row r="51" spans="1:34" s="134" customFormat="1" ht="12.75" customHeight="1" x14ac:dyDescent="0.25">
      <c r="B51" s="135" t="s">
        <v>143</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row>
    <row r="52" spans="1:34" ht="12.75" customHeight="1" x14ac:dyDescent="0.2">
      <c r="B52" s="136" t="s">
        <v>78</v>
      </c>
    </row>
    <row r="53" spans="1:34" ht="12.75" customHeight="1" x14ac:dyDescent="0.2">
      <c r="B53" s="137" t="s">
        <v>144</v>
      </c>
    </row>
    <row r="54" spans="1:34" ht="12.75" customHeight="1" x14ac:dyDescent="0.2">
      <c r="B54" s="137" t="s">
        <v>145</v>
      </c>
    </row>
    <row r="55" spans="1:34" ht="12.75" customHeight="1" x14ac:dyDescent="0.2">
      <c r="B55" s="137" t="s">
        <v>146</v>
      </c>
    </row>
    <row r="56" spans="1:34" ht="12.75" customHeight="1" x14ac:dyDescent="0.2">
      <c r="B56" s="137" t="s">
        <v>147</v>
      </c>
    </row>
    <row r="57" spans="1:34" ht="12.75" customHeight="1" x14ac:dyDescent="0.2">
      <c r="B57" s="137" t="s">
        <v>148</v>
      </c>
    </row>
    <row r="58" spans="1:34" ht="12.75" customHeight="1" x14ac:dyDescent="0.2">
      <c r="B58" s="137" t="s">
        <v>149</v>
      </c>
    </row>
    <row r="59" spans="1:34" ht="12.75" customHeight="1" x14ac:dyDescent="0.2">
      <c r="B59" s="137" t="s">
        <v>150</v>
      </c>
    </row>
    <row r="60" spans="1:34" ht="12.75" customHeight="1" x14ac:dyDescent="0.2">
      <c r="B60" s="137" t="s">
        <v>151</v>
      </c>
    </row>
  </sheetData>
  <sheetProtection formatCells="0" insertHyperlinks="0"/>
  <dataValidations count="3">
    <dataValidation type="list" allowBlank="1" showInputMessage="1" showErrorMessage="1" prompt="Select from List." sqref="GB3:HA3 PX3:QW3 ZT3:AAS3 AJP3:AKO3 ATL3:AUK3 BDH3:BEG3 BND3:BOC3 BWZ3:BXY3 CGV3:CHU3 CQR3:CRQ3 DAN3:DBM3 DKJ3:DLI3 DUF3:DVE3 EEB3:EFA3 ENX3:EOW3 EXT3:EYS3 FHP3:FIO3 FRL3:FSK3 GBH3:GCG3 GLD3:GMC3 GUZ3:GVY3 HEV3:HFU3 HOR3:HPQ3 HYN3:HZM3 IIJ3:IJI3 ISF3:ITE3 JCB3:JDA3 JLX3:JMW3 JVT3:JWS3 KFP3:KGO3 KPL3:KQK3 KZH3:LAG3 LJD3:LKC3 LSZ3:LTY3 MCV3:MDU3 MMR3:MNQ3 MWN3:MXM3 NGJ3:NHI3 NQF3:NRE3 OAB3:OBA3 OJX3:OKW3 OTT3:OUS3 PDP3:PEO3 PNL3:POK3 PXH3:PYG3 QHD3:QIC3 QQZ3:QRY3 RAV3:RBU3 RKR3:RLQ3 RUN3:RVM3 SEJ3:SFI3 SOF3:SPE3 SYB3:SZA3 THX3:TIW3 TRT3:TSS3 UBP3:UCO3 ULL3:UMK3 UVH3:UWG3 VFD3:VGC3 VOZ3:VPY3 VYV3:VZU3 WIR3:WJQ3 WSN3:WTM3 XCJ3:XDI3 GB65539:HA65539 PX65539:QW65539 ZT65539:AAS65539 AJP65539:AKO65539 ATL65539:AUK65539 BDH65539:BEG65539 BND65539:BOC65539 BWZ65539:BXY65539 CGV65539:CHU65539 CQR65539:CRQ65539 DAN65539:DBM65539 DKJ65539:DLI65539 DUF65539:DVE65539 EEB65539:EFA65539 ENX65539:EOW65539 EXT65539:EYS65539 FHP65539:FIO65539 FRL65539:FSK65539 GBH65539:GCG65539 GLD65539:GMC65539 GUZ65539:GVY65539 HEV65539:HFU65539 HOR65539:HPQ65539 HYN65539:HZM65539 IIJ65539:IJI65539 ISF65539:ITE65539 JCB65539:JDA65539 JLX65539:JMW65539 JVT65539:JWS65539 KFP65539:KGO65539 KPL65539:KQK65539 KZH65539:LAG65539 LJD65539:LKC65539 LSZ65539:LTY65539 MCV65539:MDU65539 MMR65539:MNQ65539 MWN65539:MXM65539 NGJ65539:NHI65539 NQF65539:NRE65539 OAB65539:OBA65539 OJX65539:OKW65539 OTT65539:OUS65539 PDP65539:PEO65539 PNL65539:POK65539 PXH65539:PYG65539 QHD65539:QIC65539 QQZ65539:QRY65539 RAV65539:RBU65539 RKR65539:RLQ65539 RUN65539:RVM65539 SEJ65539:SFI65539 SOF65539:SPE65539 SYB65539:SZA65539 THX65539:TIW65539 TRT65539:TSS65539 UBP65539:UCO65539 ULL65539:UMK65539 UVH65539:UWG65539 VFD65539:VGC65539 VOZ65539:VPY65539 VYV65539:VZU65539 WIR65539:WJQ65539 WSN65539:WTM65539 XCJ65539:XDI65539 GB131075:HA131075 PX131075:QW131075 ZT131075:AAS131075 AJP131075:AKO131075 ATL131075:AUK131075 BDH131075:BEG131075 BND131075:BOC131075 BWZ131075:BXY131075 CGV131075:CHU131075 CQR131075:CRQ131075 DAN131075:DBM131075 DKJ131075:DLI131075 DUF131075:DVE131075 EEB131075:EFA131075 ENX131075:EOW131075 EXT131075:EYS131075 FHP131075:FIO131075 FRL131075:FSK131075 GBH131075:GCG131075 GLD131075:GMC131075 GUZ131075:GVY131075 HEV131075:HFU131075 HOR131075:HPQ131075 HYN131075:HZM131075 IIJ131075:IJI131075 ISF131075:ITE131075 JCB131075:JDA131075 JLX131075:JMW131075 JVT131075:JWS131075 KFP131075:KGO131075 KPL131075:KQK131075 KZH131075:LAG131075 LJD131075:LKC131075 LSZ131075:LTY131075 MCV131075:MDU131075 MMR131075:MNQ131075 MWN131075:MXM131075 NGJ131075:NHI131075 NQF131075:NRE131075 OAB131075:OBA131075 OJX131075:OKW131075 OTT131075:OUS131075 PDP131075:PEO131075 PNL131075:POK131075 PXH131075:PYG131075 QHD131075:QIC131075 QQZ131075:QRY131075 RAV131075:RBU131075 RKR131075:RLQ131075 RUN131075:RVM131075 SEJ131075:SFI131075 SOF131075:SPE131075 SYB131075:SZA131075 THX131075:TIW131075 TRT131075:TSS131075 UBP131075:UCO131075 ULL131075:UMK131075 UVH131075:UWG131075 VFD131075:VGC131075 VOZ131075:VPY131075 VYV131075:VZU131075 WIR131075:WJQ131075 WSN131075:WTM131075 XCJ131075:XDI131075 GB196611:HA196611 PX196611:QW196611 ZT196611:AAS196611 AJP196611:AKO196611 ATL196611:AUK196611 BDH196611:BEG196611 BND196611:BOC196611 BWZ196611:BXY196611 CGV196611:CHU196611 CQR196611:CRQ196611 DAN196611:DBM196611 DKJ196611:DLI196611 DUF196611:DVE196611 EEB196611:EFA196611 ENX196611:EOW196611 EXT196611:EYS196611 FHP196611:FIO196611 FRL196611:FSK196611 GBH196611:GCG196611 GLD196611:GMC196611 GUZ196611:GVY196611 HEV196611:HFU196611 HOR196611:HPQ196611 HYN196611:HZM196611 IIJ196611:IJI196611 ISF196611:ITE196611 JCB196611:JDA196611 JLX196611:JMW196611 JVT196611:JWS196611 KFP196611:KGO196611 KPL196611:KQK196611 KZH196611:LAG196611 LJD196611:LKC196611 LSZ196611:LTY196611 MCV196611:MDU196611 MMR196611:MNQ196611 MWN196611:MXM196611 NGJ196611:NHI196611 NQF196611:NRE196611 OAB196611:OBA196611 OJX196611:OKW196611 OTT196611:OUS196611 PDP196611:PEO196611 PNL196611:POK196611 PXH196611:PYG196611 QHD196611:QIC196611 QQZ196611:QRY196611 RAV196611:RBU196611 RKR196611:RLQ196611 RUN196611:RVM196611 SEJ196611:SFI196611 SOF196611:SPE196611 SYB196611:SZA196611 THX196611:TIW196611 TRT196611:TSS196611 UBP196611:UCO196611 ULL196611:UMK196611 UVH196611:UWG196611 VFD196611:VGC196611 VOZ196611:VPY196611 VYV196611:VZU196611 WIR196611:WJQ196611 WSN196611:WTM196611 XCJ196611:XDI196611 GB262147:HA262147 PX262147:QW262147 ZT262147:AAS262147 AJP262147:AKO262147 ATL262147:AUK262147 BDH262147:BEG262147 BND262147:BOC262147 BWZ262147:BXY262147 CGV262147:CHU262147 CQR262147:CRQ262147 DAN262147:DBM262147 DKJ262147:DLI262147 DUF262147:DVE262147 EEB262147:EFA262147 ENX262147:EOW262147 EXT262147:EYS262147 FHP262147:FIO262147 FRL262147:FSK262147 GBH262147:GCG262147 GLD262147:GMC262147 GUZ262147:GVY262147 HEV262147:HFU262147 HOR262147:HPQ262147 HYN262147:HZM262147 IIJ262147:IJI262147 ISF262147:ITE262147 JCB262147:JDA262147 JLX262147:JMW262147 JVT262147:JWS262147 KFP262147:KGO262147 KPL262147:KQK262147 KZH262147:LAG262147 LJD262147:LKC262147 LSZ262147:LTY262147 MCV262147:MDU262147 MMR262147:MNQ262147 MWN262147:MXM262147 NGJ262147:NHI262147 NQF262147:NRE262147 OAB262147:OBA262147 OJX262147:OKW262147 OTT262147:OUS262147 PDP262147:PEO262147 PNL262147:POK262147 PXH262147:PYG262147 QHD262147:QIC262147 QQZ262147:QRY262147 RAV262147:RBU262147 RKR262147:RLQ262147 RUN262147:RVM262147 SEJ262147:SFI262147 SOF262147:SPE262147 SYB262147:SZA262147 THX262147:TIW262147 TRT262147:TSS262147 UBP262147:UCO262147 ULL262147:UMK262147 UVH262147:UWG262147 VFD262147:VGC262147 VOZ262147:VPY262147 VYV262147:VZU262147 WIR262147:WJQ262147 WSN262147:WTM262147 XCJ262147:XDI262147 GB327683:HA327683 PX327683:QW327683 ZT327683:AAS327683 AJP327683:AKO327683 ATL327683:AUK327683 BDH327683:BEG327683 BND327683:BOC327683 BWZ327683:BXY327683 CGV327683:CHU327683 CQR327683:CRQ327683 DAN327683:DBM327683 DKJ327683:DLI327683 DUF327683:DVE327683 EEB327683:EFA327683 ENX327683:EOW327683 EXT327683:EYS327683 FHP327683:FIO327683 FRL327683:FSK327683 GBH327683:GCG327683 GLD327683:GMC327683 GUZ327683:GVY327683 HEV327683:HFU327683 HOR327683:HPQ327683 HYN327683:HZM327683 IIJ327683:IJI327683 ISF327683:ITE327683 JCB327683:JDA327683 JLX327683:JMW327683 JVT327683:JWS327683 KFP327683:KGO327683 KPL327683:KQK327683 KZH327683:LAG327683 LJD327683:LKC327683 LSZ327683:LTY327683 MCV327683:MDU327683 MMR327683:MNQ327683 MWN327683:MXM327683 NGJ327683:NHI327683 NQF327683:NRE327683 OAB327683:OBA327683 OJX327683:OKW327683 OTT327683:OUS327683 PDP327683:PEO327683 PNL327683:POK327683 PXH327683:PYG327683 QHD327683:QIC327683 QQZ327683:QRY327683 RAV327683:RBU327683 RKR327683:RLQ327683 RUN327683:RVM327683 SEJ327683:SFI327683 SOF327683:SPE327683 SYB327683:SZA327683 THX327683:TIW327683 TRT327683:TSS327683 UBP327683:UCO327683 ULL327683:UMK327683 UVH327683:UWG327683 VFD327683:VGC327683 VOZ327683:VPY327683 VYV327683:VZU327683 WIR327683:WJQ327683 WSN327683:WTM327683 XCJ327683:XDI327683 GB393219:HA393219 PX393219:QW393219 ZT393219:AAS393219 AJP393219:AKO393219 ATL393219:AUK393219 BDH393219:BEG393219 BND393219:BOC393219 BWZ393219:BXY393219 CGV393219:CHU393219 CQR393219:CRQ393219 DAN393219:DBM393219 DKJ393219:DLI393219 DUF393219:DVE393219 EEB393219:EFA393219 ENX393219:EOW393219 EXT393219:EYS393219 FHP393219:FIO393219 FRL393219:FSK393219 GBH393219:GCG393219 GLD393219:GMC393219 GUZ393219:GVY393219 HEV393219:HFU393219 HOR393219:HPQ393219 HYN393219:HZM393219 IIJ393219:IJI393219 ISF393219:ITE393219 JCB393219:JDA393219 JLX393219:JMW393219 JVT393219:JWS393219 KFP393219:KGO393219 KPL393219:KQK393219 KZH393219:LAG393219 LJD393219:LKC393219 LSZ393219:LTY393219 MCV393219:MDU393219 MMR393219:MNQ393219 MWN393219:MXM393219 NGJ393219:NHI393219 NQF393219:NRE393219 OAB393219:OBA393219 OJX393219:OKW393219 OTT393219:OUS393219 PDP393219:PEO393219 PNL393219:POK393219 PXH393219:PYG393219 QHD393219:QIC393219 QQZ393219:QRY393219 RAV393219:RBU393219 RKR393219:RLQ393219 RUN393219:RVM393219 SEJ393219:SFI393219 SOF393219:SPE393219 SYB393219:SZA393219 THX393219:TIW393219 TRT393219:TSS393219 UBP393219:UCO393219 ULL393219:UMK393219 UVH393219:UWG393219 VFD393219:VGC393219 VOZ393219:VPY393219 VYV393219:VZU393219 WIR393219:WJQ393219 WSN393219:WTM393219 XCJ393219:XDI393219 GB458755:HA458755 PX458755:QW458755 ZT458755:AAS458755 AJP458755:AKO458755 ATL458755:AUK458755 BDH458755:BEG458755 BND458755:BOC458755 BWZ458755:BXY458755 CGV458755:CHU458755 CQR458755:CRQ458755 DAN458755:DBM458755 DKJ458755:DLI458755 DUF458755:DVE458755 EEB458755:EFA458755 ENX458755:EOW458755 EXT458755:EYS458755 FHP458755:FIO458755 FRL458755:FSK458755 GBH458755:GCG458755 GLD458755:GMC458755 GUZ458755:GVY458755 HEV458755:HFU458755 HOR458755:HPQ458755 HYN458755:HZM458755 IIJ458755:IJI458755 ISF458755:ITE458755 JCB458755:JDA458755 JLX458755:JMW458755 JVT458755:JWS458755 KFP458755:KGO458755 KPL458755:KQK458755 KZH458755:LAG458755 LJD458755:LKC458755 LSZ458755:LTY458755 MCV458755:MDU458755 MMR458755:MNQ458755 MWN458755:MXM458755 NGJ458755:NHI458755 NQF458755:NRE458755 OAB458755:OBA458755 OJX458755:OKW458755 OTT458755:OUS458755 PDP458755:PEO458755 PNL458755:POK458755 PXH458755:PYG458755 QHD458755:QIC458755 QQZ458755:QRY458755 RAV458755:RBU458755 RKR458755:RLQ458755 RUN458755:RVM458755 SEJ458755:SFI458755 SOF458755:SPE458755 SYB458755:SZA458755 THX458755:TIW458755 TRT458755:TSS458755 UBP458755:UCO458755 ULL458755:UMK458755 UVH458755:UWG458755 VFD458755:VGC458755 VOZ458755:VPY458755 VYV458755:VZU458755 WIR458755:WJQ458755 WSN458755:WTM458755 XCJ458755:XDI458755 GB524291:HA524291 PX524291:QW524291 ZT524291:AAS524291 AJP524291:AKO524291 ATL524291:AUK524291 BDH524291:BEG524291 BND524291:BOC524291 BWZ524291:BXY524291 CGV524291:CHU524291 CQR524291:CRQ524291 DAN524291:DBM524291 DKJ524291:DLI524291 DUF524291:DVE524291 EEB524291:EFA524291 ENX524291:EOW524291 EXT524291:EYS524291 FHP524291:FIO524291 FRL524291:FSK524291 GBH524291:GCG524291 GLD524291:GMC524291 GUZ524291:GVY524291 HEV524291:HFU524291 HOR524291:HPQ524291 HYN524291:HZM524291 IIJ524291:IJI524291 ISF524291:ITE524291 JCB524291:JDA524291 JLX524291:JMW524291 JVT524291:JWS524291 KFP524291:KGO524291 KPL524291:KQK524291 KZH524291:LAG524291 LJD524291:LKC524291 LSZ524291:LTY524291 MCV524291:MDU524291 MMR524291:MNQ524291 MWN524291:MXM524291 NGJ524291:NHI524291 NQF524291:NRE524291 OAB524291:OBA524291 OJX524291:OKW524291 OTT524291:OUS524291 PDP524291:PEO524291 PNL524291:POK524291 PXH524291:PYG524291 QHD524291:QIC524291 QQZ524291:QRY524291 RAV524291:RBU524291 RKR524291:RLQ524291 RUN524291:RVM524291 SEJ524291:SFI524291 SOF524291:SPE524291 SYB524291:SZA524291 THX524291:TIW524291 TRT524291:TSS524291 UBP524291:UCO524291 ULL524291:UMK524291 UVH524291:UWG524291 VFD524291:VGC524291 VOZ524291:VPY524291 VYV524291:VZU524291 WIR524291:WJQ524291 WSN524291:WTM524291 XCJ524291:XDI524291 GB589827:HA589827 PX589827:QW589827 ZT589827:AAS589827 AJP589827:AKO589827 ATL589827:AUK589827 BDH589827:BEG589827 BND589827:BOC589827 BWZ589827:BXY589827 CGV589827:CHU589827 CQR589827:CRQ589827 DAN589827:DBM589827 DKJ589827:DLI589827 DUF589827:DVE589827 EEB589827:EFA589827 ENX589827:EOW589827 EXT589827:EYS589827 FHP589827:FIO589827 FRL589827:FSK589827 GBH589827:GCG589827 GLD589827:GMC589827 GUZ589827:GVY589827 HEV589827:HFU589827 HOR589827:HPQ589827 HYN589827:HZM589827 IIJ589827:IJI589827 ISF589827:ITE589827 JCB589827:JDA589827 JLX589827:JMW589827 JVT589827:JWS589827 KFP589827:KGO589827 KPL589827:KQK589827 KZH589827:LAG589827 LJD589827:LKC589827 LSZ589827:LTY589827 MCV589827:MDU589827 MMR589827:MNQ589827 MWN589827:MXM589827 NGJ589827:NHI589827 NQF589827:NRE589827 OAB589827:OBA589827 OJX589827:OKW589827 OTT589827:OUS589827 PDP589827:PEO589827 PNL589827:POK589827 PXH589827:PYG589827 QHD589827:QIC589827 QQZ589827:QRY589827 RAV589827:RBU589827 RKR589827:RLQ589827 RUN589827:RVM589827 SEJ589827:SFI589827 SOF589827:SPE589827 SYB589827:SZA589827 THX589827:TIW589827 TRT589827:TSS589827 UBP589827:UCO589827 ULL589827:UMK589827 UVH589827:UWG589827 VFD589827:VGC589827 VOZ589827:VPY589827 VYV589827:VZU589827 WIR589827:WJQ589827 WSN589827:WTM589827 XCJ589827:XDI589827 GB655363:HA655363 PX655363:QW655363 ZT655363:AAS655363 AJP655363:AKO655363 ATL655363:AUK655363 BDH655363:BEG655363 BND655363:BOC655363 BWZ655363:BXY655363 CGV655363:CHU655363 CQR655363:CRQ655363 DAN655363:DBM655363 DKJ655363:DLI655363 DUF655363:DVE655363 EEB655363:EFA655363 ENX655363:EOW655363 EXT655363:EYS655363 FHP655363:FIO655363 FRL655363:FSK655363 GBH655363:GCG655363 GLD655363:GMC655363 GUZ655363:GVY655363 HEV655363:HFU655363 HOR655363:HPQ655363 HYN655363:HZM655363 IIJ655363:IJI655363 ISF655363:ITE655363 JCB655363:JDA655363 JLX655363:JMW655363 JVT655363:JWS655363 KFP655363:KGO655363 KPL655363:KQK655363 KZH655363:LAG655363 LJD655363:LKC655363 LSZ655363:LTY655363 MCV655363:MDU655363 MMR655363:MNQ655363 MWN655363:MXM655363 NGJ655363:NHI655363 NQF655363:NRE655363 OAB655363:OBA655363 OJX655363:OKW655363 OTT655363:OUS655363 PDP655363:PEO655363 PNL655363:POK655363 PXH655363:PYG655363 QHD655363:QIC655363 QQZ655363:QRY655363 RAV655363:RBU655363 RKR655363:RLQ655363 RUN655363:RVM655363 SEJ655363:SFI655363 SOF655363:SPE655363 SYB655363:SZA655363 THX655363:TIW655363 TRT655363:TSS655363 UBP655363:UCO655363 ULL655363:UMK655363 UVH655363:UWG655363 VFD655363:VGC655363 VOZ655363:VPY655363 VYV655363:VZU655363 WIR655363:WJQ655363 WSN655363:WTM655363 XCJ655363:XDI655363 GB720899:HA720899 PX720899:QW720899 ZT720899:AAS720899 AJP720899:AKO720899 ATL720899:AUK720899 BDH720899:BEG720899 BND720899:BOC720899 BWZ720899:BXY720899 CGV720899:CHU720899 CQR720899:CRQ720899 DAN720899:DBM720899 DKJ720899:DLI720899 DUF720899:DVE720899 EEB720899:EFA720899 ENX720899:EOW720899 EXT720899:EYS720899 FHP720899:FIO720899 FRL720899:FSK720899 GBH720899:GCG720899 GLD720899:GMC720899 GUZ720899:GVY720899 HEV720899:HFU720899 HOR720899:HPQ720899 HYN720899:HZM720899 IIJ720899:IJI720899 ISF720899:ITE720899 JCB720899:JDA720899 JLX720899:JMW720899 JVT720899:JWS720899 KFP720899:KGO720899 KPL720899:KQK720899 KZH720899:LAG720899 LJD720899:LKC720899 LSZ720899:LTY720899 MCV720899:MDU720899 MMR720899:MNQ720899 MWN720899:MXM720899 NGJ720899:NHI720899 NQF720899:NRE720899 OAB720899:OBA720899 OJX720899:OKW720899 OTT720899:OUS720899 PDP720899:PEO720899 PNL720899:POK720899 PXH720899:PYG720899 QHD720899:QIC720899 QQZ720899:QRY720899 RAV720899:RBU720899 RKR720899:RLQ720899 RUN720899:RVM720899 SEJ720899:SFI720899 SOF720899:SPE720899 SYB720899:SZA720899 THX720899:TIW720899 TRT720899:TSS720899 UBP720899:UCO720899 ULL720899:UMK720899 UVH720899:UWG720899 VFD720899:VGC720899 VOZ720899:VPY720899 VYV720899:VZU720899 WIR720899:WJQ720899 WSN720899:WTM720899 XCJ720899:XDI720899 GB786435:HA786435 PX786435:QW786435 ZT786435:AAS786435 AJP786435:AKO786435 ATL786435:AUK786435 BDH786435:BEG786435 BND786435:BOC786435 BWZ786435:BXY786435 CGV786435:CHU786435 CQR786435:CRQ786435 DAN786435:DBM786435 DKJ786435:DLI786435 DUF786435:DVE786435 EEB786435:EFA786435 ENX786435:EOW786435 EXT786435:EYS786435 FHP786435:FIO786435 FRL786435:FSK786435 GBH786435:GCG786435 GLD786435:GMC786435 GUZ786435:GVY786435 HEV786435:HFU786435 HOR786435:HPQ786435 HYN786435:HZM786435 IIJ786435:IJI786435 ISF786435:ITE786435 JCB786435:JDA786435 JLX786435:JMW786435 JVT786435:JWS786435 KFP786435:KGO786435 KPL786435:KQK786435 KZH786435:LAG786435 LJD786435:LKC786435 LSZ786435:LTY786435 MCV786435:MDU786435 MMR786435:MNQ786435 MWN786435:MXM786435 NGJ786435:NHI786435 NQF786435:NRE786435 OAB786435:OBA786435 OJX786435:OKW786435 OTT786435:OUS786435 PDP786435:PEO786435 PNL786435:POK786435 PXH786435:PYG786435 QHD786435:QIC786435 QQZ786435:QRY786435 RAV786435:RBU786435 RKR786435:RLQ786435 RUN786435:RVM786435 SEJ786435:SFI786435 SOF786435:SPE786435 SYB786435:SZA786435 THX786435:TIW786435 TRT786435:TSS786435 UBP786435:UCO786435 ULL786435:UMK786435 UVH786435:UWG786435 VFD786435:VGC786435 VOZ786435:VPY786435 VYV786435:VZU786435 WIR786435:WJQ786435 WSN786435:WTM786435 XCJ786435:XDI786435 GB851971:HA851971 PX851971:QW851971 ZT851971:AAS851971 AJP851971:AKO851971 ATL851971:AUK851971 BDH851971:BEG851971 BND851971:BOC851971 BWZ851971:BXY851971 CGV851971:CHU851971 CQR851971:CRQ851971 DAN851971:DBM851971 DKJ851971:DLI851971 DUF851971:DVE851971 EEB851971:EFA851971 ENX851971:EOW851971 EXT851971:EYS851971 FHP851971:FIO851971 FRL851971:FSK851971 GBH851971:GCG851971 GLD851971:GMC851971 GUZ851971:GVY851971 HEV851971:HFU851971 HOR851971:HPQ851971 HYN851971:HZM851971 IIJ851971:IJI851971 ISF851971:ITE851971 JCB851971:JDA851971 JLX851971:JMW851971 JVT851971:JWS851971 KFP851971:KGO851971 KPL851971:KQK851971 KZH851971:LAG851971 LJD851971:LKC851971 LSZ851971:LTY851971 MCV851971:MDU851971 MMR851971:MNQ851971 MWN851971:MXM851971 NGJ851971:NHI851971 NQF851971:NRE851971 OAB851971:OBA851971 OJX851971:OKW851971 OTT851971:OUS851971 PDP851971:PEO851971 PNL851971:POK851971 PXH851971:PYG851971 QHD851971:QIC851971 QQZ851971:QRY851971 RAV851971:RBU851971 RKR851971:RLQ851971 RUN851971:RVM851971 SEJ851971:SFI851971 SOF851971:SPE851971 SYB851971:SZA851971 THX851971:TIW851971 TRT851971:TSS851971 UBP851971:UCO851971 ULL851971:UMK851971 UVH851971:UWG851971 VFD851971:VGC851971 VOZ851971:VPY851971 VYV851971:VZU851971 WIR851971:WJQ851971 WSN851971:WTM851971 XCJ851971:XDI851971 GB917507:HA917507 PX917507:QW917507 ZT917507:AAS917507 AJP917507:AKO917507 ATL917507:AUK917507 BDH917507:BEG917507 BND917507:BOC917507 BWZ917507:BXY917507 CGV917507:CHU917507 CQR917507:CRQ917507 DAN917507:DBM917507 DKJ917507:DLI917507 DUF917507:DVE917507 EEB917507:EFA917507 ENX917507:EOW917507 EXT917507:EYS917507 FHP917507:FIO917507 FRL917507:FSK917507 GBH917507:GCG917507 GLD917507:GMC917507 GUZ917507:GVY917507 HEV917507:HFU917507 HOR917507:HPQ917507 HYN917507:HZM917507 IIJ917507:IJI917507 ISF917507:ITE917507 JCB917507:JDA917507 JLX917507:JMW917507 JVT917507:JWS917507 KFP917507:KGO917507 KPL917507:KQK917507 KZH917507:LAG917507 LJD917507:LKC917507 LSZ917507:LTY917507 MCV917507:MDU917507 MMR917507:MNQ917507 MWN917507:MXM917507 NGJ917507:NHI917507 NQF917507:NRE917507 OAB917507:OBA917507 OJX917507:OKW917507 OTT917507:OUS917507 PDP917507:PEO917507 PNL917507:POK917507 PXH917507:PYG917507 QHD917507:QIC917507 QQZ917507:QRY917507 RAV917507:RBU917507 RKR917507:RLQ917507 RUN917507:RVM917507 SEJ917507:SFI917507 SOF917507:SPE917507 SYB917507:SZA917507 THX917507:TIW917507 TRT917507:TSS917507 UBP917507:UCO917507 ULL917507:UMK917507 UVH917507:UWG917507 VFD917507:VGC917507 VOZ917507:VPY917507 VYV917507:VZU917507 WIR917507:WJQ917507 WSN917507:WTM917507 XCJ917507:XDI917507 GB983043:HA983043 PX983043:QW983043 ZT983043:AAS983043 AJP983043:AKO983043 ATL983043:AUK983043 BDH983043:BEG983043 BND983043:BOC983043 BWZ983043:BXY983043 CGV983043:CHU983043 CQR983043:CRQ983043 DAN983043:DBM983043 DKJ983043:DLI983043 DUF983043:DVE983043 EEB983043:EFA983043 ENX983043:EOW983043 EXT983043:EYS983043 FHP983043:FIO983043 FRL983043:FSK983043 GBH983043:GCG983043 GLD983043:GMC983043 GUZ983043:GVY983043 HEV983043:HFU983043 HOR983043:HPQ983043 HYN983043:HZM983043 IIJ983043:IJI983043 ISF983043:ITE983043 JCB983043:JDA983043 JLX983043:JMW983043 JVT983043:JWS983043 KFP983043:KGO983043 KPL983043:KQK983043 KZH983043:LAG983043 LJD983043:LKC983043 LSZ983043:LTY983043 MCV983043:MDU983043 MMR983043:MNQ983043 MWN983043:MXM983043 NGJ983043:NHI983043 NQF983043:NRE983043 OAB983043:OBA983043 OJX983043:OKW983043 OTT983043:OUS983043 PDP983043:PEO983043 PNL983043:POK983043 PXH983043:PYG983043 QHD983043:QIC983043 QQZ983043:QRY983043 RAV983043:RBU983043 RKR983043:RLQ983043 RUN983043:RVM983043 SEJ983043:SFI983043 SOF983043:SPE983043 SYB983043:SZA983043 THX983043:TIW983043 TRT983043:TSS983043 UBP983043:UCO983043 ULL983043:UMK983043 UVH983043:UWG983043 VFD983043:VGC983043 VOZ983043:VPY983043 VYV983043:VZU983043 WIR983043:WJQ983043 WSN983043:WTM983043 XCJ983043:XDI983043">
      <formula1>LstSourseType</formula1>
    </dataValidation>
    <dataValidation type="list" allowBlank="1" showInputMessage="1" showErrorMessage="1" prompt="Select from list." sqref="CB16 LX16 VT16 AFP16 APL16 AZH16 BJD16 BSZ16 CCV16 CMR16 CWN16 DGJ16 DQF16 EAB16 EJX16 ETT16 FDP16 FNL16 FXH16 GHD16 GQZ16 HAV16 HKR16 HUN16 IEJ16 IOF16 IYB16 JHX16 JRT16 KBP16 KLL16 KVH16 LFD16 LOZ16 LYV16 MIR16 MSN16 NCJ16 NMF16 NWB16 OFX16 OPT16 OZP16 PJL16 PTH16 QDD16 QMZ16 QWV16 RGR16 RQN16 SAJ16 SKF16 SUB16 TDX16 TNT16 TXP16 UHL16 URH16 VBD16 VKZ16 VUV16 WER16 WON16 WYJ16 CB65552 LX65552 VT65552 AFP65552 APL65552 AZH65552 BJD65552 BSZ65552 CCV65552 CMR65552 CWN65552 DGJ65552 DQF65552 EAB65552 EJX65552 ETT65552 FDP65552 FNL65552 FXH65552 GHD65552 GQZ65552 HAV65552 HKR65552 HUN65552 IEJ65552 IOF65552 IYB65552 JHX65552 JRT65552 KBP65552 KLL65552 KVH65552 LFD65552 LOZ65552 LYV65552 MIR65552 MSN65552 NCJ65552 NMF65552 NWB65552 OFX65552 OPT65552 OZP65552 PJL65552 PTH65552 QDD65552 QMZ65552 QWV65552 RGR65552 RQN65552 SAJ65552 SKF65552 SUB65552 TDX65552 TNT65552 TXP65552 UHL65552 URH65552 VBD65552 VKZ65552 VUV65552 WER65552 WON65552 WYJ65552 CB131088 LX131088 VT131088 AFP131088 APL131088 AZH131088 BJD131088 BSZ131088 CCV131088 CMR131088 CWN131088 DGJ131088 DQF131088 EAB131088 EJX131088 ETT131088 FDP131088 FNL131088 FXH131088 GHD131088 GQZ131088 HAV131088 HKR131088 HUN131088 IEJ131088 IOF131088 IYB131088 JHX131088 JRT131088 KBP131088 KLL131088 KVH131088 LFD131088 LOZ131088 LYV131088 MIR131088 MSN131088 NCJ131088 NMF131088 NWB131088 OFX131088 OPT131088 OZP131088 PJL131088 PTH131088 QDD131088 QMZ131088 QWV131088 RGR131088 RQN131088 SAJ131088 SKF131088 SUB131088 TDX131088 TNT131088 TXP131088 UHL131088 URH131088 VBD131088 VKZ131088 VUV131088 WER131088 WON131088 WYJ131088 CB196624 LX196624 VT196624 AFP196624 APL196624 AZH196624 BJD196624 BSZ196624 CCV196624 CMR196624 CWN196624 DGJ196624 DQF196624 EAB196624 EJX196624 ETT196624 FDP196624 FNL196624 FXH196624 GHD196624 GQZ196624 HAV196624 HKR196624 HUN196624 IEJ196624 IOF196624 IYB196624 JHX196624 JRT196624 KBP196624 KLL196624 KVH196624 LFD196624 LOZ196624 LYV196624 MIR196624 MSN196624 NCJ196624 NMF196624 NWB196624 OFX196624 OPT196624 OZP196624 PJL196624 PTH196624 QDD196624 QMZ196624 QWV196624 RGR196624 RQN196624 SAJ196624 SKF196624 SUB196624 TDX196624 TNT196624 TXP196624 UHL196624 URH196624 VBD196624 VKZ196624 VUV196624 WER196624 WON196624 WYJ196624 CB262160 LX262160 VT262160 AFP262160 APL262160 AZH262160 BJD262160 BSZ262160 CCV262160 CMR262160 CWN262160 DGJ262160 DQF262160 EAB262160 EJX262160 ETT262160 FDP262160 FNL262160 FXH262160 GHD262160 GQZ262160 HAV262160 HKR262160 HUN262160 IEJ262160 IOF262160 IYB262160 JHX262160 JRT262160 KBP262160 KLL262160 KVH262160 LFD262160 LOZ262160 LYV262160 MIR262160 MSN262160 NCJ262160 NMF262160 NWB262160 OFX262160 OPT262160 OZP262160 PJL262160 PTH262160 QDD262160 QMZ262160 QWV262160 RGR262160 RQN262160 SAJ262160 SKF262160 SUB262160 TDX262160 TNT262160 TXP262160 UHL262160 URH262160 VBD262160 VKZ262160 VUV262160 WER262160 WON262160 WYJ262160 CB327696 LX327696 VT327696 AFP327696 APL327696 AZH327696 BJD327696 BSZ327696 CCV327696 CMR327696 CWN327696 DGJ327696 DQF327696 EAB327696 EJX327696 ETT327696 FDP327696 FNL327696 FXH327696 GHD327696 GQZ327696 HAV327696 HKR327696 HUN327696 IEJ327696 IOF327696 IYB327696 JHX327696 JRT327696 KBP327696 KLL327696 KVH327696 LFD327696 LOZ327696 LYV327696 MIR327696 MSN327696 NCJ327696 NMF327696 NWB327696 OFX327696 OPT327696 OZP327696 PJL327696 PTH327696 QDD327696 QMZ327696 QWV327696 RGR327696 RQN327696 SAJ327696 SKF327696 SUB327696 TDX327696 TNT327696 TXP327696 UHL327696 URH327696 VBD327696 VKZ327696 VUV327696 WER327696 WON327696 WYJ327696 CB393232 LX393232 VT393232 AFP393232 APL393232 AZH393232 BJD393232 BSZ393232 CCV393232 CMR393232 CWN393232 DGJ393232 DQF393232 EAB393232 EJX393232 ETT393232 FDP393232 FNL393232 FXH393232 GHD393232 GQZ393232 HAV393232 HKR393232 HUN393232 IEJ393232 IOF393232 IYB393232 JHX393232 JRT393232 KBP393232 KLL393232 KVH393232 LFD393232 LOZ393232 LYV393232 MIR393232 MSN393232 NCJ393232 NMF393232 NWB393232 OFX393232 OPT393232 OZP393232 PJL393232 PTH393232 QDD393232 QMZ393232 QWV393232 RGR393232 RQN393232 SAJ393232 SKF393232 SUB393232 TDX393232 TNT393232 TXP393232 UHL393232 URH393232 VBD393232 VKZ393232 VUV393232 WER393232 WON393232 WYJ393232 CB458768 LX458768 VT458768 AFP458768 APL458768 AZH458768 BJD458768 BSZ458768 CCV458768 CMR458768 CWN458768 DGJ458768 DQF458768 EAB458768 EJX458768 ETT458768 FDP458768 FNL458768 FXH458768 GHD458768 GQZ458768 HAV458768 HKR458768 HUN458768 IEJ458768 IOF458768 IYB458768 JHX458768 JRT458768 KBP458768 KLL458768 KVH458768 LFD458768 LOZ458768 LYV458768 MIR458768 MSN458768 NCJ458768 NMF458768 NWB458768 OFX458768 OPT458768 OZP458768 PJL458768 PTH458768 QDD458768 QMZ458768 QWV458768 RGR458768 RQN458768 SAJ458768 SKF458768 SUB458768 TDX458768 TNT458768 TXP458768 UHL458768 URH458768 VBD458768 VKZ458768 VUV458768 WER458768 WON458768 WYJ458768 CB524304 LX524304 VT524304 AFP524304 APL524304 AZH524304 BJD524304 BSZ524304 CCV524304 CMR524304 CWN524304 DGJ524304 DQF524304 EAB524304 EJX524304 ETT524304 FDP524304 FNL524304 FXH524304 GHD524304 GQZ524304 HAV524304 HKR524304 HUN524304 IEJ524304 IOF524304 IYB524304 JHX524304 JRT524304 KBP524304 KLL524304 KVH524304 LFD524304 LOZ524304 LYV524304 MIR524304 MSN524304 NCJ524304 NMF524304 NWB524304 OFX524304 OPT524304 OZP524304 PJL524304 PTH524304 QDD524304 QMZ524304 QWV524304 RGR524304 RQN524304 SAJ524304 SKF524304 SUB524304 TDX524304 TNT524304 TXP524304 UHL524304 URH524304 VBD524304 VKZ524304 VUV524304 WER524304 WON524304 WYJ524304 CB589840 LX589840 VT589840 AFP589840 APL589840 AZH589840 BJD589840 BSZ589840 CCV589840 CMR589840 CWN589840 DGJ589840 DQF589840 EAB589840 EJX589840 ETT589840 FDP589840 FNL589840 FXH589840 GHD589840 GQZ589840 HAV589840 HKR589840 HUN589840 IEJ589840 IOF589840 IYB589840 JHX589840 JRT589840 KBP589840 KLL589840 KVH589840 LFD589840 LOZ589840 LYV589840 MIR589840 MSN589840 NCJ589840 NMF589840 NWB589840 OFX589840 OPT589840 OZP589840 PJL589840 PTH589840 QDD589840 QMZ589840 QWV589840 RGR589840 RQN589840 SAJ589840 SKF589840 SUB589840 TDX589840 TNT589840 TXP589840 UHL589840 URH589840 VBD589840 VKZ589840 VUV589840 WER589840 WON589840 WYJ589840 CB655376 LX655376 VT655376 AFP655376 APL655376 AZH655376 BJD655376 BSZ655376 CCV655376 CMR655376 CWN655376 DGJ655376 DQF655376 EAB655376 EJX655376 ETT655376 FDP655376 FNL655376 FXH655376 GHD655376 GQZ655376 HAV655376 HKR655376 HUN655376 IEJ655376 IOF655376 IYB655376 JHX655376 JRT655376 KBP655376 KLL655376 KVH655376 LFD655376 LOZ655376 LYV655376 MIR655376 MSN655376 NCJ655376 NMF655376 NWB655376 OFX655376 OPT655376 OZP655376 PJL655376 PTH655376 QDD655376 QMZ655376 QWV655376 RGR655376 RQN655376 SAJ655376 SKF655376 SUB655376 TDX655376 TNT655376 TXP655376 UHL655376 URH655376 VBD655376 VKZ655376 VUV655376 WER655376 WON655376 WYJ655376 CB720912 LX720912 VT720912 AFP720912 APL720912 AZH720912 BJD720912 BSZ720912 CCV720912 CMR720912 CWN720912 DGJ720912 DQF720912 EAB720912 EJX720912 ETT720912 FDP720912 FNL720912 FXH720912 GHD720912 GQZ720912 HAV720912 HKR720912 HUN720912 IEJ720912 IOF720912 IYB720912 JHX720912 JRT720912 KBP720912 KLL720912 KVH720912 LFD720912 LOZ720912 LYV720912 MIR720912 MSN720912 NCJ720912 NMF720912 NWB720912 OFX720912 OPT720912 OZP720912 PJL720912 PTH720912 QDD720912 QMZ720912 QWV720912 RGR720912 RQN720912 SAJ720912 SKF720912 SUB720912 TDX720912 TNT720912 TXP720912 UHL720912 URH720912 VBD720912 VKZ720912 VUV720912 WER720912 WON720912 WYJ720912 CB786448 LX786448 VT786448 AFP786448 APL786448 AZH786448 BJD786448 BSZ786448 CCV786448 CMR786448 CWN786448 DGJ786448 DQF786448 EAB786448 EJX786448 ETT786448 FDP786448 FNL786448 FXH786448 GHD786448 GQZ786448 HAV786448 HKR786448 HUN786448 IEJ786448 IOF786448 IYB786448 JHX786448 JRT786448 KBP786448 KLL786448 KVH786448 LFD786448 LOZ786448 LYV786448 MIR786448 MSN786448 NCJ786448 NMF786448 NWB786448 OFX786448 OPT786448 OZP786448 PJL786448 PTH786448 QDD786448 QMZ786448 QWV786448 RGR786448 RQN786448 SAJ786448 SKF786448 SUB786448 TDX786448 TNT786448 TXP786448 UHL786448 URH786448 VBD786448 VKZ786448 VUV786448 WER786448 WON786448 WYJ786448 CB851984 LX851984 VT851984 AFP851984 APL851984 AZH851984 BJD851984 BSZ851984 CCV851984 CMR851984 CWN851984 DGJ851984 DQF851984 EAB851984 EJX851984 ETT851984 FDP851984 FNL851984 FXH851984 GHD851984 GQZ851984 HAV851984 HKR851984 HUN851984 IEJ851984 IOF851984 IYB851984 JHX851984 JRT851984 KBP851984 KLL851984 KVH851984 LFD851984 LOZ851984 LYV851984 MIR851984 MSN851984 NCJ851984 NMF851984 NWB851984 OFX851984 OPT851984 OZP851984 PJL851984 PTH851984 QDD851984 QMZ851984 QWV851984 RGR851984 RQN851984 SAJ851984 SKF851984 SUB851984 TDX851984 TNT851984 TXP851984 UHL851984 URH851984 VBD851984 VKZ851984 VUV851984 WER851984 WON851984 WYJ851984 CB917520 LX917520 VT917520 AFP917520 APL917520 AZH917520 BJD917520 BSZ917520 CCV917520 CMR917520 CWN917520 DGJ917520 DQF917520 EAB917520 EJX917520 ETT917520 FDP917520 FNL917520 FXH917520 GHD917520 GQZ917520 HAV917520 HKR917520 HUN917520 IEJ917520 IOF917520 IYB917520 JHX917520 JRT917520 KBP917520 KLL917520 KVH917520 LFD917520 LOZ917520 LYV917520 MIR917520 MSN917520 NCJ917520 NMF917520 NWB917520 OFX917520 OPT917520 OZP917520 PJL917520 PTH917520 QDD917520 QMZ917520 QWV917520 RGR917520 RQN917520 SAJ917520 SKF917520 SUB917520 TDX917520 TNT917520 TXP917520 UHL917520 URH917520 VBD917520 VKZ917520 VUV917520 WER917520 WON917520 WYJ917520 CB983056 LX983056 VT983056 AFP983056 APL983056 AZH983056 BJD983056 BSZ983056 CCV983056 CMR983056 CWN983056 DGJ983056 DQF983056 EAB983056 EJX983056 ETT983056 FDP983056 FNL983056 FXH983056 GHD983056 GQZ983056 HAV983056 HKR983056 HUN983056 IEJ983056 IOF983056 IYB983056 JHX983056 JRT983056 KBP983056 KLL983056 KVH983056 LFD983056 LOZ983056 LYV983056 MIR983056 MSN983056 NCJ983056 NMF983056 NWB983056 OFX983056 OPT983056 OZP983056 PJL983056 PTH983056 QDD983056 QMZ983056 QWV983056 RGR983056 RQN983056 SAJ983056 SKF983056 SUB983056 TDX983056 TNT983056 TXP983056 UHL983056 URH983056 VBD983056 VKZ983056 VUV983056 WER983056 WON983056 WYJ983056 D19:E19 JA19 SW19 ACS19 AMO19 AWK19 BGG19 BQC19 BZY19 CJU19 CTQ19 DDM19 DNI19 DXE19 EHA19 EQW19 FAS19 FKO19 FUK19 GEG19 GOC19 GXY19 HHU19 HRQ19 IBM19 ILI19 IVE19 JFA19 JOW19 JYS19 KIO19 KSK19 LCG19 LMC19 LVY19 MFU19 MPQ19 MZM19 NJI19 NTE19 ODA19 OMW19 OWS19 PGO19 PQK19 QAG19 QKC19 QTY19 RDU19 RNQ19 RXM19 SHI19 SRE19 TBA19 TKW19 TUS19 UEO19 UOK19 UYG19 VIC19 VRY19 WBU19 WLQ19 WVM19 E65555 JA65555 SW65555 ACS65555 AMO65555 AWK65555 BGG65555 BQC65555 BZY65555 CJU65555 CTQ65555 DDM65555 DNI65555 DXE65555 EHA65555 EQW65555 FAS65555 FKO65555 FUK65555 GEG65555 GOC65555 GXY65555 HHU65555 HRQ65555 IBM65555 ILI65555 IVE65555 JFA65555 JOW65555 JYS65555 KIO65555 KSK65555 LCG65555 LMC65555 LVY65555 MFU65555 MPQ65555 MZM65555 NJI65555 NTE65555 ODA65555 OMW65555 OWS65555 PGO65555 PQK65555 QAG65555 QKC65555 QTY65555 RDU65555 RNQ65555 RXM65555 SHI65555 SRE65555 TBA65555 TKW65555 TUS65555 UEO65555 UOK65555 UYG65555 VIC65555 VRY65555 WBU65555 WLQ65555 WVM65555 E131091 JA131091 SW131091 ACS131091 AMO131091 AWK131091 BGG131091 BQC131091 BZY131091 CJU131091 CTQ131091 DDM131091 DNI131091 DXE131091 EHA131091 EQW131091 FAS131091 FKO131091 FUK131091 GEG131091 GOC131091 GXY131091 HHU131091 HRQ131091 IBM131091 ILI131091 IVE131091 JFA131091 JOW131091 JYS131091 KIO131091 KSK131091 LCG131091 LMC131091 LVY131091 MFU131091 MPQ131091 MZM131091 NJI131091 NTE131091 ODA131091 OMW131091 OWS131091 PGO131091 PQK131091 QAG131091 QKC131091 QTY131091 RDU131091 RNQ131091 RXM131091 SHI131091 SRE131091 TBA131091 TKW131091 TUS131091 UEO131091 UOK131091 UYG131091 VIC131091 VRY131091 WBU131091 WLQ131091 WVM131091 E196627 JA196627 SW196627 ACS196627 AMO196627 AWK196627 BGG196627 BQC196627 BZY196627 CJU196627 CTQ196627 DDM196627 DNI196627 DXE196627 EHA196627 EQW196627 FAS196627 FKO196627 FUK196627 GEG196627 GOC196627 GXY196627 HHU196627 HRQ196627 IBM196627 ILI196627 IVE196627 JFA196627 JOW196627 JYS196627 KIO196627 KSK196627 LCG196627 LMC196627 LVY196627 MFU196627 MPQ196627 MZM196627 NJI196627 NTE196627 ODA196627 OMW196627 OWS196627 PGO196627 PQK196627 QAG196627 QKC196627 QTY196627 RDU196627 RNQ196627 RXM196627 SHI196627 SRE196627 TBA196627 TKW196627 TUS196627 UEO196627 UOK196627 UYG196627 VIC196627 VRY196627 WBU196627 WLQ196627 WVM196627 E262163 JA262163 SW262163 ACS262163 AMO262163 AWK262163 BGG262163 BQC262163 BZY262163 CJU262163 CTQ262163 DDM262163 DNI262163 DXE262163 EHA262163 EQW262163 FAS262163 FKO262163 FUK262163 GEG262163 GOC262163 GXY262163 HHU262163 HRQ262163 IBM262163 ILI262163 IVE262163 JFA262163 JOW262163 JYS262163 KIO262163 KSK262163 LCG262163 LMC262163 LVY262163 MFU262163 MPQ262163 MZM262163 NJI262163 NTE262163 ODA262163 OMW262163 OWS262163 PGO262163 PQK262163 QAG262163 QKC262163 QTY262163 RDU262163 RNQ262163 RXM262163 SHI262163 SRE262163 TBA262163 TKW262163 TUS262163 UEO262163 UOK262163 UYG262163 VIC262163 VRY262163 WBU262163 WLQ262163 WVM262163 E327699 JA327699 SW327699 ACS327699 AMO327699 AWK327699 BGG327699 BQC327699 BZY327699 CJU327699 CTQ327699 DDM327699 DNI327699 DXE327699 EHA327699 EQW327699 FAS327699 FKO327699 FUK327699 GEG327699 GOC327699 GXY327699 HHU327699 HRQ327699 IBM327699 ILI327699 IVE327699 JFA327699 JOW327699 JYS327699 KIO327699 KSK327699 LCG327699 LMC327699 LVY327699 MFU327699 MPQ327699 MZM327699 NJI327699 NTE327699 ODA327699 OMW327699 OWS327699 PGO327699 PQK327699 QAG327699 QKC327699 QTY327699 RDU327699 RNQ327699 RXM327699 SHI327699 SRE327699 TBA327699 TKW327699 TUS327699 UEO327699 UOK327699 UYG327699 VIC327699 VRY327699 WBU327699 WLQ327699 WVM327699 E393235 JA393235 SW393235 ACS393235 AMO393235 AWK393235 BGG393235 BQC393235 BZY393235 CJU393235 CTQ393235 DDM393235 DNI393235 DXE393235 EHA393235 EQW393235 FAS393235 FKO393235 FUK393235 GEG393235 GOC393235 GXY393235 HHU393235 HRQ393235 IBM393235 ILI393235 IVE393235 JFA393235 JOW393235 JYS393235 KIO393235 KSK393235 LCG393235 LMC393235 LVY393235 MFU393235 MPQ393235 MZM393235 NJI393235 NTE393235 ODA393235 OMW393235 OWS393235 PGO393235 PQK393235 QAG393235 QKC393235 QTY393235 RDU393235 RNQ393235 RXM393235 SHI393235 SRE393235 TBA393235 TKW393235 TUS393235 UEO393235 UOK393235 UYG393235 VIC393235 VRY393235 WBU393235 WLQ393235 WVM393235 E458771 JA458771 SW458771 ACS458771 AMO458771 AWK458771 BGG458771 BQC458771 BZY458771 CJU458771 CTQ458771 DDM458771 DNI458771 DXE458771 EHA458771 EQW458771 FAS458771 FKO458771 FUK458771 GEG458771 GOC458771 GXY458771 HHU458771 HRQ458771 IBM458771 ILI458771 IVE458771 JFA458771 JOW458771 JYS458771 KIO458771 KSK458771 LCG458771 LMC458771 LVY458771 MFU458771 MPQ458771 MZM458771 NJI458771 NTE458771 ODA458771 OMW458771 OWS458771 PGO458771 PQK458771 QAG458771 QKC458771 QTY458771 RDU458771 RNQ458771 RXM458771 SHI458771 SRE458771 TBA458771 TKW458771 TUS458771 UEO458771 UOK458771 UYG458771 VIC458771 VRY458771 WBU458771 WLQ458771 WVM458771 E524307 JA524307 SW524307 ACS524307 AMO524307 AWK524307 BGG524307 BQC524307 BZY524307 CJU524307 CTQ524307 DDM524307 DNI524307 DXE524307 EHA524307 EQW524307 FAS524307 FKO524307 FUK524307 GEG524307 GOC524307 GXY524307 HHU524307 HRQ524307 IBM524307 ILI524307 IVE524307 JFA524307 JOW524307 JYS524307 KIO524307 KSK524307 LCG524307 LMC524307 LVY524307 MFU524307 MPQ524307 MZM524307 NJI524307 NTE524307 ODA524307 OMW524307 OWS524307 PGO524307 PQK524307 QAG524307 QKC524307 QTY524307 RDU524307 RNQ524307 RXM524307 SHI524307 SRE524307 TBA524307 TKW524307 TUS524307 UEO524307 UOK524307 UYG524307 VIC524307 VRY524307 WBU524307 WLQ524307 WVM524307 E589843 JA589843 SW589843 ACS589843 AMO589843 AWK589843 BGG589843 BQC589843 BZY589843 CJU589843 CTQ589843 DDM589843 DNI589843 DXE589843 EHA589843 EQW589843 FAS589843 FKO589843 FUK589843 GEG589843 GOC589843 GXY589843 HHU589843 HRQ589843 IBM589843 ILI589843 IVE589843 JFA589843 JOW589843 JYS589843 KIO589843 KSK589843 LCG589843 LMC589843 LVY589843 MFU589843 MPQ589843 MZM589843 NJI589843 NTE589843 ODA589843 OMW589843 OWS589843 PGO589843 PQK589843 QAG589843 QKC589843 QTY589843 RDU589843 RNQ589843 RXM589843 SHI589843 SRE589843 TBA589843 TKW589843 TUS589843 UEO589843 UOK589843 UYG589843 VIC589843 VRY589843 WBU589843 WLQ589843 WVM589843 E655379 JA655379 SW655379 ACS655379 AMO655379 AWK655379 BGG655379 BQC655379 BZY655379 CJU655379 CTQ655379 DDM655379 DNI655379 DXE655379 EHA655379 EQW655379 FAS655379 FKO655379 FUK655379 GEG655379 GOC655379 GXY655379 HHU655379 HRQ655379 IBM655379 ILI655379 IVE655379 JFA655379 JOW655379 JYS655379 KIO655379 KSK655379 LCG655379 LMC655379 LVY655379 MFU655379 MPQ655379 MZM655379 NJI655379 NTE655379 ODA655379 OMW655379 OWS655379 PGO655379 PQK655379 QAG655379 QKC655379 QTY655379 RDU655379 RNQ655379 RXM655379 SHI655379 SRE655379 TBA655379 TKW655379 TUS655379 UEO655379 UOK655379 UYG655379 VIC655379 VRY655379 WBU655379 WLQ655379 WVM655379 E720915 JA720915 SW720915 ACS720915 AMO720915 AWK720915 BGG720915 BQC720915 BZY720915 CJU720915 CTQ720915 DDM720915 DNI720915 DXE720915 EHA720915 EQW720915 FAS720915 FKO720915 FUK720915 GEG720915 GOC720915 GXY720915 HHU720915 HRQ720915 IBM720915 ILI720915 IVE720915 JFA720915 JOW720915 JYS720915 KIO720915 KSK720915 LCG720915 LMC720915 LVY720915 MFU720915 MPQ720915 MZM720915 NJI720915 NTE720915 ODA720915 OMW720915 OWS720915 PGO720915 PQK720915 QAG720915 QKC720915 QTY720915 RDU720915 RNQ720915 RXM720915 SHI720915 SRE720915 TBA720915 TKW720915 TUS720915 UEO720915 UOK720915 UYG720915 VIC720915 VRY720915 WBU720915 WLQ720915 WVM720915 E786451 JA786451 SW786451 ACS786451 AMO786451 AWK786451 BGG786451 BQC786451 BZY786451 CJU786451 CTQ786451 DDM786451 DNI786451 DXE786451 EHA786451 EQW786451 FAS786451 FKO786451 FUK786451 GEG786451 GOC786451 GXY786451 HHU786451 HRQ786451 IBM786451 ILI786451 IVE786451 JFA786451 JOW786451 JYS786451 KIO786451 KSK786451 LCG786451 LMC786451 LVY786451 MFU786451 MPQ786451 MZM786451 NJI786451 NTE786451 ODA786451 OMW786451 OWS786451 PGO786451 PQK786451 QAG786451 QKC786451 QTY786451 RDU786451 RNQ786451 RXM786451 SHI786451 SRE786451 TBA786451 TKW786451 TUS786451 UEO786451 UOK786451 UYG786451 VIC786451 VRY786451 WBU786451 WLQ786451 WVM786451 E851987 JA851987 SW851987 ACS851987 AMO851987 AWK851987 BGG851987 BQC851987 BZY851987 CJU851987 CTQ851987 DDM851987 DNI851987 DXE851987 EHA851987 EQW851987 FAS851987 FKO851987 FUK851987 GEG851987 GOC851987 GXY851987 HHU851987 HRQ851987 IBM851987 ILI851987 IVE851987 JFA851987 JOW851987 JYS851987 KIO851987 KSK851987 LCG851987 LMC851987 LVY851987 MFU851987 MPQ851987 MZM851987 NJI851987 NTE851987 ODA851987 OMW851987 OWS851987 PGO851987 PQK851987 QAG851987 QKC851987 QTY851987 RDU851987 RNQ851987 RXM851987 SHI851987 SRE851987 TBA851987 TKW851987 TUS851987 UEO851987 UOK851987 UYG851987 VIC851987 VRY851987 WBU851987 WLQ851987 WVM851987 E917523 JA917523 SW917523 ACS917523 AMO917523 AWK917523 BGG917523 BQC917523 BZY917523 CJU917523 CTQ917523 DDM917523 DNI917523 DXE917523 EHA917523 EQW917523 FAS917523 FKO917523 FUK917523 GEG917523 GOC917523 GXY917523 HHU917523 HRQ917523 IBM917523 ILI917523 IVE917523 JFA917523 JOW917523 JYS917523 KIO917523 KSK917523 LCG917523 LMC917523 LVY917523 MFU917523 MPQ917523 MZM917523 NJI917523 NTE917523 ODA917523 OMW917523 OWS917523 PGO917523 PQK917523 QAG917523 QKC917523 QTY917523 RDU917523 RNQ917523 RXM917523 SHI917523 SRE917523 TBA917523 TKW917523 TUS917523 UEO917523 UOK917523 UYG917523 VIC917523 VRY917523 WBU917523 WLQ917523 WVM917523 E983059 JA983059 SW983059 ACS983059 AMO983059 AWK983059 BGG983059 BQC983059 BZY983059 CJU983059 CTQ983059 DDM983059 DNI983059 DXE983059 EHA983059 EQW983059 FAS983059 FKO983059 FUK983059 GEG983059 GOC983059 GXY983059 HHU983059 HRQ983059 IBM983059 ILI983059 IVE983059 JFA983059 JOW983059 JYS983059 KIO983059 KSK983059 LCG983059 LMC983059 LVY983059 MFU983059 MPQ983059 MZM983059 NJI983059 NTE983059 ODA983059 OMW983059 OWS983059 PGO983059 PQK983059 QAG983059 QKC983059 QTY983059 RDU983059 RNQ983059 RXM983059 SHI983059 SRE983059 TBA983059 TKW983059 TUS983059 UEO983059 UOK983059 UYG983059 VIC983059 VRY983059 WBU983059 WLQ983059 WVM983059">
      <formula1>"Yes, No"</formula1>
    </dataValidation>
    <dataValidation type="list" allowBlank="1" showInputMessage="1" showErrorMessage="1" prompt="Select from List." sqref="HB3:IU3 QX3:SQ3 AAT3:ACM3 AKP3:AMI3 AUL3:AWE3 BEH3:BGA3 BOD3:BPW3 BXZ3:BZS3 CHV3:CJO3 CRR3:CTK3 DBN3:DDG3 DLJ3:DNC3 DVF3:DWY3 EFB3:EGU3 EOX3:EQQ3 EYT3:FAM3 FIP3:FKI3 FSL3:FUE3 GCH3:GEA3 GMD3:GNW3 GVZ3:GXS3 HFV3:HHO3 HPR3:HRK3 HZN3:IBG3 IJJ3:ILC3 ITF3:IUY3 JDB3:JEU3 JMX3:JOQ3 JWT3:JYM3 KGP3:KII3 KQL3:KSE3 LAH3:LCA3 LKD3:LLW3 LTZ3:LVS3 MDV3:MFO3 MNR3:MPK3 MXN3:MZG3 NHJ3:NJC3 NRF3:NSY3 OBB3:OCU3 OKX3:OMQ3 OUT3:OWM3 PEP3:PGI3 POL3:PQE3 PYH3:QAA3 QID3:QJW3 QRZ3:QTS3 RBV3:RDO3 RLR3:RNK3 RVN3:RXG3 SFJ3:SHC3 SPF3:SQY3 SZB3:TAU3 TIX3:TKQ3 TST3:TUM3 UCP3:UEI3 UML3:UOE3 UWH3:UYA3 VGD3:VHW3 VPZ3:VRS3 VZV3:WBO3 WJR3:WLK3 WTN3:WVG3 XDJ3:XFD3 HB65539:IU65539 QX65539:SQ65539 AAT65539:ACM65539 AKP65539:AMI65539 AUL65539:AWE65539 BEH65539:BGA65539 BOD65539:BPW65539 BXZ65539:BZS65539 CHV65539:CJO65539 CRR65539:CTK65539 DBN65539:DDG65539 DLJ65539:DNC65539 DVF65539:DWY65539 EFB65539:EGU65539 EOX65539:EQQ65539 EYT65539:FAM65539 FIP65539:FKI65539 FSL65539:FUE65539 GCH65539:GEA65539 GMD65539:GNW65539 GVZ65539:GXS65539 HFV65539:HHO65539 HPR65539:HRK65539 HZN65539:IBG65539 IJJ65539:ILC65539 ITF65539:IUY65539 JDB65539:JEU65539 JMX65539:JOQ65539 JWT65539:JYM65539 KGP65539:KII65539 KQL65539:KSE65539 LAH65539:LCA65539 LKD65539:LLW65539 LTZ65539:LVS65539 MDV65539:MFO65539 MNR65539:MPK65539 MXN65539:MZG65539 NHJ65539:NJC65539 NRF65539:NSY65539 OBB65539:OCU65539 OKX65539:OMQ65539 OUT65539:OWM65539 PEP65539:PGI65539 POL65539:PQE65539 PYH65539:QAA65539 QID65539:QJW65539 QRZ65539:QTS65539 RBV65539:RDO65539 RLR65539:RNK65539 RVN65539:RXG65539 SFJ65539:SHC65539 SPF65539:SQY65539 SZB65539:TAU65539 TIX65539:TKQ65539 TST65539:TUM65539 UCP65539:UEI65539 UML65539:UOE65539 UWH65539:UYA65539 VGD65539:VHW65539 VPZ65539:VRS65539 VZV65539:WBO65539 WJR65539:WLK65539 WTN65539:WVG65539 XDJ65539:XFD65539 HB131075:IU131075 QX131075:SQ131075 AAT131075:ACM131075 AKP131075:AMI131075 AUL131075:AWE131075 BEH131075:BGA131075 BOD131075:BPW131075 BXZ131075:BZS131075 CHV131075:CJO131075 CRR131075:CTK131075 DBN131075:DDG131075 DLJ131075:DNC131075 DVF131075:DWY131075 EFB131075:EGU131075 EOX131075:EQQ131075 EYT131075:FAM131075 FIP131075:FKI131075 FSL131075:FUE131075 GCH131075:GEA131075 GMD131075:GNW131075 GVZ131075:GXS131075 HFV131075:HHO131075 HPR131075:HRK131075 HZN131075:IBG131075 IJJ131075:ILC131075 ITF131075:IUY131075 JDB131075:JEU131075 JMX131075:JOQ131075 JWT131075:JYM131075 KGP131075:KII131075 KQL131075:KSE131075 LAH131075:LCA131075 LKD131075:LLW131075 LTZ131075:LVS131075 MDV131075:MFO131075 MNR131075:MPK131075 MXN131075:MZG131075 NHJ131075:NJC131075 NRF131075:NSY131075 OBB131075:OCU131075 OKX131075:OMQ131075 OUT131075:OWM131075 PEP131075:PGI131075 POL131075:PQE131075 PYH131075:QAA131075 QID131075:QJW131075 QRZ131075:QTS131075 RBV131075:RDO131075 RLR131075:RNK131075 RVN131075:RXG131075 SFJ131075:SHC131075 SPF131075:SQY131075 SZB131075:TAU131075 TIX131075:TKQ131075 TST131075:TUM131075 UCP131075:UEI131075 UML131075:UOE131075 UWH131075:UYA131075 VGD131075:VHW131075 VPZ131075:VRS131075 VZV131075:WBO131075 WJR131075:WLK131075 WTN131075:WVG131075 XDJ131075:XFD131075 HB196611:IU196611 QX196611:SQ196611 AAT196611:ACM196611 AKP196611:AMI196611 AUL196611:AWE196611 BEH196611:BGA196611 BOD196611:BPW196611 BXZ196611:BZS196611 CHV196611:CJO196611 CRR196611:CTK196611 DBN196611:DDG196611 DLJ196611:DNC196611 DVF196611:DWY196611 EFB196611:EGU196611 EOX196611:EQQ196611 EYT196611:FAM196611 FIP196611:FKI196611 FSL196611:FUE196611 GCH196611:GEA196611 GMD196611:GNW196611 GVZ196611:GXS196611 HFV196611:HHO196611 HPR196611:HRK196611 HZN196611:IBG196611 IJJ196611:ILC196611 ITF196611:IUY196611 JDB196611:JEU196611 JMX196611:JOQ196611 JWT196611:JYM196611 KGP196611:KII196611 KQL196611:KSE196611 LAH196611:LCA196611 LKD196611:LLW196611 LTZ196611:LVS196611 MDV196611:MFO196611 MNR196611:MPK196611 MXN196611:MZG196611 NHJ196611:NJC196611 NRF196611:NSY196611 OBB196611:OCU196611 OKX196611:OMQ196611 OUT196611:OWM196611 PEP196611:PGI196611 POL196611:PQE196611 PYH196611:QAA196611 QID196611:QJW196611 QRZ196611:QTS196611 RBV196611:RDO196611 RLR196611:RNK196611 RVN196611:RXG196611 SFJ196611:SHC196611 SPF196611:SQY196611 SZB196611:TAU196611 TIX196611:TKQ196611 TST196611:TUM196611 UCP196611:UEI196611 UML196611:UOE196611 UWH196611:UYA196611 VGD196611:VHW196611 VPZ196611:VRS196611 VZV196611:WBO196611 WJR196611:WLK196611 WTN196611:WVG196611 XDJ196611:XFD196611 HB262147:IU262147 QX262147:SQ262147 AAT262147:ACM262147 AKP262147:AMI262147 AUL262147:AWE262147 BEH262147:BGA262147 BOD262147:BPW262147 BXZ262147:BZS262147 CHV262147:CJO262147 CRR262147:CTK262147 DBN262147:DDG262147 DLJ262147:DNC262147 DVF262147:DWY262147 EFB262147:EGU262147 EOX262147:EQQ262147 EYT262147:FAM262147 FIP262147:FKI262147 FSL262147:FUE262147 GCH262147:GEA262147 GMD262147:GNW262147 GVZ262147:GXS262147 HFV262147:HHO262147 HPR262147:HRK262147 HZN262147:IBG262147 IJJ262147:ILC262147 ITF262147:IUY262147 JDB262147:JEU262147 JMX262147:JOQ262147 JWT262147:JYM262147 KGP262147:KII262147 KQL262147:KSE262147 LAH262147:LCA262147 LKD262147:LLW262147 LTZ262147:LVS262147 MDV262147:MFO262147 MNR262147:MPK262147 MXN262147:MZG262147 NHJ262147:NJC262147 NRF262147:NSY262147 OBB262147:OCU262147 OKX262147:OMQ262147 OUT262147:OWM262147 PEP262147:PGI262147 POL262147:PQE262147 PYH262147:QAA262147 QID262147:QJW262147 QRZ262147:QTS262147 RBV262147:RDO262147 RLR262147:RNK262147 RVN262147:RXG262147 SFJ262147:SHC262147 SPF262147:SQY262147 SZB262147:TAU262147 TIX262147:TKQ262147 TST262147:TUM262147 UCP262147:UEI262147 UML262147:UOE262147 UWH262147:UYA262147 VGD262147:VHW262147 VPZ262147:VRS262147 VZV262147:WBO262147 WJR262147:WLK262147 WTN262147:WVG262147 XDJ262147:XFD262147 HB327683:IU327683 QX327683:SQ327683 AAT327683:ACM327683 AKP327683:AMI327683 AUL327683:AWE327683 BEH327683:BGA327683 BOD327683:BPW327683 BXZ327683:BZS327683 CHV327683:CJO327683 CRR327683:CTK327683 DBN327683:DDG327683 DLJ327683:DNC327683 DVF327683:DWY327683 EFB327683:EGU327683 EOX327683:EQQ327683 EYT327683:FAM327683 FIP327683:FKI327683 FSL327683:FUE327683 GCH327683:GEA327683 GMD327683:GNW327683 GVZ327683:GXS327683 HFV327683:HHO327683 HPR327683:HRK327683 HZN327683:IBG327683 IJJ327683:ILC327683 ITF327683:IUY327683 JDB327683:JEU327683 JMX327683:JOQ327683 JWT327683:JYM327683 KGP327683:KII327683 KQL327683:KSE327683 LAH327683:LCA327683 LKD327683:LLW327683 LTZ327683:LVS327683 MDV327683:MFO327683 MNR327683:MPK327683 MXN327683:MZG327683 NHJ327683:NJC327683 NRF327683:NSY327683 OBB327683:OCU327683 OKX327683:OMQ327683 OUT327683:OWM327683 PEP327683:PGI327683 POL327683:PQE327683 PYH327683:QAA327683 QID327683:QJW327683 QRZ327683:QTS327683 RBV327683:RDO327683 RLR327683:RNK327683 RVN327683:RXG327683 SFJ327683:SHC327683 SPF327683:SQY327683 SZB327683:TAU327683 TIX327683:TKQ327683 TST327683:TUM327683 UCP327683:UEI327683 UML327683:UOE327683 UWH327683:UYA327683 VGD327683:VHW327683 VPZ327683:VRS327683 VZV327683:WBO327683 WJR327683:WLK327683 WTN327683:WVG327683 XDJ327683:XFD327683 HB393219:IU393219 QX393219:SQ393219 AAT393219:ACM393219 AKP393219:AMI393219 AUL393219:AWE393219 BEH393219:BGA393219 BOD393219:BPW393219 BXZ393219:BZS393219 CHV393219:CJO393219 CRR393219:CTK393219 DBN393219:DDG393219 DLJ393219:DNC393219 DVF393219:DWY393219 EFB393219:EGU393219 EOX393219:EQQ393219 EYT393219:FAM393219 FIP393219:FKI393219 FSL393219:FUE393219 GCH393219:GEA393219 GMD393219:GNW393219 GVZ393219:GXS393219 HFV393219:HHO393219 HPR393219:HRK393219 HZN393219:IBG393219 IJJ393219:ILC393219 ITF393219:IUY393219 JDB393219:JEU393219 JMX393219:JOQ393219 JWT393219:JYM393219 KGP393219:KII393219 KQL393219:KSE393219 LAH393219:LCA393219 LKD393219:LLW393219 LTZ393219:LVS393219 MDV393219:MFO393219 MNR393219:MPK393219 MXN393219:MZG393219 NHJ393219:NJC393219 NRF393219:NSY393219 OBB393219:OCU393219 OKX393219:OMQ393219 OUT393219:OWM393219 PEP393219:PGI393219 POL393219:PQE393219 PYH393219:QAA393219 QID393219:QJW393219 QRZ393219:QTS393219 RBV393219:RDO393219 RLR393219:RNK393219 RVN393219:RXG393219 SFJ393219:SHC393219 SPF393219:SQY393219 SZB393219:TAU393219 TIX393219:TKQ393219 TST393219:TUM393219 UCP393219:UEI393219 UML393219:UOE393219 UWH393219:UYA393219 VGD393219:VHW393219 VPZ393219:VRS393219 VZV393219:WBO393219 WJR393219:WLK393219 WTN393219:WVG393219 XDJ393219:XFD393219 HB458755:IU458755 QX458755:SQ458755 AAT458755:ACM458755 AKP458755:AMI458755 AUL458755:AWE458755 BEH458755:BGA458755 BOD458755:BPW458755 BXZ458755:BZS458755 CHV458755:CJO458755 CRR458755:CTK458755 DBN458755:DDG458755 DLJ458755:DNC458755 DVF458755:DWY458755 EFB458755:EGU458755 EOX458755:EQQ458755 EYT458755:FAM458755 FIP458755:FKI458755 FSL458755:FUE458755 GCH458755:GEA458755 GMD458755:GNW458755 GVZ458755:GXS458755 HFV458755:HHO458755 HPR458755:HRK458755 HZN458755:IBG458755 IJJ458755:ILC458755 ITF458755:IUY458755 JDB458755:JEU458755 JMX458755:JOQ458755 JWT458755:JYM458755 KGP458755:KII458755 KQL458755:KSE458755 LAH458755:LCA458755 LKD458755:LLW458755 LTZ458755:LVS458755 MDV458755:MFO458755 MNR458755:MPK458755 MXN458755:MZG458755 NHJ458755:NJC458755 NRF458755:NSY458755 OBB458755:OCU458755 OKX458755:OMQ458755 OUT458755:OWM458755 PEP458755:PGI458755 POL458755:PQE458755 PYH458755:QAA458755 QID458755:QJW458755 QRZ458755:QTS458755 RBV458755:RDO458755 RLR458755:RNK458755 RVN458755:RXG458755 SFJ458755:SHC458755 SPF458755:SQY458755 SZB458755:TAU458755 TIX458755:TKQ458755 TST458755:TUM458755 UCP458755:UEI458755 UML458755:UOE458755 UWH458755:UYA458755 VGD458755:VHW458755 VPZ458755:VRS458755 VZV458755:WBO458755 WJR458755:WLK458755 WTN458755:WVG458755 XDJ458755:XFD458755 HB524291:IU524291 QX524291:SQ524291 AAT524291:ACM524291 AKP524291:AMI524291 AUL524291:AWE524291 BEH524291:BGA524291 BOD524291:BPW524291 BXZ524291:BZS524291 CHV524291:CJO524291 CRR524291:CTK524291 DBN524291:DDG524291 DLJ524291:DNC524291 DVF524291:DWY524291 EFB524291:EGU524291 EOX524291:EQQ524291 EYT524291:FAM524291 FIP524291:FKI524291 FSL524291:FUE524291 GCH524291:GEA524291 GMD524291:GNW524291 GVZ524291:GXS524291 HFV524291:HHO524291 HPR524291:HRK524291 HZN524291:IBG524291 IJJ524291:ILC524291 ITF524291:IUY524291 JDB524291:JEU524291 JMX524291:JOQ524291 JWT524291:JYM524291 KGP524291:KII524291 KQL524291:KSE524291 LAH524291:LCA524291 LKD524291:LLW524291 LTZ524291:LVS524291 MDV524291:MFO524291 MNR524291:MPK524291 MXN524291:MZG524291 NHJ524291:NJC524291 NRF524291:NSY524291 OBB524291:OCU524291 OKX524291:OMQ524291 OUT524291:OWM524291 PEP524291:PGI524291 POL524291:PQE524291 PYH524291:QAA524291 QID524291:QJW524291 QRZ524291:QTS524291 RBV524291:RDO524291 RLR524291:RNK524291 RVN524291:RXG524291 SFJ524291:SHC524291 SPF524291:SQY524291 SZB524291:TAU524291 TIX524291:TKQ524291 TST524291:TUM524291 UCP524291:UEI524291 UML524291:UOE524291 UWH524291:UYA524291 VGD524291:VHW524291 VPZ524291:VRS524291 VZV524291:WBO524291 WJR524291:WLK524291 WTN524291:WVG524291 XDJ524291:XFD524291 HB589827:IU589827 QX589827:SQ589827 AAT589827:ACM589827 AKP589827:AMI589827 AUL589827:AWE589827 BEH589827:BGA589827 BOD589827:BPW589827 BXZ589827:BZS589827 CHV589827:CJO589827 CRR589827:CTK589827 DBN589827:DDG589827 DLJ589827:DNC589827 DVF589827:DWY589827 EFB589827:EGU589827 EOX589827:EQQ589827 EYT589827:FAM589827 FIP589827:FKI589827 FSL589827:FUE589827 GCH589827:GEA589827 GMD589827:GNW589827 GVZ589827:GXS589827 HFV589827:HHO589827 HPR589827:HRK589827 HZN589827:IBG589827 IJJ589827:ILC589827 ITF589827:IUY589827 JDB589827:JEU589827 JMX589827:JOQ589827 JWT589827:JYM589827 KGP589827:KII589827 KQL589827:KSE589827 LAH589827:LCA589827 LKD589827:LLW589827 LTZ589827:LVS589827 MDV589827:MFO589827 MNR589827:MPK589827 MXN589827:MZG589827 NHJ589827:NJC589827 NRF589827:NSY589827 OBB589827:OCU589827 OKX589827:OMQ589827 OUT589827:OWM589827 PEP589827:PGI589827 POL589827:PQE589827 PYH589827:QAA589827 QID589827:QJW589827 QRZ589827:QTS589827 RBV589827:RDO589827 RLR589827:RNK589827 RVN589827:RXG589827 SFJ589827:SHC589827 SPF589827:SQY589827 SZB589827:TAU589827 TIX589827:TKQ589827 TST589827:TUM589827 UCP589827:UEI589827 UML589827:UOE589827 UWH589827:UYA589827 VGD589827:VHW589827 VPZ589827:VRS589827 VZV589827:WBO589827 WJR589827:WLK589827 WTN589827:WVG589827 XDJ589827:XFD589827 HB655363:IU655363 QX655363:SQ655363 AAT655363:ACM655363 AKP655363:AMI655363 AUL655363:AWE655363 BEH655363:BGA655363 BOD655363:BPW655363 BXZ655363:BZS655363 CHV655363:CJO655363 CRR655363:CTK655363 DBN655363:DDG655363 DLJ655363:DNC655363 DVF655363:DWY655363 EFB655363:EGU655363 EOX655363:EQQ655363 EYT655363:FAM655363 FIP655363:FKI655363 FSL655363:FUE655363 GCH655363:GEA655363 GMD655363:GNW655363 GVZ655363:GXS655363 HFV655363:HHO655363 HPR655363:HRK655363 HZN655363:IBG655363 IJJ655363:ILC655363 ITF655363:IUY655363 JDB655363:JEU655363 JMX655363:JOQ655363 JWT655363:JYM655363 KGP655363:KII655363 KQL655363:KSE655363 LAH655363:LCA655363 LKD655363:LLW655363 LTZ655363:LVS655363 MDV655363:MFO655363 MNR655363:MPK655363 MXN655363:MZG655363 NHJ655363:NJC655363 NRF655363:NSY655363 OBB655363:OCU655363 OKX655363:OMQ655363 OUT655363:OWM655363 PEP655363:PGI655363 POL655363:PQE655363 PYH655363:QAA655363 QID655363:QJW655363 QRZ655363:QTS655363 RBV655363:RDO655363 RLR655363:RNK655363 RVN655363:RXG655363 SFJ655363:SHC655363 SPF655363:SQY655363 SZB655363:TAU655363 TIX655363:TKQ655363 TST655363:TUM655363 UCP655363:UEI655363 UML655363:UOE655363 UWH655363:UYA655363 VGD655363:VHW655363 VPZ655363:VRS655363 VZV655363:WBO655363 WJR655363:WLK655363 WTN655363:WVG655363 XDJ655363:XFD655363 HB720899:IU720899 QX720899:SQ720899 AAT720899:ACM720899 AKP720899:AMI720899 AUL720899:AWE720899 BEH720899:BGA720899 BOD720899:BPW720899 BXZ720899:BZS720899 CHV720899:CJO720899 CRR720899:CTK720899 DBN720899:DDG720899 DLJ720899:DNC720899 DVF720899:DWY720899 EFB720899:EGU720899 EOX720899:EQQ720899 EYT720899:FAM720899 FIP720899:FKI720899 FSL720899:FUE720899 GCH720899:GEA720899 GMD720899:GNW720899 GVZ720899:GXS720899 HFV720899:HHO720899 HPR720899:HRK720899 HZN720899:IBG720899 IJJ720899:ILC720899 ITF720899:IUY720899 JDB720899:JEU720899 JMX720899:JOQ720899 JWT720899:JYM720899 KGP720899:KII720899 KQL720899:KSE720899 LAH720899:LCA720899 LKD720899:LLW720899 LTZ720899:LVS720899 MDV720899:MFO720899 MNR720899:MPK720899 MXN720899:MZG720899 NHJ720899:NJC720899 NRF720899:NSY720899 OBB720899:OCU720899 OKX720899:OMQ720899 OUT720899:OWM720899 PEP720899:PGI720899 POL720899:PQE720899 PYH720899:QAA720899 QID720899:QJW720899 QRZ720899:QTS720899 RBV720899:RDO720899 RLR720899:RNK720899 RVN720899:RXG720899 SFJ720899:SHC720899 SPF720899:SQY720899 SZB720899:TAU720899 TIX720899:TKQ720899 TST720899:TUM720899 UCP720899:UEI720899 UML720899:UOE720899 UWH720899:UYA720899 VGD720899:VHW720899 VPZ720899:VRS720899 VZV720899:WBO720899 WJR720899:WLK720899 WTN720899:WVG720899 XDJ720899:XFD720899 HB786435:IU786435 QX786435:SQ786435 AAT786435:ACM786435 AKP786435:AMI786435 AUL786435:AWE786435 BEH786435:BGA786435 BOD786435:BPW786435 BXZ786435:BZS786435 CHV786435:CJO786435 CRR786435:CTK786435 DBN786435:DDG786435 DLJ786435:DNC786435 DVF786435:DWY786435 EFB786435:EGU786435 EOX786435:EQQ786435 EYT786435:FAM786435 FIP786435:FKI786435 FSL786435:FUE786435 GCH786435:GEA786435 GMD786435:GNW786435 GVZ786435:GXS786435 HFV786435:HHO786435 HPR786435:HRK786435 HZN786435:IBG786435 IJJ786435:ILC786435 ITF786435:IUY786435 JDB786435:JEU786435 JMX786435:JOQ786435 JWT786435:JYM786435 KGP786435:KII786435 KQL786435:KSE786435 LAH786435:LCA786435 LKD786435:LLW786435 LTZ786435:LVS786435 MDV786435:MFO786435 MNR786435:MPK786435 MXN786435:MZG786435 NHJ786435:NJC786435 NRF786435:NSY786435 OBB786435:OCU786435 OKX786435:OMQ786435 OUT786435:OWM786435 PEP786435:PGI786435 POL786435:PQE786435 PYH786435:QAA786435 QID786435:QJW786435 QRZ786435:QTS786435 RBV786435:RDO786435 RLR786435:RNK786435 RVN786435:RXG786435 SFJ786435:SHC786435 SPF786435:SQY786435 SZB786435:TAU786435 TIX786435:TKQ786435 TST786435:TUM786435 UCP786435:UEI786435 UML786435:UOE786435 UWH786435:UYA786435 VGD786435:VHW786435 VPZ786435:VRS786435 VZV786435:WBO786435 WJR786435:WLK786435 WTN786435:WVG786435 XDJ786435:XFD786435 HB851971:IU851971 QX851971:SQ851971 AAT851971:ACM851971 AKP851971:AMI851971 AUL851971:AWE851971 BEH851971:BGA851971 BOD851971:BPW851971 BXZ851971:BZS851971 CHV851971:CJO851971 CRR851971:CTK851971 DBN851971:DDG851971 DLJ851971:DNC851971 DVF851971:DWY851971 EFB851971:EGU851971 EOX851971:EQQ851971 EYT851971:FAM851971 FIP851971:FKI851971 FSL851971:FUE851971 GCH851971:GEA851971 GMD851971:GNW851971 GVZ851971:GXS851971 HFV851971:HHO851971 HPR851971:HRK851971 HZN851971:IBG851971 IJJ851971:ILC851971 ITF851971:IUY851971 JDB851971:JEU851971 JMX851971:JOQ851971 JWT851971:JYM851971 KGP851971:KII851971 KQL851971:KSE851971 LAH851971:LCA851971 LKD851971:LLW851971 LTZ851971:LVS851971 MDV851971:MFO851971 MNR851971:MPK851971 MXN851971:MZG851971 NHJ851971:NJC851971 NRF851971:NSY851971 OBB851971:OCU851971 OKX851971:OMQ851971 OUT851971:OWM851971 PEP851971:PGI851971 POL851971:PQE851971 PYH851971:QAA851971 QID851971:QJW851971 QRZ851971:QTS851971 RBV851971:RDO851971 RLR851971:RNK851971 RVN851971:RXG851971 SFJ851971:SHC851971 SPF851971:SQY851971 SZB851971:TAU851971 TIX851971:TKQ851971 TST851971:TUM851971 UCP851971:UEI851971 UML851971:UOE851971 UWH851971:UYA851971 VGD851971:VHW851971 VPZ851971:VRS851971 VZV851971:WBO851971 WJR851971:WLK851971 WTN851971:WVG851971 XDJ851971:XFD851971 HB917507:IU917507 QX917507:SQ917507 AAT917507:ACM917507 AKP917507:AMI917507 AUL917507:AWE917507 BEH917507:BGA917507 BOD917507:BPW917507 BXZ917507:BZS917507 CHV917507:CJO917507 CRR917507:CTK917507 DBN917507:DDG917507 DLJ917507:DNC917507 DVF917507:DWY917507 EFB917507:EGU917507 EOX917507:EQQ917507 EYT917507:FAM917507 FIP917507:FKI917507 FSL917507:FUE917507 GCH917507:GEA917507 GMD917507:GNW917507 GVZ917507:GXS917507 HFV917507:HHO917507 HPR917507:HRK917507 HZN917507:IBG917507 IJJ917507:ILC917507 ITF917507:IUY917507 JDB917507:JEU917507 JMX917507:JOQ917507 JWT917507:JYM917507 KGP917507:KII917507 KQL917507:KSE917507 LAH917507:LCA917507 LKD917507:LLW917507 LTZ917507:LVS917507 MDV917507:MFO917507 MNR917507:MPK917507 MXN917507:MZG917507 NHJ917507:NJC917507 NRF917507:NSY917507 OBB917507:OCU917507 OKX917507:OMQ917507 OUT917507:OWM917507 PEP917507:PGI917507 POL917507:PQE917507 PYH917507:QAA917507 QID917507:QJW917507 QRZ917507:QTS917507 RBV917507:RDO917507 RLR917507:RNK917507 RVN917507:RXG917507 SFJ917507:SHC917507 SPF917507:SQY917507 SZB917507:TAU917507 TIX917507:TKQ917507 TST917507:TUM917507 UCP917507:UEI917507 UML917507:UOE917507 UWH917507:UYA917507 VGD917507:VHW917507 VPZ917507:VRS917507 VZV917507:WBO917507 WJR917507:WLK917507 WTN917507:WVG917507 XDJ917507:XFD917507 HB983043:IU983043 QX983043:SQ983043 AAT983043:ACM983043 AKP983043:AMI983043 AUL983043:AWE983043 BEH983043:BGA983043 BOD983043:BPW983043 BXZ983043:BZS983043 CHV983043:CJO983043 CRR983043:CTK983043 DBN983043:DDG983043 DLJ983043:DNC983043 DVF983043:DWY983043 EFB983043:EGU983043 EOX983043:EQQ983043 EYT983043:FAM983043 FIP983043:FKI983043 FSL983043:FUE983043 GCH983043:GEA983043 GMD983043:GNW983043 GVZ983043:GXS983043 HFV983043:HHO983043 HPR983043:HRK983043 HZN983043:IBG983043 IJJ983043:ILC983043 ITF983043:IUY983043 JDB983043:JEU983043 JMX983043:JOQ983043 JWT983043:JYM983043 KGP983043:KII983043 KQL983043:KSE983043 LAH983043:LCA983043 LKD983043:LLW983043 LTZ983043:LVS983043 MDV983043:MFO983043 MNR983043:MPK983043 MXN983043:MZG983043 NHJ983043:NJC983043 NRF983043:NSY983043 OBB983043:OCU983043 OKX983043:OMQ983043 OUT983043:OWM983043 PEP983043:PGI983043 POL983043:PQE983043 PYH983043:QAA983043 QID983043:QJW983043 QRZ983043:QTS983043 RBV983043:RDO983043 RLR983043:RNK983043 RVN983043:RXG983043 SFJ983043:SHC983043 SPF983043:SQY983043 SZB983043:TAU983043 TIX983043:TKQ983043 TST983043:TUM983043 UCP983043:UEI983043 UML983043:UOE983043 UWH983043:UYA983043 VGD983043:VHW983043 VPZ983043:VRS983043 VZV983043:WBO983043 WJR983043:WLK983043 WTN983043:WVG983043 XDJ983043:XFD983043 WVM98304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9 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E131075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E196611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E262147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E327683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E393219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E458755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E524291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E589827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E655363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E720899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E786435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E851971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E917507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E983043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formula1>lstSourceType</formula1>
    </dataValidation>
  </dataValidations>
  <pageMargins left="0.25" right="0.25" top="0.5" bottom="0.5" header="0.3" footer="0.3"/>
  <pageSetup scale="99" orientation="landscape" r:id="rId1"/>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50"/>
  <sheetViews>
    <sheetView showWhiteSpace="0" zoomScaleNormal="100" zoomScalePageLayoutView="85" workbookViewId="0">
      <selection activeCell="I11" sqref="I11"/>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19" t="s">
        <v>18</v>
      </c>
      <c r="B1" s="319"/>
      <c r="C1" s="319"/>
      <c r="D1" s="319"/>
      <c r="E1" s="319"/>
      <c r="F1" s="319"/>
      <c r="G1" s="319"/>
      <c r="H1" s="319"/>
      <c r="I1" s="319"/>
      <c r="J1" s="319"/>
      <c r="K1" s="319"/>
      <c r="O1" s="8"/>
      <c r="P1" s="8"/>
      <c r="Q1" s="8"/>
      <c r="R1" s="8"/>
      <c r="S1" s="8"/>
      <c r="T1" s="8"/>
      <c r="U1" s="8"/>
      <c r="V1" s="8"/>
      <c r="W1" s="8"/>
      <c r="X1" s="8"/>
      <c r="Y1" s="8"/>
      <c r="Z1" s="8"/>
      <c r="AA1" s="8"/>
      <c r="AB1" s="8"/>
      <c r="AC1" s="8"/>
      <c r="AD1" s="8"/>
      <c r="AE1" s="8"/>
      <c r="AF1" s="8"/>
      <c r="AG1" s="8"/>
      <c r="AH1" s="8"/>
      <c r="AI1" s="8"/>
      <c r="AJ1" s="8"/>
      <c r="AK1" s="8"/>
      <c r="AL1" s="8"/>
      <c r="AM1" s="8"/>
    </row>
    <row r="2" spans="1:39" ht="30" customHeight="1" x14ac:dyDescent="0.25">
      <c r="A2" s="138" t="s">
        <v>152</v>
      </c>
      <c r="C2" s="139"/>
      <c r="D2" s="139"/>
      <c r="E2" s="139"/>
      <c r="F2" s="139"/>
      <c r="G2" s="139"/>
      <c r="H2" s="139"/>
    </row>
    <row r="3" spans="1:39" s="137" customFormat="1" ht="40.5" customHeight="1" x14ac:dyDescent="0.2">
      <c r="B3" s="140" t="s">
        <v>153</v>
      </c>
      <c r="C3" s="141" t="s">
        <v>154</v>
      </c>
      <c r="D3" s="141" t="s">
        <v>155</v>
      </c>
      <c r="E3" s="141" t="s">
        <v>86</v>
      </c>
      <c r="F3" s="141" t="s">
        <v>156</v>
      </c>
      <c r="G3" s="141" t="s">
        <v>157</v>
      </c>
      <c r="H3" s="141" t="s">
        <v>158</v>
      </c>
      <c r="I3" s="142" t="s">
        <v>17</v>
      </c>
      <c r="J3" s="141" t="s">
        <v>159</v>
      </c>
      <c r="K3" s="141" t="s">
        <v>160</v>
      </c>
    </row>
    <row r="4" spans="1:39" s="137" customFormat="1" x14ac:dyDescent="0.2">
      <c r="B4" s="47" t="str">
        <f>'Data Summary'!C23</f>
        <v>4_CENT_CH4</v>
      </c>
      <c r="C4" s="35">
        <f>'Data Summary'!I23</f>
        <v>1</v>
      </c>
      <c r="D4" s="143">
        <v>1</v>
      </c>
      <c r="E4" s="143">
        <v>2</v>
      </c>
      <c r="F4" s="143">
        <v>2</v>
      </c>
      <c r="G4" s="143">
        <v>2</v>
      </c>
      <c r="H4" s="144">
        <v>1</v>
      </c>
      <c r="I4" s="145" t="str">
        <f t="shared" ref="I4:I5" si="0">IF(D4&lt;&gt;"",D4&amp;","&amp;E4&amp;","&amp;F4&amp;","&amp;G4&amp;","&amp;H4,"0,0,0,0,0")</f>
        <v>1,2,2,2,1</v>
      </c>
      <c r="J4" s="146" t="str">
        <f t="shared" ref="J4:J5" si="1">IF(MAX(D4:H4)&gt;=5, "Requirements not met", "Requirements met")</f>
        <v>Requirements met</v>
      </c>
      <c r="K4" s="147" t="str">
        <f t="shared" ref="K4:K5" si="2">IF(MAX(D4:H4)&gt;=5, "Not OK", "OK")</f>
        <v>OK</v>
      </c>
    </row>
    <row r="5" spans="1:39" s="137" customFormat="1" x14ac:dyDescent="0.2">
      <c r="B5" s="47" t="str">
        <f>'Data Summary'!C24</f>
        <v>4_NG_trans</v>
      </c>
      <c r="C5" s="35">
        <f>'Data Summary'!I24</f>
        <v>3</v>
      </c>
      <c r="D5" s="143">
        <v>1</v>
      </c>
      <c r="E5" s="143">
        <v>2</v>
      </c>
      <c r="F5" s="143">
        <v>2</v>
      </c>
      <c r="G5" s="143">
        <v>2</v>
      </c>
      <c r="H5" s="144">
        <v>1</v>
      </c>
      <c r="I5" s="145" t="str">
        <f t="shared" si="0"/>
        <v>1,2,2,2,1</v>
      </c>
      <c r="J5" s="146" t="str">
        <f t="shared" si="1"/>
        <v>Requirements met</v>
      </c>
      <c r="K5" s="147" t="str">
        <f t="shared" si="2"/>
        <v>OK</v>
      </c>
    </row>
    <row r="6" spans="1:39" s="137" customFormat="1" x14ac:dyDescent="0.2">
      <c r="B6" s="47" t="str">
        <f>'Data Summary'!C25</f>
        <v>nat_mCO2</v>
      </c>
      <c r="C6" s="35">
        <f>'Data Summary'!I25</f>
        <v>2</v>
      </c>
      <c r="D6" s="143">
        <v>1</v>
      </c>
      <c r="E6" s="143">
        <v>2</v>
      </c>
      <c r="F6" s="143">
        <v>2</v>
      </c>
      <c r="G6" s="143">
        <v>2</v>
      </c>
      <c r="H6" s="144">
        <v>1</v>
      </c>
      <c r="I6" s="145" t="str">
        <f t="shared" ref="I6" si="3">IF(D6&lt;&gt;"",D6&amp;","&amp;E6&amp;","&amp;F6&amp;","&amp;G6&amp;","&amp;H6,"0,0,0,0,0")</f>
        <v>1,2,2,2,1</v>
      </c>
      <c r="J6" s="146" t="str">
        <f t="shared" ref="J6" si="4">IF(MAX(D6:H6)&gt;=5, "Requirements not met", "Requirements met")</f>
        <v>Requirements met</v>
      </c>
      <c r="K6" s="147" t="str">
        <f t="shared" ref="K6" si="5">IF(MAX(D6:H6)&gt;=5, "Not OK", "OK")</f>
        <v>OK</v>
      </c>
    </row>
    <row r="7" spans="1:39" s="137" customFormat="1" x14ac:dyDescent="0.2">
      <c r="B7" s="47" t="str">
        <f>'Data Summary'!C26</f>
        <v>nat_mCH4</v>
      </c>
      <c r="C7" s="35">
        <f>'Data Summary'!I26</f>
        <v>2</v>
      </c>
      <c r="D7" s="143">
        <v>1</v>
      </c>
      <c r="E7" s="143">
        <v>2</v>
      </c>
      <c r="F7" s="143">
        <v>2</v>
      </c>
      <c r="G7" s="143">
        <v>2</v>
      </c>
      <c r="H7" s="144">
        <v>1</v>
      </c>
      <c r="I7" s="145" t="str">
        <f t="shared" ref="I7" si="6">IF(D7&lt;&gt;"",D7&amp;","&amp;E7&amp;","&amp;F7&amp;","&amp;G7&amp;","&amp;H7,"0,0,0,0,0")</f>
        <v>1,2,2,2,1</v>
      </c>
      <c r="J7" s="146" t="str">
        <f t="shared" ref="J7" si="7">IF(MAX(D7:H7)&gt;=5, "Requirements not met", "Requirements met")</f>
        <v>Requirements met</v>
      </c>
      <c r="K7" s="147" t="str">
        <f t="shared" ref="K7" si="8">IF(MAX(D7:H7)&gt;=5, "Not OK", "OK")</f>
        <v>OK</v>
      </c>
    </row>
    <row r="8" spans="1:39" s="137" customFormat="1" x14ac:dyDescent="0.2">
      <c r="B8" s="47" t="str">
        <f>'Data Summary'!C27</f>
        <v>4_CENT_power</v>
      </c>
      <c r="C8" s="35">
        <f>'Data Summary'!I27</f>
        <v>1</v>
      </c>
      <c r="D8" s="143">
        <v>1</v>
      </c>
      <c r="E8" s="143">
        <v>2</v>
      </c>
      <c r="F8" s="143">
        <v>2</v>
      </c>
      <c r="G8" s="143">
        <v>2</v>
      </c>
      <c r="H8" s="144">
        <v>1</v>
      </c>
      <c r="I8" s="145" t="str">
        <f t="shared" ref="I8" si="9">IF(D8&lt;&gt;"",D8&amp;","&amp;E8&amp;","&amp;F8&amp;","&amp;G8&amp;","&amp;H8,"0,0,0,0,0")</f>
        <v>1,2,2,2,1</v>
      </c>
      <c r="J8" s="146" t="str">
        <f t="shared" ref="J8" si="10">IF(MAX(D8:H8)&gt;=5, "Requirements not met", "Requirements met")</f>
        <v>Requirements met</v>
      </c>
      <c r="K8" s="147" t="str">
        <f t="shared" ref="K8" si="11">IF(MAX(D8:H8)&gt;=5, "Not OK", "OK")</f>
        <v>OK</v>
      </c>
    </row>
    <row r="9" spans="1:39" s="137" customFormat="1" x14ac:dyDescent="0.2">
      <c r="B9" s="47" t="str">
        <f>'Data Summary'!C28</f>
        <v>4_CENT_time</v>
      </c>
      <c r="C9" s="35">
        <f>'Data Summary'!I28</f>
        <v>1</v>
      </c>
      <c r="D9" s="143">
        <v>1</v>
      </c>
      <c r="E9" s="143">
        <v>2</v>
      </c>
      <c r="F9" s="143">
        <v>2</v>
      </c>
      <c r="G9" s="143">
        <v>2</v>
      </c>
      <c r="H9" s="144">
        <v>1</v>
      </c>
      <c r="I9" s="145" t="str">
        <f t="shared" ref="I9" si="12">IF(D9&lt;&gt;"",D9&amp;","&amp;E9&amp;","&amp;F9&amp;","&amp;G9&amp;","&amp;H9,"0,0,0,0,0")</f>
        <v>1,2,2,2,1</v>
      </c>
      <c r="J9" s="146" t="str">
        <f t="shared" ref="J9" si="13">IF(MAX(D9:H9)&gt;=5, "Requirements not met", "Requirements met")</f>
        <v>Requirements met</v>
      </c>
      <c r="K9" s="147" t="str">
        <f t="shared" ref="K9" si="14">IF(MAX(D9:H9)&gt;=5, "Not OK", "OK")</f>
        <v>OK</v>
      </c>
    </row>
    <row r="10" spans="1:39" s="137" customFormat="1" x14ac:dyDescent="0.2">
      <c r="B10" s="47" t="str">
        <f>'Data Summary'!C29</f>
        <v>Turbine_thermalefficiency</v>
      </c>
      <c r="C10" s="35">
        <f>'Data Summary'!I29</f>
        <v>3</v>
      </c>
      <c r="D10" s="143">
        <v>2</v>
      </c>
      <c r="E10" s="143">
        <v>2</v>
      </c>
      <c r="F10" s="143">
        <v>2</v>
      </c>
      <c r="G10" s="143">
        <v>2</v>
      </c>
      <c r="H10" s="144">
        <v>1</v>
      </c>
      <c r="I10" s="145" t="str">
        <f t="shared" ref="I10" si="15">IF(D10&lt;&gt;"",D10&amp;","&amp;E10&amp;","&amp;F10&amp;","&amp;G10&amp;","&amp;H10,"0,0,0,0,0")</f>
        <v>2,2,2,2,1</v>
      </c>
      <c r="J10" s="146" t="str">
        <f t="shared" ref="J10" si="16">IF(MAX(D10:H10)&gt;=5, "Requirements not met", "Requirements met")</f>
        <v>Requirements met</v>
      </c>
      <c r="K10" s="147" t="str">
        <f t="shared" ref="K10" si="17">IF(MAX(D10:H10)&gt;=5, "Not OK", "OK")</f>
        <v>OK</v>
      </c>
    </row>
    <row r="11" spans="1:39" s="137" customFormat="1" ht="12.75" customHeight="1" x14ac:dyDescent="0.2">
      <c r="B11" s="148" t="s">
        <v>72</v>
      </c>
      <c r="C11" s="149"/>
      <c r="D11" s="149"/>
      <c r="E11" s="149"/>
      <c r="F11" s="149"/>
      <c r="G11" s="149"/>
      <c r="H11" s="149"/>
      <c r="I11" s="150" t="str">
        <f>MAX(D4:D10)&amp;","&amp;MAX(E4:E10)&amp;","&amp;MAX(F4:F10)&amp;","&amp;MAX(G4:G10)&amp;","&amp;MAX(H4:H10)</f>
        <v>2,2,2,2,1</v>
      </c>
      <c r="J11" s="336"/>
      <c r="K11" s="336"/>
    </row>
    <row r="12" spans="1:39" ht="20.25" x14ac:dyDescent="0.3">
      <c r="B12" s="8"/>
      <c r="C12" s="8"/>
      <c r="D12" s="8"/>
      <c r="E12" s="8"/>
      <c r="F12" s="8"/>
      <c r="G12" s="8"/>
      <c r="H12" s="8"/>
      <c r="I12" s="63"/>
      <c r="O12" s="8"/>
      <c r="P12" s="8"/>
      <c r="Q12" s="8"/>
      <c r="R12" s="8"/>
      <c r="S12" s="8"/>
      <c r="T12" s="8"/>
      <c r="U12" s="8"/>
      <c r="V12" s="8"/>
      <c r="W12" s="8"/>
      <c r="X12" s="8"/>
      <c r="Y12" s="8"/>
      <c r="Z12" s="8"/>
      <c r="AA12" s="8"/>
      <c r="AB12" s="8"/>
      <c r="AC12" s="8"/>
      <c r="AD12" s="8"/>
      <c r="AE12" s="8"/>
      <c r="AF12" s="8"/>
      <c r="AG12" s="8"/>
      <c r="AH12" s="8"/>
      <c r="AI12" s="8"/>
      <c r="AJ12" s="8"/>
      <c r="AK12" s="8"/>
      <c r="AL12" s="8"/>
      <c r="AM12" s="8"/>
    </row>
    <row r="13" spans="1:39" ht="20.25" x14ac:dyDescent="0.3">
      <c r="A13" s="138" t="s">
        <v>161</v>
      </c>
      <c r="C13" s="8"/>
      <c r="D13" s="8"/>
      <c r="E13" s="8"/>
      <c r="F13" s="8"/>
      <c r="G13" s="8"/>
      <c r="H13" s="63"/>
      <c r="N13" s="8"/>
      <c r="O13" s="8"/>
      <c r="P13" s="8"/>
      <c r="Q13" s="8"/>
      <c r="R13" s="8"/>
      <c r="S13" s="8"/>
      <c r="T13" s="8"/>
      <c r="U13" s="8"/>
      <c r="V13" s="8"/>
      <c r="W13" s="8"/>
      <c r="X13" s="8"/>
      <c r="Y13" s="8"/>
      <c r="Z13" s="8"/>
      <c r="AA13" s="8"/>
      <c r="AB13" s="8"/>
      <c r="AC13" s="8"/>
      <c r="AD13" s="8"/>
      <c r="AE13" s="8"/>
      <c r="AF13" s="8"/>
      <c r="AG13" s="8"/>
      <c r="AH13" s="8"/>
      <c r="AI13" s="8"/>
      <c r="AJ13" s="8"/>
      <c r="AK13" s="8"/>
      <c r="AL13" s="8"/>
    </row>
    <row r="14" spans="1:39" s="152" customFormat="1" ht="13.5" thickBot="1" x14ac:dyDescent="0.25">
      <c r="A14" s="151" t="s">
        <v>162</v>
      </c>
    </row>
    <row r="15" spans="1:39" ht="17.25" customHeight="1" thickBot="1" x14ac:dyDescent="0.25">
      <c r="B15" s="337" t="s">
        <v>163</v>
      </c>
      <c r="C15" s="339" t="s">
        <v>164</v>
      </c>
      <c r="D15" s="340"/>
      <c r="E15" s="340"/>
      <c r="F15" s="340"/>
      <c r="G15" s="341"/>
    </row>
    <row r="16" spans="1:39" ht="13.5" thickBot="1" x14ac:dyDescent="0.25">
      <c r="B16" s="338"/>
      <c r="C16" s="153">
        <v>1</v>
      </c>
      <c r="D16" s="153">
        <v>2</v>
      </c>
      <c r="E16" s="153">
        <v>3</v>
      </c>
      <c r="F16" s="153">
        <v>4</v>
      </c>
      <c r="G16" s="153">
        <v>5</v>
      </c>
    </row>
    <row r="17" spans="1:18" ht="72.75" thickBot="1" x14ac:dyDescent="0.25">
      <c r="B17" s="342" t="s">
        <v>165</v>
      </c>
      <c r="C17" s="154" t="s">
        <v>166</v>
      </c>
      <c r="D17" s="154" t="s">
        <v>167</v>
      </c>
      <c r="E17" s="154" t="s">
        <v>168</v>
      </c>
      <c r="F17" s="154" t="s">
        <v>169</v>
      </c>
      <c r="G17" s="154" t="s">
        <v>170</v>
      </c>
    </row>
    <row r="18" spans="1:18" ht="24" customHeight="1" thickBot="1" x14ac:dyDescent="0.25">
      <c r="B18" s="343"/>
      <c r="C18" s="345" t="s">
        <v>171</v>
      </c>
      <c r="D18" s="346"/>
      <c r="E18" s="345" t="s">
        <v>172</v>
      </c>
      <c r="F18" s="347"/>
      <c r="G18" s="346"/>
    </row>
    <row r="19" spans="1:18" ht="36.75" thickBot="1" x14ac:dyDescent="0.25">
      <c r="B19" s="344"/>
      <c r="C19" s="155" t="s">
        <v>173</v>
      </c>
      <c r="D19" s="348" t="s">
        <v>174</v>
      </c>
      <c r="E19" s="349"/>
      <c r="F19" s="350" t="s">
        <v>175</v>
      </c>
      <c r="G19" s="351"/>
    </row>
    <row r="20" spans="1:18" ht="60.75" thickBot="1" x14ac:dyDescent="0.25">
      <c r="B20" s="156" t="s">
        <v>86</v>
      </c>
      <c r="C20" s="154" t="s">
        <v>176</v>
      </c>
      <c r="D20" s="154" t="s">
        <v>177</v>
      </c>
      <c r="E20" s="154" t="s">
        <v>178</v>
      </c>
      <c r="F20" s="154" t="s">
        <v>179</v>
      </c>
      <c r="G20" s="154" t="s">
        <v>180</v>
      </c>
    </row>
    <row r="21" spans="1:18" ht="44.25" customHeight="1" thickBot="1" x14ac:dyDescent="0.25">
      <c r="B21" s="156" t="s">
        <v>156</v>
      </c>
      <c r="C21" s="154" t="s">
        <v>181</v>
      </c>
      <c r="D21" s="154" t="s">
        <v>182</v>
      </c>
      <c r="E21" s="154" t="s">
        <v>183</v>
      </c>
      <c r="F21" s="154" t="s">
        <v>184</v>
      </c>
      <c r="G21" s="154" t="s">
        <v>185</v>
      </c>
    </row>
    <row r="22" spans="1:18" ht="44.25" customHeight="1" thickBot="1" x14ac:dyDescent="0.25">
      <c r="B22" s="156" t="s">
        <v>157</v>
      </c>
      <c r="C22" s="154" t="s">
        <v>186</v>
      </c>
      <c r="D22" s="154" t="s">
        <v>187</v>
      </c>
      <c r="E22" s="154" t="s">
        <v>188</v>
      </c>
      <c r="F22" s="154" t="s">
        <v>189</v>
      </c>
      <c r="G22" s="154" t="s">
        <v>190</v>
      </c>
    </row>
    <row r="23" spans="1:18" ht="44.25" customHeight="1" thickBot="1" x14ac:dyDescent="0.25">
      <c r="B23" s="156" t="s">
        <v>191</v>
      </c>
      <c r="C23" s="154" t="s">
        <v>192</v>
      </c>
      <c r="D23" s="345" t="s">
        <v>193</v>
      </c>
      <c r="E23" s="346"/>
      <c r="F23" s="154" t="s">
        <v>194</v>
      </c>
      <c r="G23" s="154" t="s">
        <v>195</v>
      </c>
    </row>
    <row r="24" spans="1:18" x14ac:dyDescent="0.2">
      <c r="B24" s="157"/>
      <c r="C24" s="158"/>
      <c r="D24" s="158"/>
      <c r="E24" s="158"/>
      <c r="F24" s="158"/>
      <c r="G24" s="158"/>
    </row>
    <row r="25" spans="1:18" customFormat="1" ht="15" x14ac:dyDescent="0.25">
      <c r="A25" s="159" t="s">
        <v>196</v>
      </c>
      <c r="C25" s="160"/>
      <c r="D25" s="160"/>
      <c r="E25" s="160"/>
      <c r="F25" s="160"/>
      <c r="G25" s="160"/>
      <c r="H25" s="160"/>
      <c r="I25" s="160"/>
      <c r="J25" s="160"/>
      <c r="K25" s="160"/>
      <c r="L25" s="160"/>
      <c r="M25" s="160"/>
      <c r="N25" s="160"/>
      <c r="O25" s="160"/>
      <c r="P25" s="160"/>
      <c r="Q25" s="160"/>
      <c r="R25" s="160"/>
    </row>
    <row r="26" spans="1:18" customFormat="1" ht="15" x14ac:dyDescent="0.25">
      <c r="B26" s="161" t="s">
        <v>197</v>
      </c>
      <c r="C26" s="162"/>
      <c r="D26" s="162"/>
      <c r="E26" s="162"/>
      <c r="F26" s="162"/>
      <c r="G26" s="162"/>
      <c r="H26" s="163"/>
      <c r="I26" s="160"/>
      <c r="J26" s="160"/>
      <c r="K26" s="160"/>
      <c r="L26" s="160"/>
      <c r="M26" s="160"/>
      <c r="N26" s="160"/>
      <c r="O26" s="160"/>
      <c r="P26" s="160"/>
      <c r="Q26" s="160"/>
      <c r="R26" s="160"/>
    </row>
    <row r="27" spans="1:18" customFormat="1" ht="65.25" customHeight="1" x14ac:dyDescent="0.25">
      <c r="B27" s="164"/>
      <c r="C27" s="333" t="s">
        <v>198</v>
      </c>
      <c r="D27" s="334"/>
      <c r="E27" s="334"/>
      <c r="F27" s="334"/>
      <c r="G27" s="334"/>
      <c r="H27" s="335"/>
      <c r="N27" s="165"/>
      <c r="O27" s="165"/>
      <c r="P27" s="165"/>
      <c r="Q27" s="165"/>
      <c r="R27" s="165"/>
    </row>
    <row r="28" spans="1:18" customFormat="1" ht="15" x14ac:dyDescent="0.25">
      <c r="B28" s="164"/>
      <c r="C28" s="166" t="s">
        <v>199</v>
      </c>
      <c r="D28" s="167"/>
      <c r="E28" s="167"/>
      <c r="F28" s="167"/>
      <c r="G28" s="167"/>
      <c r="H28" s="168"/>
      <c r="I28" s="160"/>
      <c r="J28" s="160"/>
      <c r="K28" s="160"/>
      <c r="L28" s="160"/>
      <c r="M28" s="160"/>
      <c r="N28" s="160"/>
      <c r="O28" s="160"/>
      <c r="P28" s="160"/>
      <c r="Q28" s="160"/>
      <c r="R28" s="160"/>
    </row>
    <row r="29" spans="1:18" customFormat="1" ht="15" x14ac:dyDescent="0.25">
      <c r="B29" s="164"/>
      <c r="C29" s="169" t="s">
        <v>200</v>
      </c>
      <c r="D29" s="170"/>
      <c r="E29" s="170"/>
      <c r="F29" s="170"/>
      <c r="G29" s="170"/>
      <c r="H29" s="171"/>
      <c r="I29" s="160"/>
      <c r="J29" s="160"/>
      <c r="K29" s="160"/>
      <c r="L29" s="160"/>
      <c r="M29" s="160"/>
      <c r="N29" s="160"/>
      <c r="O29" s="160"/>
      <c r="P29" s="160"/>
      <c r="Q29" s="160"/>
      <c r="R29" s="160"/>
    </row>
    <row r="30" spans="1:18" customFormat="1" ht="15" x14ac:dyDescent="0.25">
      <c r="B30" s="164"/>
      <c r="C30" s="169" t="s">
        <v>201</v>
      </c>
      <c r="D30" s="170"/>
      <c r="E30" s="170"/>
      <c r="F30" s="170"/>
      <c r="G30" s="170"/>
      <c r="H30" s="171"/>
      <c r="I30" s="160"/>
      <c r="J30" s="160"/>
      <c r="K30" s="160"/>
      <c r="L30" s="160"/>
      <c r="M30" s="160"/>
      <c r="N30" s="160"/>
      <c r="O30" s="160"/>
      <c r="P30" s="160"/>
      <c r="Q30" s="160"/>
      <c r="R30" s="160"/>
    </row>
    <row r="31" spans="1:18" customFormat="1" ht="15" x14ac:dyDescent="0.25">
      <c r="B31" s="164"/>
      <c r="C31" s="169" t="s">
        <v>202</v>
      </c>
      <c r="D31" s="170"/>
      <c r="E31" s="170"/>
      <c r="F31" s="170"/>
      <c r="G31" s="170"/>
      <c r="H31" s="171"/>
      <c r="I31" s="160"/>
      <c r="J31" s="160"/>
      <c r="K31" s="160"/>
      <c r="L31" s="160"/>
      <c r="M31" s="160"/>
      <c r="N31" s="160"/>
      <c r="O31" s="160"/>
      <c r="P31" s="160"/>
      <c r="Q31" s="160"/>
      <c r="R31" s="160"/>
    </row>
    <row r="32" spans="1:18" customFormat="1" ht="15" x14ac:dyDescent="0.25">
      <c r="B32" s="164"/>
      <c r="C32" s="169" t="s">
        <v>203</v>
      </c>
      <c r="D32" s="170"/>
      <c r="E32" s="170"/>
      <c r="F32" s="170"/>
      <c r="G32" s="170"/>
      <c r="H32" s="171"/>
      <c r="I32" s="160"/>
      <c r="J32" s="160"/>
      <c r="K32" s="160"/>
      <c r="L32" s="160"/>
      <c r="M32" s="160"/>
      <c r="N32" s="160"/>
      <c r="O32" s="160"/>
      <c r="P32" s="160"/>
      <c r="Q32" s="160"/>
      <c r="R32" s="160"/>
    </row>
    <row r="33" spans="1:18" customFormat="1" ht="41.25" customHeight="1" x14ac:dyDescent="0.25">
      <c r="B33" s="164"/>
      <c r="C33" s="352" t="s">
        <v>204</v>
      </c>
      <c r="D33" s="353"/>
      <c r="E33" s="353"/>
      <c r="F33" s="353"/>
      <c r="G33" s="353"/>
      <c r="H33" s="354"/>
      <c r="N33" s="172"/>
      <c r="O33" s="172"/>
      <c r="P33" s="172"/>
      <c r="Q33" s="160"/>
      <c r="R33" s="160"/>
    </row>
    <row r="34" spans="1:18" customFormat="1" ht="38.25" customHeight="1" x14ac:dyDescent="0.25">
      <c r="B34" s="173"/>
      <c r="C34" s="333" t="s">
        <v>205</v>
      </c>
      <c r="D34" s="334"/>
      <c r="E34" s="334"/>
      <c r="F34" s="334"/>
      <c r="G34" s="334"/>
      <c r="H34" s="335"/>
      <c r="N34" s="165"/>
      <c r="O34" s="165"/>
      <c r="P34" s="165"/>
      <c r="Q34" s="165"/>
      <c r="R34" s="160"/>
    </row>
    <row r="35" spans="1:18" customFormat="1" ht="43.5" customHeight="1" x14ac:dyDescent="0.25">
      <c r="B35" s="333" t="s">
        <v>206</v>
      </c>
      <c r="C35" s="334"/>
      <c r="D35" s="334"/>
      <c r="E35" s="334"/>
      <c r="F35" s="334"/>
      <c r="G35" s="334"/>
      <c r="H35" s="335"/>
      <c r="I35" s="160"/>
      <c r="J35" s="160"/>
      <c r="K35" s="160"/>
      <c r="L35" s="160"/>
      <c r="M35" s="160"/>
      <c r="N35" s="160"/>
      <c r="O35" s="160"/>
      <c r="P35" s="160"/>
      <c r="Q35" s="160"/>
      <c r="R35" s="160"/>
    </row>
    <row r="36" spans="1:18" customFormat="1" ht="49.5" customHeight="1" x14ac:dyDescent="0.25">
      <c r="B36" s="333" t="s">
        <v>207</v>
      </c>
      <c r="C36" s="334"/>
      <c r="D36" s="334"/>
      <c r="E36" s="334"/>
      <c r="F36" s="334"/>
      <c r="G36" s="334"/>
      <c r="H36" s="335"/>
      <c r="I36" s="174"/>
    </row>
    <row r="37" spans="1:18" customFormat="1" ht="46.5" customHeight="1" x14ac:dyDescent="0.25">
      <c r="B37" s="333" t="s">
        <v>208</v>
      </c>
      <c r="C37" s="334"/>
      <c r="D37" s="334"/>
      <c r="E37" s="334"/>
      <c r="F37" s="334"/>
      <c r="G37" s="334"/>
      <c r="H37" s="335"/>
      <c r="I37" s="174"/>
    </row>
    <row r="38" spans="1:18" customFormat="1" ht="30" customHeight="1" x14ac:dyDescent="0.25">
      <c r="B38" s="333" t="s">
        <v>209</v>
      </c>
      <c r="C38" s="334"/>
      <c r="D38" s="334"/>
      <c r="E38" s="334"/>
      <c r="F38" s="334"/>
      <c r="G38" s="334"/>
      <c r="H38" s="335"/>
      <c r="I38" s="174"/>
    </row>
    <row r="39" spans="1:18" customFormat="1" ht="15" customHeight="1" x14ac:dyDescent="0.25">
      <c r="A39" s="175" t="s">
        <v>210</v>
      </c>
      <c r="B39" s="175"/>
      <c r="I39" s="176"/>
    </row>
    <row r="40" spans="1:18" customFormat="1" ht="30" customHeight="1" x14ac:dyDescent="0.25">
      <c r="B40" s="356" t="s">
        <v>211</v>
      </c>
      <c r="C40" s="357"/>
      <c r="D40" s="357"/>
      <c r="E40" s="357"/>
      <c r="F40" s="357"/>
      <c r="G40" s="357"/>
      <c r="H40" s="358"/>
    </row>
    <row r="41" spans="1:18" customFormat="1" ht="12.75" customHeight="1" x14ac:dyDescent="0.25">
      <c r="B41" s="359" t="s">
        <v>212</v>
      </c>
      <c r="C41" s="360"/>
      <c r="D41" s="360"/>
      <c r="E41" s="360"/>
      <c r="F41" s="360"/>
      <c r="G41" s="177"/>
      <c r="H41" s="178"/>
    </row>
    <row r="42" spans="1:18" customFormat="1" ht="29.25" customHeight="1" x14ac:dyDescent="0.25">
      <c r="B42" s="361" t="s">
        <v>213</v>
      </c>
      <c r="C42" s="362"/>
      <c r="D42" s="362"/>
      <c r="E42" s="362"/>
      <c r="F42" s="362"/>
      <c r="G42" s="362"/>
      <c r="H42" s="363"/>
    </row>
    <row r="43" spans="1:18" customFormat="1" ht="15" customHeight="1" x14ac:dyDescent="0.25">
      <c r="B43" s="179" t="s">
        <v>214</v>
      </c>
      <c r="C43" s="177"/>
      <c r="D43" s="177"/>
      <c r="E43" s="177"/>
      <c r="F43" s="177"/>
      <c r="G43" s="177"/>
      <c r="H43" s="178"/>
    </row>
    <row r="44" spans="1:18" customFormat="1" ht="30.75" customHeight="1" x14ac:dyDescent="0.25">
      <c r="B44" s="361" t="s">
        <v>215</v>
      </c>
      <c r="C44" s="362"/>
      <c r="D44" s="362"/>
      <c r="E44" s="362"/>
      <c r="F44" s="362"/>
      <c r="G44" s="362"/>
      <c r="H44" s="363"/>
    </row>
    <row r="45" spans="1:18" customFormat="1" ht="12.75" customHeight="1" x14ac:dyDescent="0.25">
      <c r="B45" s="364" t="s">
        <v>216</v>
      </c>
      <c r="C45" s="365"/>
      <c r="D45" s="365"/>
      <c r="E45" s="365"/>
      <c r="F45" s="365"/>
      <c r="G45" s="365"/>
      <c r="H45" s="178"/>
    </row>
    <row r="46" spans="1:18" customFormat="1" ht="35.25" customHeight="1" x14ac:dyDescent="0.25">
      <c r="B46" s="361" t="s">
        <v>217</v>
      </c>
      <c r="C46" s="362"/>
      <c r="D46" s="362"/>
      <c r="E46" s="362"/>
      <c r="F46" s="362"/>
      <c r="G46" s="362"/>
      <c r="H46" s="363"/>
    </row>
    <row r="47" spans="1:18" customFormat="1" ht="24.75" customHeight="1" x14ac:dyDescent="0.25">
      <c r="B47" s="366" t="s">
        <v>218</v>
      </c>
      <c r="C47" s="367"/>
      <c r="D47" s="367"/>
      <c r="E47" s="367"/>
      <c r="F47" s="367"/>
      <c r="G47" s="367"/>
      <c r="H47" s="368"/>
    </row>
    <row r="48" spans="1:18" customFormat="1" ht="27.75" customHeight="1" x14ac:dyDescent="0.25">
      <c r="B48" s="352" t="s">
        <v>219</v>
      </c>
      <c r="C48" s="353"/>
      <c r="D48" s="353"/>
      <c r="E48" s="353"/>
      <c r="F48" s="353"/>
      <c r="G48" s="353"/>
      <c r="H48" s="354"/>
    </row>
    <row r="49" spans="2:8" customFormat="1" ht="21" customHeight="1" x14ac:dyDescent="0.25">
      <c r="B49" s="333" t="s">
        <v>220</v>
      </c>
      <c r="C49" s="334"/>
      <c r="D49" s="334"/>
      <c r="E49" s="334"/>
      <c r="F49" s="334"/>
      <c r="G49" s="334"/>
      <c r="H49" s="335"/>
    </row>
    <row r="50" spans="2:8" customFormat="1" ht="26.25" customHeight="1" x14ac:dyDescent="0.25">
      <c r="B50" s="355" t="s">
        <v>221</v>
      </c>
      <c r="C50" s="355"/>
      <c r="D50" s="355"/>
      <c r="E50" s="355"/>
      <c r="F50" s="355"/>
      <c r="G50" s="355"/>
      <c r="H50" s="355"/>
    </row>
  </sheetData>
  <mergeCells count="27">
    <mergeCell ref="B50:H50"/>
    <mergeCell ref="B37:H37"/>
    <mergeCell ref="B38:H38"/>
    <mergeCell ref="B40:H40"/>
    <mergeCell ref="B41:F41"/>
    <mergeCell ref="B42:H42"/>
    <mergeCell ref="B44:H44"/>
    <mergeCell ref="B45:G45"/>
    <mergeCell ref="B46:H46"/>
    <mergeCell ref="B47:H47"/>
    <mergeCell ref="B48:H48"/>
    <mergeCell ref="B49:H49"/>
    <mergeCell ref="B36:H36"/>
    <mergeCell ref="A1:K1"/>
    <mergeCell ref="J11:K11"/>
    <mergeCell ref="B15:B16"/>
    <mergeCell ref="C15:G15"/>
    <mergeCell ref="B17:B19"/>
    <mergeCell ref="C18:D18"/>
    <mergeCell ref="E18:G18"/>
    <mergeCell ref="D19:E19"/>
    <mergeCell ref="F19:G19"/>
    <mergeCell ref="D23:E23"/>
    <mergeCell ref="C27:H27"/>
    <mergeCell ref="C33:H33"/>
    <mergeCell ref="C34:H34"/>
    <mergeCell ref="B35:H35"/>
  </mergeCells>
  <conditionalFormatting sqref="I11">
    <cfRule type="expression" dxfId="7" priority="43">
      <formula>MAX(#REF!)&gt;=5</formula>
    </cfRule>
  </conditionalFormatting>
  <conditionalFormatting sqref="J4:K4">
    <cfRule type="expression" dxfId="6" priority="11">
      <formula>MAX(D4:H4)&gt;=5</formula>
    </cfRule>
  </conditionalFormatting>
  <conditionalFormatting sqref="J5:K5">
    <cfRule type="expression" dxfId="5" priority="10">
      <formula>MAX(D5:H5)&gt;=5</formula>
    </cfRule>
  </conditionalFormatting>
  <conditionalFormatting sqref="J6:K6">
    <cfRule type="expression" dxfId="4" priority="5">
      <formula>MAX(D6:H6)&gt;=5</formula>
    </cfRule>
  </conditionalFormatting>
  <conditionalFormatting sqref="J7:K7">
    <cfRule type="expression" dxfId="3" priority="4">
      <formula>MAX(D7:H7)&gt;=5</formula>
    </cfRule>
  </conditionalFormatting>
  <conditionalFormatting sqref="J8:K8">
    <cfRule type="expression" dxfId="2" priority="3">
      <formula>MAX(D8:H8)&gt;=5</formula>
    </cfRule>
  </conditionalFormatting>
  <conditionalFormatting sqref="J9:K9">
    <cfRule type="expression" dxfId="1" priority="2">
      <formula>MAX(D9:H9)&gt;=5</formula>
    </cfRule>
  </conditionalFormatting>
  <conditionalFormatting sqref="J10:K10">
    <cfRule type="expression" dxfId="0" priority="1">
      <formula>MAX(D10:H10)&gt;=5</formula>
    </cfRule>
  </conditionalFormatting>
  <pageMargins left="0.7" right="0.7" top="0.75" bottom="0.75" header="0.3" footer="0.3"/>
  <pageSetup paperSize="3" orientation="landscape" r:id="rId1"/>
  <headerFooter>
    <oddFooter>Page &amp;P&amp;R&amp;F</oddFooter>
  </headerFooter>
  <rowBreaks count="1" manualBreakCount="1">
    <brk id="2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6"/>
  <sheetViews>
    <sheetView zoomScaleNormal="100" workbookViewId="0">
      <selection activeCell="E8" sqref="E8"/>
    </sheetView>
  </sheetViews>
  <sheetFormatPr defaultRowHeight="15" x14ac:dyDescent="0.25"/>
  <cols>
    <col min="1" max="1" width="25.85546875" style="196" customWidth="1"/>
    <col min="2" max="3" width="11" style="196" customWidth="1"/>
    <col min="4" max="4" width="22.85546875" style="196" customWidth="1"/>
    <col min="5" max="6" width="11" style="196" customWidth="1"/>
    <col min="7" max="8" width="9.140625" style="196" customWidth="1"/>
    <col min="9" max="9" width="19" style="194"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9" s="8" customFormat="1" ht="20.25" x14ac:dyDescent="0.3">
      <c r="H1" s="63" t="s">
        <v>19</v>
      </c>
      <c r="I1" s="180"/>
    </row>
    <row r="2" spans="1:9" s="186" customFormat="1" ht="18" customHeight="1" x14ac:dyDescent="0.25">
      <c r="A2" s="181" t="s">
        <v>19</v>
      </c>
      <c r="B2" s="182" t="s">
        <v>222</v>
      </c>
      <c r="C2" s="183"/>
      <c r="D2" s="184"/>
      <c r="E2" s="184"/>
      <c r="F2" s="184"/>
      <c r="G2" s="184"/>
      <c r="H2" s="184"/>
      <c r="I2" s="185" t="s">
        <v>63</v>
      </c>
    </row>
    <row r="3" spans="1:9" s="186" customFormat="1" x14ac:dyDescent="0.2">
      <c r="A3" s="187" t="s">
        <v>223</v>
      </c>
      <c r="C3" s="188"/>
      <c r="I3" s="189"/>
    </row>
    <row r="4" spans="1:9" s="186" customFormat="1" ht="12.75" x14ac:dyDescent="0.2">
      <c r="A4" s="190" t="s">
        <v>224</v>
      </c>
      <c r="B4" s="190" t="s">
        <v>59</v>
      </c>
      <c r="C4" s="190" t="s">
        <v>71</v>
      </c>
      <c r="D4" s="190" t="s">
        <v>225</v>
      </c>
      <c r="E4" s="191" t="s">
        <v>22</v>
      </c>
      <c r="F4" s="192"/>
      <c r="G4" s="192"/>
      <c r="H4" s="192"/>
      <c r="I4" s="193"/>
    </row>
    <row r="5" spans="1:9" x14ac:dyDescent="0.25">
      <c r="A5"/>
      <c r="B5"/>
      <c r="C5"/>
      <c r="D5"/>
      <c r="E5"/>
      <c r="F5"/>
      <c r="G5"/>
      <c r="H5"/>
    </row>
    <row r="6" spans="1:9" x14ac:dyDescent="0.25">
      <c r="A6" s="195"/>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election activeCell="F19" sqref="F19"/>
    </sheetView>
  </sheetViews>
  <sheetFormatPr defaultColWidth="9.140625" defaultRowHeight="12.75" x14ac:dyDescent="0.2"/>
  <cols>
    <col min="1" max="1" width="9.140625" style="196"/>
    <col min="2" max="2" width="12" style="196" customWidth="1"/>
    <col min="3" max="3" width="9.140625" style="196"/>
    <col min="4" max="4" width="13.42578125" style="196" bestFit="1" customWidth="1"/>
    <col min="5" max="5" width="16.42578125" style="196" bestFit="1" customWidth="1"/>
    <col min="6" max="6" width="23.42578125" style="196" customWidth="1"/>
    <col min="7" max="7" width="11" style="196" bestFit="1" customWidth="1"/>
    <col min="8" max="259" width="9.140625" style="196"/>
    <col min="260" max="260" width="13.42578125" style="196" bestFit="1" customWidth="1"/>
    <col min="261" max="261" width="16.42578125" style="196" bestFit="1" customWidth="1"/>
    <col min="262" max="262" width="23.42578125" style="196" customWidth="1"/>
    <col min="263" max="263" width="11" style="196" bestFit="1" customWidth="1"/>
    <col min="264" max="515" width="9.140625" style="196"/>
    <col min="516" max="516" width="13.42578125" style="196" bestFit="1" customWidth="1"/>
    <col min="517" max="517" width="16.42578125" style="196" bestFit="1" customWidth="1"/>
    <col min="518" max="518" width="23.42578125" style="196" customWidth="1"/>
    <col min="519" max="519" width="11" style="196" bestFit="1" customWidth="1"/>
    <col min="520" max="771" width="9.140625" style="196"/>
    <col min="772" max="772" width="13.42578125" style="196" bestFit="1" customWidth="1"/>
    <col min="773" max="773" width="16.42578125" style="196" bestFit="1" customWidth="1"/>
    <col min="774" max="774" width="23.42578125" style="196" customWidth="1"/>
    <col min="775" max="775" width="11" style="196" bestFit="1" customWidth="1"/>
    <col min="776" max="1027" width="9.140625" style="196"/>
    <col min="1028" max="1028" width="13.42578125" style="196" bestFit="1" customWidth="1"/>
    <col min="1029" max="1029" width="16.42578125" style="196" bestFit="1" customWidth="1"/>
    <col min="1030" max="1030" width="23.42578125" style="196" customWidth="1"/>
    <col min="1031" max="1031" width="11" style="196" bestFit="1" customWidth="1"/>
    <col min="1032" max="1283" width="9.140625" style="196"/>
    <col min="1284" max="1284" width="13.42578125" style="196" bestFit="1" customWidth="1"/>
    <col min="1285" max="1285" width="16.42578125" style="196" bestFit="1" customWidth="1"/>
    <col min="1286" max="1286" width="23.42578125" style="196" customWidth="1"/>
    <col min="1287" max="1287" width="11" style="196" bestFit="1" customWidth="1"/>
    <col min="1288" max="1539" width="9.140625" style="196"/>
    <col min="1540" max="1540" width="13.42578125" style="196" bestFit="1" customWidth="1"/>
    <col min="1541" max="1541" width="16.42578125" style="196" bestFit="1" customWidth="1"/>
    <col min="1542" max="1542" width="23.42578125" style="196" customWidth="1"/>
    <col min="1543" max="1543" width="11" style="196" bestFit="1" customWidth="1"/>
    <col min="1544" max="1795" width="9.140625" style="196"/>
    <col min="1796" max="1796" width="13.42578125" style="196" bestFit="1" customWidth="1"/>
    <col min="1797" max="1797" width="16.42578125" style="196" bestFit="1" customWidth="1"/>
    <col min="1798" max="1798" width="23.42578125" style="196" customWidth="1"/>
    <col min="1799" max="1799" width="11" style="196" bestFit="1" customWidth="1"/>
    <col min="1800" max="2051" width="9.140625" style="196"/>
    <col min="2052" max="2052" width="13.42578125" style="196" bestFit="1" customWidth="1"/>
    <col min="2053" max="2053" width="16.42578125" style="196" bestFit="1" customWidth="1"/>
    <col min="2054" max="2054" width="23.42578125" style="196" customWidth="1"/>
    <col min="2055" max="2055" width="11" style="196" bestFit="1" customWidth="1"/>
    <col min="2056" max="2307" width="9.140625" style="196"/>
    <col min="2308" max="2308" width="13.42578125" style="196" bestFit="1" customWidth="1"/>
    <col min="2309" max="2309" width="16.42578125" style="196" bestFit="1" customWidth="1"/>
    <col min="2310" max="2310" width="23.42578125" style="196" customWidth="1"/>
    <col min="2311" max="2311" width="11" style="196" bestFit="1" customWidth="1"/>
    <col min="2312" max="2563" width="9.140625" style="196"/>
    <col min="2564" max="2564" width="13.42578125" style="196" bestFit="1" customWidth="1"/>
    <col min="2565" max="2565" width="16.42578125" style="196" bestFit="1" customWidth="1"/>
    <col min="2566" max="2566" width="23.42578125" style="196" customWidth="1"/>
    <col min="2567" max="2567" width="11" style="196" bestFit="1" customWidth="1"/>
    <col min="2568" max="2819" width="9.140625" style="196"/>
    <col min="2820" max="2820" width="13.42578125" style="196" bestFit="1" customWidth="1"/>
    <col min="2821" max="2821" width="16.42578125" style="196" bestFit="1" customWidth="1"/>
    <col min="2822" max="2822" width="23.42578125" style="196" customWidth="1"/>
    <col min="2823" max="2823" width="11" style="196" bestFit="1" customWidth="1"/>
    <col min="2824" max="3075" width="9.140625" style="196"/>
    <col min="3076" max="3076" width="13.42578125" style="196" bestFit="1" customWidth="1"/>
    <col min="3077" max="3077" width="16.42578125" style="196" bestFit="1" customWidth="1"/>
    <col min="3078" max="3078" width="23.42578125" style="196" customWidth="1"/>
    <col min="3079" max="3079" width="11" style="196" bestFit="1" customWidth="1"/>
    <col min="3080" max="3331" width="9.140625" style="196"/>
    <col min="3332" max="3332" width="13.42578125" style="196" bestFit="1" customWidth="1"/>
    <col min="3333" max="3333" width="16.42578125" style="196" bestFit="1" customWidth="1"/>
    <col min="3334" max="3334" width="23.42578125" style="196" customWidth="1"/>
    <col min="3335" max="3335" width="11" style="196" bestFit="1" customWidth="1"/>
    <col min="3336" max="3587" width="9.140625" style="196"/>
    <col min="3588" max="3588" width="13.42578125" style="196" bestFit="1" customWidth="1"/>
    <col min="3589" max="3589" width="16.42578125" style="196" bestFit="1" customWidth="1"/>
    <col min="3590" max="3590" width="23.42578125" style="196" customWidth="1"/>
    <col min="3591" max="3591" width="11" style="196" bestFit="1" customWidth="1"/>
    <col min="3592" max="3843" width="9.140625" style="196"/>
    <col min="3844" max="3844" width="13.42578125" style="196" bestFit="1" customWidth="1"/>
    <col min="3845" max="3845" width="16.42578125" style="196" bestFit="1" customWidth="1"/>
    <col min="3846" max="3846" width="23.42578125" style="196" customWidth="1"/>
    <col min="3847" max="3847" width="11" style="196" bestFit="1" customWidth="1"/>
    <col min="3848" max="4099" width="9.140625" style="196"/>
    <col min="4100" max="4100" width="13.42578125" style="196" bestFit="1" customWidth="1"/>
    <col min="4101" max="4101" width="16.42578125" style="196" bestFit="1" customWidth="1"/>
    <col min="4102" max="4102" width="23.42578125" style="196" customWidth="1"/>
    <col min="4103" max="4103" width="11" style="196" bestFit="1" customWidth="1"/>
    <col min="4104" max="4355" width="9.140625" style="196"/>
    <col min="4356" max="4356" width="13.42578125" style="196" bestFit="1" customWidth="1"/>
    <col min="4357" max="4357" width="16.42578125" style="196" bestFit="1" customWidth="1"/>
    <col min="4358" max="4358" width="23.42578125" style="196" customWidth="1"/>
    <col min="4359" max="4359" width="11" style="196" bestFit="1" customWidth="1"/>
    <col min="4360" max="4611" width="9.140625" style="196"/>
    <col min="4612" max="4612" width="13.42578125" style="196" bestFit="1" customWidth="1"/>
    <col min="4613" max="4613" width="16.42578125" style="196" bestFit="1" customWidth="1"/>
    <col min="4614" max="4614" width="23.42578125" style="196" customWidth="1"/>
    <col min="4615" max="4615" width="11" style="196" bestFit="1" customWidth="1"/>
    <col min="4616" max="4867" width="9.140625" style="196"/>
    <col min="4868" max="4868" width="13.42578125" style="196" bestFit="1" customWidth="1"/>
    <col min="4869" max="4869" width="16.42578125" style="196" bestFit="1" customWidth="1"/>
    <col min="4870" max="4870" width="23.42578125" style="196" customWidth="1"/>
    <col min="4871" max="4871" width="11" style="196" bestFit="1" customWidth="1"/>
    <col min="4872" max="5123" width="9.140625" style="196"/>
    <col min="5124" max="5124" width="13.42578125" style="196" bestFit="1" customWidth="1"/>
    <col min="5125" max="5125" width="16.42578125" style="196" bestFit="1" customWidth="1"/>
    <col min="5126" max="5126" width="23.42578125" style="196" customWidth="1"/>
    <col min="5127" max="5127" width="11" style="196" bestFit="1" customWidth="1"/>
    <col min="5128" max="5379" width="9.140625" style="196"/>
    <col min="5380" max="5380" width="13.42578125" style="196" bestFit="1" customWidth="1"/>
    <col min="5381" max="5381" width="16.42578125" style="196" bestFit="1" customWidth="1"/>
    <col min="5382" max="5382" width="23.42578125" style="196" customWidth="1"/>
    <col min="5383" max="5383" width="11" style="196" bestFit="1" customWidth="1"/>
    <col min="5384" max="5635" width="9.140625" style="196"/>
    <col min="5636" max="5636" width="13.42578125" style="196" bestFit="1" customWidth="1"/>
    <col min="5637" max="5637" width="16.42578125" style="196" bestFit="1" customWidth="1"/>
    <col min="5638" max="5638" width="23.42578125" style="196" customWidth="1"/>
    <col min="5639" max="5639" width="11" style="196" bestFit="1" customWidth="1"/>
    <col min="5640" max="5891" width="9.140625" style="196"/>
    <col min="5892" max="5892" width="13.42578125" style="196" bestFit="1" customWidth="1"/>
    <col min="5893" max="5893" width="16.42578125" style="196" bestFit="1" customWidth="1"/>
    <col min="5894" max="5894" width="23.42578125" style="196" customWidth="1"/>
    <col min="5895" max="5895" width="11" style="196" bestFit="1" customWidth="1"/>
    <col min="5896" max="6147" width="9.140625" style="196"/>
    <col min="6148" max="6148" width="13.42578125" style="196" bestFit="1" customWidth="1"/>
    <col min="6149" max="6149" width="16.42578125" style="196" bestFit="1" customWidth="1"/>
    <col min="6150" max="6150" width="23.42578125" style="196" customWidth="1"/>
    <col min="6151" max="6151" width="11" style="196" bestFit="1" customWidth="1"/>
    <col min="6152" max="6403" width="9.140625" style="196"/>
    <col min="6404" max="6404" width="13.42578125" style="196" bestFit="1" customWidth="1"/>
    <col min="6405" max="6405" width="16.42578125" style="196" bestFit="1" customWidth="1"/>
    <col min="6406" max="6406" width="23.42578125" style="196" customWidth="1"/>
    <col min="6407" max="6407" width="11" style="196" bestFit="1" customWidth="1"/>
    <col min="6408" max="6659" width="9.140625" style="196"/>
    <col min="6660" max="6660" width="13.42578125" style="196" bestFit="1" customWidth="1"/>
    <col min="6661" max="6661" width="16.42578125" style="196" bestFit="1" customWidth="1"/>
    <col min="6662" max="6662" width="23.42578125" style="196" customWidth="1"/>
    <col min="6663" max="6663" width="11" style="196" bestFit="1" customWidth="1"/>
    <col min="6664" max="6915" width="9.140625" style="196"/>
    <col min="6916" max="6916" width="13.42578125" style="196" bestFit="1" customWidth="1"/>
    <col min="6917" max="6917" width="16.42578125" style="196" bestFit="1" customWidth="1"/>
    <col min="6918" max="6918" width="23.42578125" style="196" customWidth="1"/>
    <col min="6919" max="6919" width="11" style="196" bestFit="1" customWidth="1"/>
    <col min="6920" max="7171" width="9.140625" style="196"/>
    <col min="7172" max="7172" width="13.42578125" style="196" bestFit="1" customWidth="1"/>
    <col min="7173" max="7173" width="16.42578125" style="196" bestFit="1" customWidth="1"/>
    <col min="7174" max="7174" width="23.42578125" style="196" customWidth="1"/>
    <col min="7175" max="7175" width="11" style="196" bestFit="1" customWidth="1"/>
    <col min="7176" max="7427" width="9.140625" style="196"/>
    <col min="7428" max="7428" width="13.42578125" style="196" bestFit="1" customWidth="1"/>
    <col min="7429" max="7429" width="16.42578125" style="196" bestFit="1" customWidth="1"/>
    <col min="7430" max="7430" width="23.42578125" style="196" customWidth="1"/>
    <col min="7431" max="7431" width="11" style="196" bestFit="1" customWidth="1"/>
    <col min="7432" max="7683" width="9.140625" style="196"/>
    <col min="7684" max="7684" width="13.42578125" style="196" bestFit="1" customWidth="1"/>
    <col min="7685" max="7685" width="16.42578125" style="196" bestFit="1" customWidth="1"/>
    <col min="7686" max="7686" width="23.42578125" style="196" customWidth="1"/>
    <col min="7687" max="7687" width="11" style="196" bestFit="1" customWidth="1"/>
    <col min="7688" max="7939" width="9.140625" style="196"/>
    <col min="7940" max="7940" width="13.42578125" style="196" bestFit="1" customWidth="1"/>
    <col min="7941" max="7941" width="16.42578125" style="196" bestFit="1" customWidth="1"/>
    <col min="7942" max="7942" width="23.42578125" style="196" customWidth="1"/>
    <col min="7943" max="7943" width="11" style="196" bestFit="1" customWidth="1"/>
    <col min="7944" max="8195" width="9.140625" style="196"/>
    <col min="8196" max="8196" width="13.42578125" style="196" bestFit="1" customWidth="1"/>
    <col min="8197" max="8197" width="16.42578125" style="196" bestFit="1" customWidth="1"/>
    <col min="8198" max="8198" width="23.42578125" style="196" customWidth="1"/>
    <col min="8199" max="8199" width="11" style="196" bestFit="1" customWidth="1"/>
    <col min="8200" max="8451" width="9.140625" style="196"/>
    <col min="8452" max="8452" width="13.42578125" style="196" bestFit="1" customWidth="1"/>
    <col min="8453" max="8453" width="16.42578125" style="196" bestFit="1" customWidth="1"/>
    <col min="8454" max="8454" width="23.42578125" style="196" customWidth="1"/>
    <col min="8455" max="8455" width="11" style="196" bestFit="1" customWidth="1"/>
    <col min="8456" max="8707" width="9.140625" style="196"/>
    <col min="8708" max="8708" width="13.42578125" style="196" bestFit="1" customWidth="1"/>
    <col min="8709" max="8709" width="16.42578125" style="196" bestFit="1" customWidth="1"/>
    <col min="8710" max="8710" width="23.42578125" style="196" customWidth="1"/>
    <col min="8711" max="8711" width="11" style="196" bestFit="1" customWidth="1"/>
    <col min="8712" max="8963" width="9.140625" style="196"/>
    <col min="8964" max="8964" width="13.42578125" style="196" bestFit="1" customWidth="1"/>
    <col min="8965" max="8965" width="16.42578125" style="196" bestFit="1" customWidth="1"/>
    <col min="8966" max="8966" width="23.42578125" style="196" customWidth="1"/>
    <col min="8967" max="8967" width="11" style="196" bestFit="1" customWidth="1"/>
    <col min="8968" max="9219" width="9.140625" style="196"/>
    <col min="9220" max="9220" width="13.42578125" style="196" bestFit="1" customWidth="1"/>
    <col min="9221" max="9221" width="16.42578125" style="196" bestFit="1" customWidth="1"/>
    <col min="9222" max="9222" width="23.42578125" style="196" customWidth="1"/>
    <col min="9223" max="9223" width="11" style="196" bestFit="1" customWidth="1"/>
    <col min="9224" max="9475" width="9.140625" style="196"/>
    <col min="9476" max="9476" width="13.42578125" style="196" bestFit="1" customWidth="1"/>
    <col min="9477" max="9477" width="16.42578125" style="196" bestFit="1" customWidth="1"/>
    <col min="9478" max="9478" width="23.42578125" style="196" customWidth="1"/>
    <col min="9479" max="9479" width="11" style="196" bestFit="1" customWidth="1"/>
    <col min="9480" max="9731" width="9.140625" style="196"/>
    <col min="9732" max="9732" width="13.42578125" style="196" bestFit="1" customWidth="1"/>
    <col min="9733" max="9733" width="16.42578125" style="196" bestFit="1" customWidth="1"/>
    <col min="9734" max="9734" width="23.42578125" style="196" customWidth="1"/>
    <col min="9735" max="9735" width="11" style="196" bestFit="1" customWidth="1"/>
    <col min="9736" max="9987" width="9.140625" style="196"/>
    <col min="9988" max="9988" width="13.42578125" style="196" bestFit="1" customWidth="1"/>
    <col min="9989" max="9989" width="16.42578125" style="196" bestFit="1" customWidth="1"/>
    <col min="9990" max="9990" width="23.42578125" style="196" customWidth="1"/>
    <col min="9991" max="9991" width="11" style="196" bestFit="1" customWidth="1"/>
    <col min="9992" max="10243" width="9.140625" style="196"/>
    <col min="10244" max="10244" width="13.42578125" style="196" bestFit="1" customWidth="1"/>
    <col min="10245" max="10245" width="16.42578125" style="196" bestFit="1" customWidth="1"/>
    <col min="10246" max="10246" width="23.42578125" style="196" customWidth="1"/>
    <col min="10247" max="10247" width="11" style="196" bestFit="1" customWidth="1"/>
    <col min="10248" max="10499" width="9.140625" style="196"/>
    <col min="10500" max="10500" width="13.42578125" style="196" bestFit="1" customWidth="1"/>
    <col min="10501" max="10501" width="16.42578125" style="196" bestFit="1" customWidth="1"/>
    <col min="10502" max="10502" width="23.42578125" style="196" customWidth="1"/>
    <col min="10503" max="10503" width="11" style="196" bestFit="1" customWidth="1"/>
    <col min="10504" max="10755" width="9.140625" style="196"/>
    <col min="10756" max="10756" width="13.42578125" style="196" bestFit="1" customWidth="1"/>
    <col min="10757" max="10757" width="16.42578125" style="196" bestFit="1" customWidth="1"/>
    <col min="10758" max="10758" width="23.42578125" style="196" customWidth="1"/>
    <col min="10759" max="10759" width="11" style="196" bestFit="1" customWidth="1"/>
    <col min="10760" max="11011" width="9.140625" style="196"/>
    <col min="11012" max="11012" width="13.42578125" style="196" bestFit="1" customWidth="1"/>
    <col min="11013" max="11013" width="16.42578125" style="196" bestFit="1" customWidth="1"/>
    <col min="11014" max="11014" width="23.42578125" style="196" customWidth="1"/>
    <col min="11015" max="11015" width="11" style="196" bestFit="1" customWidth="1"/>
    <col min="11016" max="11267" width="9.140625" style="196"/>
    <col min="11268" max="11268" width="13.42578125" style="196" bestFit="1" customWidth="1"/>
    <col min="11269" max="11269" width="16.42578125" style="196" bestFit="1" customWidth="1"/>
    <col min="11270" max="11270" width="23.42578125" style="196" customWidth="1"/>
    <col min="11271" max="11271" width="11" style="196" bestFit="1" customWidth="1"/>
    <col min="11272" max="11523" width="9.140625" style="196"/>
    <col min="11524" max="11524" width="13.42578125" style="196" bestFit="1" customWidth="1"/>
    <col min="11525" max="11525" width="16.42578125" style="196" bestFit="1" customWidth="1"/>
    <col min="11526" max="11526" width="23.42578125" style="196" customWidth="1"/>
    <col min="11527" max="11527" width="11" style="196" bestFit="1" customWidth="1"/>
    <col min="11528" max="11779" width="9.140625" style="196"/>
    <col min="11780" max="11780" width="13.42578125" style="196" bestFit="1" customWidth="1"/>
    <col min="11781" max="11781" width="16.42578125" style="196" bestFit="1" customWidth="1"/>
    <col min="11782" max="11782" width="23.42578125" style="196" customWidth="1"/>
    <col min="11783" max="11783" width="11" style="196" bestFit="1" customWidth="1"/>
    <col min="11784" max="12035" width="9.140625" style="196"/>
    <col min="12036" max="12036" width="13.42578125" style="196" bestFit="1" customWidth="1"/>
    <col min="12037" max="12037" width="16.42578125" style="196" bestFit="1" customWidth="1"/>
    <col min="12038" max="12038" width="23.42578125" style="196" customWidth="1"/>
    <col min="12039" max="12039" width="11" style="196" bestFit="1" customWidth="1"/>
    <col min="12040" max="12291" width="9.140625" style="196"/>
    <col min="12292" max="12292" width="13.42578125" style="196" bestFit="1" customWidth="1"/>
    <col min="12293" max="12293" width="16.42578125" style="196" bestFit="1" customWidth="1"/>
    <col min="12294" max="12294" width="23.42578125" style="196" customWidth="1"/>
    <col min="12295" max="12295" width="11" style="196" bestFit="1" customWidth="1"/>
    <col min="12296" max="12547" width="9.140625" style="196"/>
    <col min="12548" max="12548" width="13.42578125" style="196" bestFit="1" customWidth="1"/>
    <col min="12549" max="12549" width="16.42578125" style="196" bestFit="1" customWidth="1"/>
    <col min="12550" max="12550" width="23.42578125" style="196" customWidth="1"/>
    <col min="12551" max="12551" width="11" style="196" bestFit="1" customWidth="1"/>
    <col min="12552" max="12803" width="9.140625" style="196"/>
    <col min="12804" max="12804" width="13.42578125" style="196" bestFit="1" customWidth="1"/>
    <col min="12805" max="12805" width="16.42578125" style="196" bestFit="1" customWidth="1"/>
    <col min="12806" max="12806" width="23.42578125" style="196" customWidth="1"/>
    <col min="12807" max="12807" width="11" style="196" bestFit="1" customWidth="1"/>
    <col min="12808" max="13059" width="9.140625" style="196"/>
    <col min="13060" max="13060" width="13.42578125" style="196" bestFit="1" customWidth="1"/>
    <col min="13061" max="13061" width="16.42578125" style="196" bestFit="1" customWidth="1"/>
    <col min="13062" max="13062" width="23.42578125" style="196" customWidth="1"/>
    <col min="13063" max="13063" width="11" style="196" bestFit="1" customWidth="1"/>
    <col min="13064" max="13315" width="9.140625" style="196"/>
    <col min="13316" max="13316" width="13.42578125" style="196" bestFit="1" customWidth="1"/>
    <col min="13317" max="13317" width="16.42578125" style="196" bestFit="1" customWidth="1"/>
    <col min="13318" max="13318" width="23.42578125" style="196" customWidth="1"/>
    <col min="13319" max="13319" width="11" style="196" bestFit="1" customWidth="1"/>
    <col min="13320" max="13571" width="9.140625" style="196"/>
    <col min="13572" max="13572" width="13.42578125" style="196" bestFit="1" customWidth="1"/>
    <col min="13573" max="13573" width="16.42578125" style="196" bestFit="1" customWidth="1"/>
    <col min="13574" max="13574" width="23.42578125" style="196" customWidth="1"/>
    <col min="13575" max="13575" width="11" style="196" bestFit="1" customWidth="1"/>
    <col min="13576" max="13827" width="9.140625" style="196"/>
    <col min="13828" max="13828" width="13.42578125" style="196" bestFit="1" customWidth="1"/>
    <col min="13829" max="13829" width="16.42578125" style="196" bestFit="1" customWidth="1"/>
    <col min="13830" max="13830" width="23.42578125" style="196" customWidth="1"/>
    <col min="13831" max="13831" width="11" style="196" bestFit="1" customWidth="1"/>
    <col min="13832" max="14083" width="9.140625" style="196"/>
    <col min="14084" max="14084" width="13.42578125" style="196" bestFit="1" customWidth="1"/>
    <col min="14085" max="14085" width="16.42578125" style="196" bestFit="1" customWidth="1"/>
    <col min="14086" max="14086" width="23.42578125" style="196" customWidth="1"/>
    <col min="14087" max="14087" width="11" style="196" bestFit="1" customWidth="1"/>
    <col min="14088" max="14339" width="9.140625" style="196"/>
    <col min="14340" max="14340" width="13.42578125" style="196" bestFit="1" customWidth="1"/>
    <col min="14341" max="14341" width="16.42578125" style="196" bestFit="1" customWidth="1"/>
    <col min="14342" max="14342" width="23.42578125" style="196" customWidth="1"/>
    <col min="14343" max="14343" width="11" style="196" bestFit="1" customWidth="1"/>
    <col min="14344" max="14595" width="9.140625" style="196"/>
    <col min="14596" max="14596" width="13.42578125" style="196" bestFit="1" customWidth="1"/>
    <col min="14597" max="14597" width="16.42578125" style="196" bestFit="1" customWidth="1"/>
    <col min="14598" max="14598" width="23.42578125" style="196" customWidth="1"/>
    <col min="14599" max="14599" width="11" style="196" bestFit="1" customWidth="1"/>
    <col min="14600" max="14851" width="9.140625" style="196"/>
    <col min="14852" max="14852" width="13.42578125" style="196" bestFit="1" customWidth="1"/>
    <col min="14853" max="14853" width="16.42578125" style="196" bestFit="1" customWidth="1"/>
    <col min="14854" max="14854" width="23.42578125" style="196" customWidth="1"/>
    <col min="14855" max="14855" width="11" style="196" bestFit="1" customWidth="1"/>
    <col min="14856" max="15107" width="9.140625" style="196"/>
    <col min="15108" max="15108" width="13.42578125" style="196" bestFit="1" customWidth="1"/>
    <col min="15109" max="15109" width="16.42578125" style="196" bestFit="1" customWidth="1"/>
    <col min="15110" max="15110" width="23.42578125" style="196" customWidth="1"/>
    <col min="15111" max="15111" width="11" style="196" bestFit="1" customWidth="1"/>
    <col min="15112" max="15363" width="9.140625" style="196"/>
    <col min="15364" max="15364" width="13.42578125" style="196" bestFit="1" customWidth="1"/>
    <col min="15365" max="15365" width="16.42578125" style="196" bestFit="1" customWidth="1"/>
    <col min="15366" max="15366" width="23.42578125" style="196" customWidth="1"/>
    <col min="15367" max="15367" width="11" style="196" bestFit="1" customWidth="1"/>
    <col min="15368" max="15619" width="9.140625" style="196"/>
    <col min="15620" max="15620" width="13.42578125" style="196" bestFit="1" customWidth="1"/>
    <col min="15621" max="15621" width="16.42578125" style="196" bestFit="1" customWidth="1"/>
    <col min="15622" max="15622" width="23.42578125" style="196" customWidth="1"/>
    <col min="15623" max="15623" width="11" style="196" bestFit="1" customWidth="1"/>
    <col min="15624" max="15875" width="9.140625" style="196"/>
    <col min="15876" max="15876" width="13.42578125" style="196" bestFit="1" customWidth="1"/>
    <col min="15877" max="15877" width="16.42578125" style="196" bestFit="1" customWidth="1"/>
    <col min="15878" max="15878" width="23.42578125" style="196" customWidth="1"/>
    <col min="15879" max="15879" width="11" style="196" bestFit="1" customWidth="1"/>
    <col min="15880" max="16131" width="9.140625" style="196"/>
    <col min="16132" max="16132" width="13.42578125" style="196" bestFit="1" customWidth="1"/>
    <col min="16133" max="16133" width="16.42578125" style="196" bestFit="1" customWidth="1"/>
    <col min="16134" max="16134" width="23.42578125" style="196" customWidth="1"/>
    <col min="16135" max="16135" width="11" style="196" bestFit="1" customWidth="1"/>
    <col min="16136" max="16384" width="9.140625" style="196"/>
  </cols>
  <sheetData>
    <row r="1" spans="1:38" ht="20.25" x14ac:dyDescent="0.3">
      <c r="A1" s="197"/>
      <c r="B1" s="198"/>
      <c r="C1" s="197"/>
      <c r="D1" s="198"/>
      <c r="E1" s="197"/>
      <c r="F1" s="197"/>
      <c r="G1" s="197"/>
      <c r="H1" s="63" t="s">
        <v>20</v>
      </c>
      <c r="I1" s="199"/>
      <c r="J1" s="199"/>
      <c r="K1" s="199"/>
      <c r="L1" s="199"/>
      <c r="M1" s="199"/>
      <c r="N1" s="197"/>
      <c r="O1" s="197"/>
      <c r="P1" s="197"/>
      <c r="Q1" s="197"/>
      <c r="R1" s="197"/>
      <c r="S1" s="197"/>
      <c r="T1" s="197"/>
      <c r="U1" s="197"/>
      <c r="V1" s="197"/>
      <c r="W1" s="197"/>
      <c r="X1" s="197"/>
      <c r="Y1" s="197"/>
      <c r="Z1" s="197"/>
      <c r="AA1" s="197"/>
      <c r="AB1" s="197"/>
      <c r="AC1" s="197"/>
      <c r="AD1" s="197"/>
      <c r="AE1" s="197"/>
      <c r="AF1" s="197"/>
      <c r="AG1" s="197"/>
      <c r="AH1" s="197"/>
      <c r="AI1" s="197"/>
      <c r="AJ1" s="197"/>
      <c r="AK1" s="197"/>
      <c r="AL1" s="197"/>
    </row>
    <row r="2" spans="1:38" x14ac:dyDescent="0.2">
      <c r="A2" s="199"/>
      <c r="B2" s="369"/>
      <c r="C2" s="369"/>
      <c r="D2" s="369"/>
      <c r="E2" s="369"/>
      <c r="F2" s="200"/>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L2" s="199"/>
    </row>
    <row r="3" spans="1:38" x14ac:dyDescent="0.2">
      <c r="A3" s="199"/>
      <c r="B3" s="370" t="s">
        <v>226</v>
      </c>
      <c r="C3" s="370"/>
      <c r="D3" s="370"/>
      <c r="E3" s="370"/>
      <c r="F3" s="201" t="s">
        <v>63</v>
      </c>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row>
    <row r="4" spans="1:38" x14ac:dyDescent="0.2">
      <c r="A4" s="199"/>
      <c r="B4" s="199" t="s">
        <v>317</v>
      </c>
      <c r="C4" s="199" t="s">
        <v>318</v>
      </c>
      <c r="D4" s="199" t="s">
        <v>319</v>
      </c>
      <c r="E4" s="199"/>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199"/>
    </row>
    <row r="5" spans="1:38" x14ac:dyDescent="0.2">
      <c r="A5" s="199"/>
      <c r="B5" s="202" t="s">
        <v>320</v>
      </c>
      <c r="C5" s="196" t="s">
        <v>318</v>
      </c>
      <c r="D5" s="196" t="s">
        <v>321</v>
      </c>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9"/>
      <c r="AK5" s="199"/>
      <c r="AL5" s="199"/>
    </row>
    <row r="6" spans="1:38" x14ac:dyDescent="0.2">
      <c r="A6" s="199"/>
      <c r="B6" s="203" t="s">
        <v>322</v>
      </c>
      <c r="C6" s="196" t="s">
        <v>318</v>
      </c>
      <c r="D6" s="196" t="s">
        <v>323</v>
      </c>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I6" s="199"/>
      <c r="AJ6" s="199"/>
      <c r="AK6" s="199"/>
      <c r="AL6" s="199"/>
    </row>
    <row r="7" spans="1:38" x14ac:dyDescent="0.2">
      <c r="A7" s="199"/>
      <c r="B7" s="202" t="s">
        <v>356</v>
      </c>
      <c r="C7" s="196" t="s">
        <v>318</v>
      </c>
      <c r="D7" s="257">
        <f>CONVERT(1,"HPh","BTU")</f>
        <v>2544.4335776440244</v>
      </c>
      <c r="E7" s="196" t="s">
        <v>357</v>
      </c>
      <c r="I7" s="199"/>
      <c r="J7" s="199"/>
      <c r="K7" s="199"/>
      <c r="L7" s="199"/>
      <c r="M7" s="199"/>
      <c r="N7" s="199"/>
      <c r="O7" s="199"/>
      <c r="P7" s="199"/>
      <c r="Q7" s="199"/>
      <c r="R7" s="199"/>
      <c r="S7" s="199"/>
      <c r="T7" s="199"/>
      <c r="U7" s="199"/>
      <c r="V7" s="199"/>
      <c r="W7" s="199"/>
      <c r="X7" s="199"/>
      <c r="Y7" s="199"/>
      <c r="Z7" s="199"/>
      <c r="AA7" s="199"/>
      <c r="AB7" s="199"/>
      <c r="AC7" s="199"/>
      <c r="AD7" s="199"/>
      <c r="AE7" s="199"/>
      <c r="AF7" s="199"/>
      <c r="AG7" s="199"/>
      <c r="AH7" s="199"/>
      <c r="AI7" s="199"/>
      <c r="AJ7" s="199"/>
      <c r="AK7" s="199"/>
      <c r="AL7" s="199"/>
    </row>
    <row r="8" spans="1:38" x14ac:dyDescent="0.2">
      <c r="A8" s="199"/>
      <c r="B8" s="203" t="s">
        <v>358</v>
      </c>
      <c r="C8" s="196" t="s">
        <v>318</v>
      </c>
      <c r="D8" s="196" t="s">
        <v>359</v>
      </c>
      <c r="I8" s="199"/>
      <c r="J8" s="199"/>
      <c r="K8" s="199"/>
      <c r="L8" s="199"/>
      <c r="M8" s="199"/>
      <c r="N8" s="199"/>
      <c r="O8" s="199"/>
      <c r="P8" s="199"/>
      <c r="Q8" s="199"/>
      <c r="R8" s="199"/>
      <c r="S8" s="199"/>
      <c r="T8" s="199"/>
      <c r="U8" s="199"/>
      <c r="V8" s="199"/>
      <c r="W8" s="199"/>
      <c r="X8" s="199"/>
      <c r="Y8" s="199"/>
      <c r="Z8" s="199"/>
      <c r="AA8" s="199"/>
      <c r="AB8" s="199"/>
      <c r="AC8" s="199"/>
      <c r="AD8" s="199"/>
      <c r="AE8" s="199"/>
      <c r="AF8" s="199"/>
      <c r="AG8" s="199"/>
      <c r="AH8" s="199"/>
      <c r="AI8" s="199"/>
      <c r="AJ8" s="199"/>
      <c r="AK8" s="199"/>
      <c r="AL8" s="199"/>
    </row>
    <row r="9" spans="1:38" x14ac:dyDescent="0.2">
      <c r="A9" s="199"/>
      <c r="B9" s="202" t="s">
        <v>322</v>
      </c>
      <c r="C9" s="196" t="s">
        <v>318</v>
      </c>
      <c r="D9" s="196" t="s">
        <v>360</v>
      </c>
      <c r="I9" s="199"/>
      <c r="J9" s="199"/>
      <c r="K9" s="199"/>
      <c r="L9" s="199"/>
      <c r="M9" s="199"/>
      <c r="N9" s="199"/>
      <c r="O9" s="199"/>
      <c r="P9" s="199"/>
      <c r="Q9" s="199"/>
      <c r="R9" s="199"/>
      <c r="S9" s="199"/>
      <c r="T9" s="199"/>
      <c r="U9" s="199"/>
      <c r="V9" s="199"/>
      <c r="W9" s="199"/>
      <c r="X9" s="199"/>
      <c r="Y9" s="199"/>
      <c r="Z9" s="199"/>
      <c r="AA9" s="199"/>
      <c r="AB9" s="199"/>
      <c r="AC9" s="199"/>
      <c r="AD9" s="199"/>
      <c r="AE9" s="199"/>
      <c r="AF9" s="199"/>
      <c r="AG9" s="199"/>
      <c r="AH9" s="199"/>
      <c r="AI9" s="199"/>
      <c r="AJ9" s="199"/>
      <c r="AK9" s="199"/>
      <c r="AL9" s="199"/>
    </row>
    <row r="10" spans="1:38" x14ac:dyDescent="0.2">
      <c r="A10" s="199"/>
      <c r="B10" s="204" t="s">
        <v>356</v>
      </c>
      <c r="C10" s="199" t="s">
        <v>390</v>
      </c>
      <c r="D10" s="199" t="s">
        <v>391</v>
      </c>
      <c r="E10" s="199"/>
      <c r="I10" s="199"/>
      <c r="J10" s="199"/>
      <c r="K10" s="199"/>
      <c r="L10" s="199"/>
      <c r="M10" s="199"/>
      <c r="N10" s="199"/>
      <c r="O10" s="199"/>
      <c r="P10" s="199"/>
      <c r="Q10" s="199"/>
      <c r="R10" s="199"/>
      <c r="S10" s="199"/>
      <c r="T10" s="199"/>
      <c r="U10" s="199"/>
      <c r="V10" s="199"/>
      <c r="W10" s="199"/>
      <c r="X10" s="199"/>
      <c r="Y10" s="199"/>
      <c r="Z10" s="199"/>
      <c r="AA10" s="199"/>
      <c r="AB10" s="199"/>
      <c r="AC10" s="199"/>
      <c r="AD10" s="199"/>
      <c r="AE10" s="199"/>
      <c r="AF10" s="199"/>
      <c r="AG10" s="199"/>
      <c r="AH10" s="199"/>
      <c r="AI10" s="199"/>
      <c r="AJ10" s="199"/>
      <c r="AK10" s="199"/>
      <c r="AL10" s="199"/>
    </row>
    <row r="11" spans="1:38" x14ac:dyDescent="0.2">
      <c r="A11" s="199"/>
      <c r="B11" s="205"/>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c r="AI11" s="199"/>
      <c r="AJ11" s="199"/>
      <c r="AK11" s="199"/>
      <c r="AL11" s="199"/>
    </row>
    <row r="12" spans="1:38" x14ac:dyDescent="0.2">
      <c r="A12" s="199"/>
      <c r="B12" s="206"/>
      <c r="I12" s="199"/>
      <c r="J12" s="199"/>
      <c r="K12" s="199"/>
      <c r="L12" s="199"/>
      <c r="M12" s="199"/>
      <c r="N12" s="199"/>
      <c r="O12" s="199"/>
      <c r="P12" s="199"/>
      <c r="Q12" s="199"/>
      <c r="R12" s="199"/>
      <c r="S12" s="199"/>
      <c r="T12" s="199"/>
      <c r="U12" s="199"/>
      <c r="V12" s="199"/>
      <c r="W12" s="199"/>
      <c r="X12" s="199"/>
      <c r="Y12" s="199"/>
      <c r="Z12" s="199"/>
      <c r="AA12" s="199"/>
      <c r="AB12" s="199"/>
      <c r="AC12" s="199"/>
      <c r="AD12" s="199"/>
      <c r="AE12" s="199"/>
      <c r="AF12" s="199"/>
      <c r="AG12" s="199"/>
      <c r="AH12" s="199"/>
      <c r="AI12" s="199"/>
      <c r="AJ12" s="199"/>
      <c r="AK12" s="199"/>
      <c r="AL12" s="199"/>
    </row>
    <row r="13" spans="1:38" x14ac:dyDescent="0.2">
      <c r="A13" s="199"/>
      <c r="I13" s="199"/>
      <c r="J13" s="199"/>
      <c r="K13" s="199"/>
      <c r="L13" s="199"/>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199"/>
      <c r="AK13" s="199"/>
      <c r="AL13" s="199"/>
    </row>
    <row r="14" spans="1:38" x14ac:dyDescent="0.2">
      <c r="A14" s="199"/>
      <c r="I14" s="199"/>
      <c r="J14" s="199"/>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199"/>
      <c r="AK14" s="199"/>
      <c r="AL14" s="199"/>
    </row>
    <row r="15" spans="1:38" x14ac:dyDescent="0.2">
      <c r="A15" s="199"/>
      <c r="I15" s="199"/>
      <c r="J15" s="199"/>
      <c r="K15" s="199"/>
      <c r="L15" s="199"/>
      <c r="M15" s="199"/>
      <c r="N15" s="199"/>
      <c r="O15" s="199"/>
      <c r="P15" s="199"/>
      <c r="Q15" s="199"/>
      <c r="R15" s="199"/>
      <c r="S15" s="199"/>
      <c r="T15" s="199"/>
      <c r="U15" s="199"/>
      <c r="V15" s="199"/>
      <c r="W15" s="199"/>
      <c r="X15" s="199"/>
      <c r="Y15" s="199"/>
      <c r="Z15" s="199"/>
      <c r="AA15" s="199"/>
      <c r="AB15" s="199"/>
      <c r="AC15" s="199"/>
      <c r="AD15" s="199"/>
      <c r="AE15" s="199"/>
      <c r="AF15" s="199"/>
      <c r="AG15" s="199"/>
      <c r="AH15" s="199"/>
      <c r="AI15" s="199"/>
      <c r="AJ15" s="199"/>
      <c r="AK15" s="199"/>
      <c r="AL15" s="199"/>
    </row>
    <row r="16" spans="1:38" x14ac:dyDescent="0.2">
      <c r="A16" s="199"/>
      <c r="I16" s="199"/>
      <c r="J16" s="199"/>
      <c r="K16" s="199"/>
      <c r="L16" s="199"/>
      <c r="M16" s="199"/>
      <c r="N16" s="199"/>
      <c r="O16" s="199"/>
      <c r="P16" s="199"/>
      <c r="Q16" s="199"/>
      <c r="R16" s="199"/>
      <c r="S16" s="199"/>
      <c r="T16" s="199"/>
      <c r="U16" s="199"/>
      <c r="V16" s="199"/>
      <c r="W16" s="199"/>
      <c r="X16" s="199"/>
      <c r="Y16" s="199"/>
      <c r="Z16" s="199"/>
      <c r="AA16" s="199"/>
      <c r="AB16" s="199"/>
      <c r="AC16" s="199"/>
      <c r="AD16" s="199"/>
      <c r="AE16" s="199"/>
      <c r="AF16" s="199"/>
      <c r="AG16" s="199"/>
      <c r="AH16" s="199"/>
      <c r="AI16" s="199"/>
      <c r="AJ16" s="199"/>
      <c r="AK16" s="199"/>
      <c r="AL16" s="199"/>
    </row>
    <row r="17" spans="1:38" x14ac:dyDescent="0.2">
      <c r="A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199"/>
      <c r="AJ17" s="199"/>
      <c r="AK17" s="199"/>
      <c r="AL17" s="199"/>
    </row>
    <row r="18" spans="1:38" x14ac:dyDescent="0.2">
      <c r="A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199"/>
      <c r="AI18" s="199"/>
      <c r="AJ18" s="199"/>
      <c r="AK18" s="199"/>
      <c r="AL18" s="199"/>
    </row>
    <row r="19" spans="1:38" x14ac:dyDescent="0.2">
      <c r="A19" s="199"/>
      <c r="I19" s="199"/>
      <c r="J19" s="199"/>
      <c r="K19" s="199"/>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199"/>
      <c r="AJ19" s="199"/>
      <c r="AK19" s="199"/>
      <c r="AL19" s="199"/>
    </row>
    <row r="20" spans="1:38" x14ac:dyDescent="0.2">
      <c r="A20" s="199"/>
      <c r="I20" s="199"/>
      <c r="J20" s="199"/>
      <c r="K20" s="199"/>
      <c r="L20" s="199"/>
      <c r="M20" s="199"/>
      <c r="N20" s="199"/>
      <c r="O20" s="199"/>
      <c r="P20" s="199"/>
      <c r="Q20" s="199"/>
      <c r="R20" s="199"/>
      <c r="S20" s="199"/>
      <c r="T20" s="199"/>
      <c r="U20" s="199"/>
      <c r="V20" s="199"/>
      <c r="W20" s="199"/>
      <c r="X20" s="199"/>
      <c r="Y20" s="199"/>
      <c r="Z20" s="199"/>
      <c r="AA20" s="199"/>
      <c r="AB20" s="199"/>
      <c r="AC20" s="199"/>
      <c r="AD20" s="199"/>
      <c r="AE20" s="199"/>
      <c r="AF20" s="199"/>
      <c r="AG20" s="199"/>
      <c r="AH20" s="199"/>
      <c r="AI20" s="199"/>
      <c r="AJ20" s="199"/>
      <c r="AK20" s="199"/>
      <c r="AL20" s="199"/>
    </row>
    <row r="21" spans="1:38" x14ac:dyDescent="0.2">
      <c r="A21" s="199"/>
      <c r="I21" s="199"/>
      <c r="J21" s="199"/>
      <c r="K21" s="199"/>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199"/>
      <c r="AJ21" s="199"/>
      <c r="AK21" s="199"/>
      <c r="AL21" s="199"/>
    </row>
    <row r="22" spans="1:38" x14ac:dyDescent="0.2">
      <c r="A22" s="199"/>
      <c r="I22" s="199"/>
      <c r="J22" s="199"/>
      <c r="K22" s="199"/>
      <c r="L22" s="199"/>
      <c r="M22" s="199"/>
      <c r="N22" s="199"/>
      <c r="O22" s="199"/>
      <c r="P22" s="199"/>
      <c r="Q22" s="199"/>
      <c r="R22" s="199"/>
      <c r="S22" s="199"/>
      <c r="T22" s="199"/>
      <c r="U22" s="199"/>
      <c r="V22" s="199"/>
      <c r="W22" s="199"/>
      <c r="X22" s="199"/>
      <c r="Y22" s="199"/>
      <c r="Z22" s="199"/>
      <c r="AA22" s="199"/>
      <c r="AB22" s="199"/>
      <c r="AC22" s="199"/>
      <c r="AD22" s="199"/>
      <c r="AE22" s="199"/>
      <c r="AF22" s="199"/>
      <c r="AG22" s="199"/>
      <c r="AH22" s="199"/>
      <c r="AI22" s="199"/>
      <c r="AJ22" s="199"/>
      <c r="AK22" s="199"/>
      <c r="AL22" s="199"/>
    </row>
    <row r="23" spans="1:38" x14ac:dyDescent="0.2">
      <c r="A23" s="199"/>
      <c r="B23" s="199"/>
      <c r="C23" s="199"/>
      <c r="D23" s="199"/>
      <c r="E23" s="199"/>
      <c r="F23" s="199"/>
      <c r="I23" s="199"/>
      <c r="J23" s="199"/>
      <c r="K23" s="199"/>
      <c r="L23" s="199"/>
      <c r="M23" s="199"/>
      <c r="N23" s="199"/>
      <c r="O23" s="199"/>
      <c r="P23" s="199"/>
      <c r="Q23" s="199"/>
      <c r="R23" s="199"/>
      <c r="S23" s="199"/>
      <c r="T23" s="199"/>
      <c r="U23" s="199"/>
      <c r="V23" s="199"/>
      <c r="W23" s="199"/>
      <c r="X23" s="199"/>
      <c r="Y23" s="199"/>
      <c r="Z23" s="199"/>
      <c r="AA23" s="199"/>
      <c r="AB23" s="199"/>
      <c r="AC23" s="199"/>
      <c r="AD23" s="199"/>
      <c r="AE23" s="199"/>
      <c r="AF23" s="199"/>
      <c r="AG23" s="199"/>
      <c r="AH23" s="199"/>
      <c r="AI23" s="199"/>
      <c r="AJ23" s="199"/>
      <c r="AK23" s="199"/>
      <c r="AL23" s="199"/>
    </row>
    <row r="24" spans="1:38" x14ac:dyDescent="0.2">
      <c r="A24" s="199"/>
      <c r="B24" s="199"/>
      <c r="C24" s="199"/>
      <c r="D24" s="199"/>
      <c r="E24" s="199"/>
      <c r="F24" s="199"/>
      <c r="I24" s="199"/>
      <c r="J24" s="199"/>
      <c r="K24" s="199"/>
      <c r="L24" s="199"/>
      <c r="M24" s="199"/>
      <c r="N24" s="199"/>
      <c r="O24" s="199"/>
      <c r="P24" s="199"/>
      <c r="Q24" s="199"/>
      <c r="R24" s="199"/>
      <c r="S24" s="199"/>
      <c r="T24" s="199"/>
      <c r="U24" s="199"/>
      <c r="V24" s="199"/>
      <c r="W24" s="199"/>
      <c r="X24" s="199"/>
      <c r="Y24" s="199"/>
      <c r="Z24" s="199"/>
      <c r="AA24" s="199"/>
      <c r="AB24" s="199"/>
      <c r="AC24" s="199"/>
      <c r="AD24" s="199"/>
      <c r="AE24" s="199"/>
      <c r="AF24" s="199"/>
      <c r="AG24" s="199"/>
      <c r="AH24" s="199"/>
      <c r="AI24" s="199"/>
      <c r="AJ24" s="199"/>
      <c r="AK24" s="199"/>
      <c r="AL24" s="199"/>
    </row>
    <row r="25" spans="1:38" x14ac:dyDescent="0.2">
      <c r="A25" s="199"/>
      <c r="B25" s="160"/>
      <c r="C25" s="207"/>
      <c r="D25" s="160"/>
      <c r="E25" s="160"/>
      <c r="F25" s="199"/>
      <c r="I25" s="199"/>
      <c r="J25" s="199"/>
      <c r="K25" s="199"/>
      <c r="L25" s="199"/>
      <c r="M25" s="199"/>
      <c r="N25" s="199"/>
      <c r="O25" s="199"/>
      <c r="P25" s="199"/>
      <c r="Q25" s="199"/>
      <c r="R25" s="199"/>
      <c r="S25" s="199"/>
      <c r="T25" s="199"/>
      <c r="U25" s="199"/>
      <c r="V25" s="199"/>
      <c r="W25" s="199"/>
      <c r="X25" s="199"/>
      <c r="Y25" s="199"/>
      <c r="Z25" s="199"/>
      <c r="AA25" s="199"/>
      <c r="AB25" s="199"/>
      <c r="AC25" s="199"/>
      <c r="AD25" s="199"/>
      <c r="AE25" s="199"/>
      <c r="AF25" s="199"/>
      <c r="AG25" s="199"/>
      <c r="AH25" s="199"/>
      <c r="AI25" s="199"/>
      <c r="AJ25" s="199"/>
      <c r="AK25" s="199"/>
      <c r="AL25" s="199"/>
    </row>
    <row r="26" spans="1:38" x14ac:dyDescent="0.2">
      <c r="A26" s="199"/>
      <c r="B26" s="208"/>
      <c r="C26" s="209"/>
      <c r="D26" s="160"/>
      <c r="E26" s="160"/>
      <c r="I26" s="199"/>
      <c r="J26" s="199"/>
      <c r="K26" s="199"/>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199"/>
      <c r="AL26" s="199"/>
    </row>
    <row r="27" spans="1:38" x14ac:dyDescent="0.2">
      <c r="A27" s="199"/>
      <c r="B27" s="208"/>
      <c r="C27" s="209"/>
      <c r="D27" s="160"/>
      <c r="E27" s="160"/>
      <c r="I27" s="199"/>
      <c r="J27" s="199"/>
      <c r="K27" s="199"/>
      <c r="L27" s="199"/>
      <c r="M27" s="199"/>
      <c r="N27" s="199"/>
      <c r="O27" s="199"/>
      <c r="P27" s="199"/>
      <c r="Q27" s="199"/>
      <c r="R27" s="199"/>
      <c r="S27" s="199"/>
      <c r="T27" s="199"/>
      <c r="U27" s="199"/>
      <c r="V27" s="199"/>
      <c r="W27" s="199"/>
      <c r="X27" s="199"/>
      <c r="Y27" s="199"/>
      <c r="Z27" s="199"/>
      <c r="AA27" s="199"/>
      <c r="AB27" s="199"/>
      <c r="AC27" s="199"/>
      <c r="AD27" s="199"/>
      <c r="AE27" s="199"/>
      <c r="AF27" s="199"/>
      <c r="AG27" s="199"/>
      <c r="AH27" s="199"/>
      <c r="AI27" s="199"/>
      <c r="AJ27" s="199"/>
      <c r="AK27" s="199"/>
      <c r="AL27" s="199"/>
    </row>
    <row r="28" spans="1:38" x14ac:dyDescent="0.2">
      <c r="A28" s="199"/>
      <c r="B28" s="208"/>
      <c r="C28" s="209"/>
      <c r="D28" s="160"/>
      <c r="E28" s="160"/>
      <c r="I28" s="199"/>
      <c r="J28" s="199"/>
      <c r="K28" s="199"/>
      <c r="L28" s="199"/>
      <c r="M28" s="199"/>
      <c r="N28" s="199"/>
      <c r="O28" s="199"/>
      <c r="P28" s="199"/>
      <c r="Q28" s="199"/>
      <c r="R28" s="199"/>
      <c r="S28" s="199"/>
      <c r="T28" s="199"/>
      <c r="U28" s="199"/>
      <c r="V28" s="199"/>
      <c r="W28" s="199"/>
      <c r="X28" s="199"/>
      <c r="Y28" s="199"/>
      <c r="Z28" s="199"/>
      <c r="AA28" s="199"/>
      <c r="AB28" s="199"/>
      <c r="AC28" s="199"/>
      <c r="AD28" s="199"/>
      <c r="AE28" s="199"/>
      <c r="AF28" s="199"/>
      <c r="AG28" s="199"/>
      <c r="AH28" s="199"/>
      <c r="AI28" s="199"/>
      <c r="AJ28" s="199"/>
      <c r="AK28" s="199"/>
      <c r="AL28" s="199"/>
    </row>
    <row r="29" spans="1:38" x14ac:dyDescent="0.2">
      <c r="B29" s="208"/>
      <c r="C29" s="199"/>
      <c r="D29" s="199"/>
      <c r="E29" s="199"/>
    </row>
    <row r="30" spans="1:38" x14ac:dyDescent="0.2">
      <c r="B30" s="208"/>
      <c r="C30" s="199"/>
      <c r="D30" s="199"/>
      <c r="E30" s="199"/>
    </row>
    <row r="31" spans="1:38" x14ac:dyDescent="0.2">
      <c r="B31" s="205"/>
      <c r="C31" s="199"/>
      <c r="D31" s="199"/>
      <c r="E31" s="199"/>
    </row>
    <row r="37" spans="10:10" x14ac:dyDescent="0.2">
      <c r="J37" s="210"/>
    </row>
  </sheetData>
  <mergeCells count="2">
    <mergeCell ref="B2:E2"/>
    <mergeCell ref="B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3"/>
  <sheetViews>
    <sheetView zoomScaleNormal="100" workbookViewId="0">
      <selection activeCell="Q9" sqref="Q9"/>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8"/>
      <c r="B1" s="8"/>
      <c r="C1" s="8"/>
      <c r="D1" s="8"/>
      <c r="E1" s="8"/>
      <c r="F1" s="8"/>
      <c r="G1" s="8"/>
      <c r="H1" s="63" t="s">
        <v>22</v>
      </c>
      <c r="N1" s="8"/>
      <c r="O1" s="8"/>
      <c r="P1" s="8"/>
      <c r="Q1" s="8"/>
      <c r="R1" s="8"/>
      <c r="S1" s="8"/>
      <c r="T1" s="8"/>
      <c r="U1" s="8"/>
      <c r="V1" s="8"/>
      <c r="W1" s="8"/>
      <c r="X1" s="8"/>
      <c r="Y1" s="8"/>
      <c r="Z1" s="8"/>
      <c r="AA1" s="8"/>
      <c r="AB1" s="8"/>
      <c r="AC1" s="8"/>
      <c r="AD1" s="8"/>
      <c r="AE1" s="8"/>
      <c r="AF1" s="8"/>
      <c r="AG1" s="8"/>
      <c r="AH1" s="8"/>
      <c r="AI1" s="8"/>
      <c r="AJ1" s="8"/>
      <c r="AK1" s="8"/>
      <c r="AL1" s="8"/>
    </row>
    <row r="3" spans="1:38" x14ac:dyDescent="0.2">
      <c r="C3" s="200" t="s">
        <v>227</v>
      </c>
      <c r="D3" s="200" t="s">
        <v>9</v>
      </c>
    </row>
    <row r="4" spans="1:38" ht="15" x14ac:dyDescent="0.2">
      <c r="C4" s="211"/>
      <c r="D4" s="371"/>
      <c r="E4" s="372"/>
      <c r="F4" s="372"/>
      <c r="G4" s="372"/>
      <c r="H4" s="372"/>
      <c r="I4" s="372"/>
      <c r="J4" s="372"/>
      <c r="K4" s="372"/>
      <c r="L4" s="372"/>
    </row>
    <row r="5" spans="1:38" ht="15" x14ac:dyDescent="0.2">
      <c r="C5" s="211"/>
      <c r="D5" s="371"/>
      <c r="E5" s="372"/>
      <c r="F5" s="372"/>
      <c r="G5" s="372"/>
      <c r="H5" s="372"/>
      <c r="I5" s="372"/>
      <c r="J5" s="372"/>
      <c r="K5" s="372"/>
      <c r="L5" s="372"/>
    </row>
    <row r="6" spans="1:38" ht="15" x14ac:dyDescent="0.2">
      <c r="C6" s="211"/>
      <c r="D6" s="371"/>
      <c r="E6" s="372"/>
      <c r="F6" s="372"/>
      <c r="G6" s="372"/>
      <c r="H6" s="372"/>
      <c r="I6" s="372"/>
      <c r="J6" s="372"/>
      <c r="K6" s="372"/>
      <c r="L6" s="372"/>
    </row>
    <row r="7" spans="1:38" ht="15" x14ac:dyDescent="0.2">
      <c r="C7" s="211"/>
      <c r="D7" s="371"/>
      <c r="E7" s="372"/>
      <c r="F7" s="372"/>
      <c r="G7" s="372"/>
      <c r="H7" s="372"/>
      <c r="I7" s="372"/>
      <c r="J7" s="372"/>
      <c r="K7" s="372"/>
      <c r="L7" s="372"/>
    </row>
    <row r="8" spans="1:38" ht="15" x14ac:dyDescent="0.2">
      <c r="C8" s="211"/>
      <c r="D8" s="371"/>
      <c r="E8" s="372"/>
      <c r="F8" s="372"/>
      <c r="G8" s="372"/>
      <c r="H8" s="372"/>
      <c r="I8" s="372"/>
      <c r="J8" s="372"/>
      <c r="K8" s="372"/>
      <c r="L8" s="372"/>
    </row>
    <row r="9" spans="1:38" ht="15" x14ac:dyDescent="0.2">
      <c r="C9" s="211"/>
      <c r="D9" s="371"/>
      <c r="E9" s="372"/>
      <c r="F9" s="372"/>
      <c r="G9" s="372"/>
      <c r="H9" s="372"/>
      <c r="I9" s="372"/>
      <c r="J9" s="372"/>
      <c r="K9" s="372"/>
      <c r="L9" s="372"/>
    </row>
    <row r="10" spans="1:38" ht="15" x14ac:dyDescent="0.2">
      <c r="C10" s="211"/>
      <c r="D10" s="371"/>
      <c r="E10" s="372"/>
      <c r="F10" s="372"/>
      <c r="G10" s="372"/>
      <c r="H10" s="372"/>
      <c r="I10" s="372"/>
      <c r="J10" s="372"/>
      <c r="K10" s="372"/>
      <c r="L10" s="372"/>
    </row>
    <row r="11" spans="1:38" ht="15" x14ac:dyDescent="0.2">
      <c r="C11" s="211"/>
      <c r="D11" s="371"/>
      <c r="E11" s="372"/>
      <c r="F11" s="372"/>
      <c r="G11" s="372"/>
      <c r="H11" s="372"/>
      <c r="I11" s="372"/>
      <c r="J11" s="372"/>
      <c r="K11" s="372"/>
      <c r="L11" s="372"/>
    </row>
    <row r="12" spans="1:38" ht="15" x14ac:dyDescent="0.2">
      <c r="C12" s="211"/>
      <c r="D12" s="371"/>
      <c r="E12" s="372"/>
      <c r="F12" s="372"/>
      <c r="G12" s="372"/>
      <c r="H12" s="372"/>
      <c r="I12" s="372"/>
      <c r="J12" s="372"/>
      <c r="K12" s="372"/>
      <c r="L12" s="372"/>
    </row>
    <row r="13" spans="1:38" ht="15" x14ac:dyDescent="0.2">
      <c r="C13" s="211"/>
      <c r="D13" s="371"/>
      <c r="E13" s="372"/>
      <c r="F13" s="372"/>
      <c r="G13" s="372"/>
      <c r="H13" s="372"/>
      <c r="I13" s="372"/>
      <c r="J13" s="372"/>
      <c r="K13" s="372"/>
      <c r="L13" s="372"/>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70" zoomScaleNormal="70" workbookViewId="0">
      <selection activeCell="D56" sqref="D56"/>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60BD81-DB68-4CEF-A105-D17908CC4FAD}"/>
</file>

<file path=customXml/itemProps2.xml><?xml version="1.0" encoding="utf-8"?>
<ds:datastoreItem xmlns:ds="http://schemas.openxmlformats.org/officeDocument/2006/customXml" ds:itemID="{5E550BAD-E797-4F6A-9788-672BFD484A5A}"/>
</file>

<file path=customXml/itemProps3.xml><?xml version="1.0" encoding="utf-8"?>
<ds:datastoreItem xmlns:ds="http://schemas.openxmlformats.org/officeDocument/2006/customXml" ds:itemID="{D51FC0DB-AA5D-4F89-AFFB-A5226166AB1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Data Summary</vt:lpstr>
      <vt:lpstr>PS</vt:lpstr>
      <vt:lpstr>Reference Source Info</vt:lpstr>
      <vt:lpstr>DQI</vt:lpstr>
      <vt:lpstr>Example Calculations Sheet</vt:lpstr>
      <vt:lpstr>Conversions</vt:lpstr>
      <vt:lpstr>Assumptions</vt:lpstr>
      <vt:lpstr>Chart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Littlefield, James A. (CONTR)</dc:creator>
  <cp:lastModifiedBy>Srijana Rai</cp:lastModifiedBy>
  <dcterms:created xsi:type="dcterms:W3CDTF">2018-10-09T18:06:12Z</dcterms:created>
  <dcterms:modified xsi:type="dcterms:W3CDTF">2019-03-11T15:43:25Z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