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A1AAA4DE-EEF6-48CA-B134-EE9388E27B8A}"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2" l="1"/>
  <c r="B33" i="2"/>
  <c r="B34" i="2"/>
  <c r="B35" i="2"/>
  <c r="B36" i="2"/>
  <c r="B37" i="2"/>
  <c r="B38" i="2"/>
  <c r="B39" i="2"/>
  <c r="B40" i="2"/>
  <c r="B41" i="2"/>
  <c r="B42" i="2"/>
  <c r="B43" i="2"/>
  <c r="B44" i="2"/>
  <c r="B45" i="2"/>
  <c r="B46" i="2"/>
  <c r="E39" i="2"/>
  <c r="I22" i="5" l="1"/>
  <c r="J9" i="5"/>
  <c r="K9" i="5"/>
  <c r="J10" i="5"/>
  <c r="K10" i="5"/>
  <c r="J11" i="5"/>
  <c r="K11" i="5"/>
  <c r="J12" i="5"/>
  <c r="K12" i="5"/>
  <c r="J13" i="5"/>
  <c r="K13" i="5"/>
  <c r="J14" i="5"/>
  <c r="K14" i="5"/>
  <c r="J15" i="5"/>
  <c r="K15" i="5"/>
  <c r="J16" i="5"/>
  <c r="K16" i="5"/>
  <c r="J17" i="5"/>
  <c r="K17" i="5"/>
  <c r="J18" i="5"/>
  <c r="K18" i="5"/>
  <c r="J19" i="5"/>
  <c r="K19" i="5"/>
  <c r="I9" i="5"/>
  <c r="I10" i="5"/>
  <c r="I11" i="5"/>
  <c r="I12" i="5"/>
  <c r="I13" i="5"/>
  <c r="I14" i="5"/>
  <c r="I15" i="5"/>
  <c r="I16" i="5"/>
  <c r="I17" i="5"/>
  <c r="I18" i="5"/>
  <c r="I19" i="5"/>
  <c r="C19" i="5"/>
  <c r="C18" i="5"/>
  <c r="C5" i="5"/>
  <c r="C6" i="5"/>
  <c r="C7" i="5"/>
  <c r="C8" i="5"/>
  <c r="C9" i="5"/>
  <c r="C10" i="5"/>
  <c r="C11" i="5"/>
  <c r="C12" i="5"/>
  <c r="C13" i="5"/>
  <c r="C14" i="5"/>
  <c r="C15" i="5"/>
  <c r="C16" i="5"/>
  <c r="C17" i="5"/>
  <c r="C4" i="5"/>
  <c r="E37" i="2"/>
  <c r="O65" i="2" l="1"/>
  <c r="O64" i="2"/>
  <c r="CH15" i="3" l="1"/>
  <c r="CG15" i="3"/>
  <c r="CF15" i="3"/>
  <c r="CH12" i="3"/>
  <c r="CG12" i="3"/>
  <c r="CF12" i="3"/>
  <c r="CH9" i="3"/>
  <c r="CG9" i="3"/>
  <c r="CF9" i="3"/>
  <c r="CE15" i="3"/>
  <c r="CD15" i="3"/>
  <c r="CC15" i="3"/>
  <c r="CE12" i="3"/>
  <c r="CD12" i="3"/>
  <c r="CC12" i="3"/>
  <c r="CE9" i="3"/>
  <c r="CD9" i="3"/>
  <c r="CC9" i="3"/>
  <c r="CB15" i="3"/>
  <c r="CA15" i="3"/>
  <c r="BZ15" i="3"/>
  <c r="CB12" i="3"/>
  <c r="CA12" i="3"/>
  <c r="BZ12" i="3"/>
  <c r="CB9" i="3"/>
  <c r="CA9" i="3"/>
  <c r="BZ9" i="3"/>
  <c r="BY15" i="3"/>
  <c r="BX15" i="3"/>
  <c r="BW15" i="3"/>
  <c r="BY12" i="3"/>
  <c r="BX12" i="3"/>
  <c r="BW12" i="3"/>
  <c r="BY9" i="3"/>
  <c r="BX9" i="3"/>
  <c r="BW9" i="3"/>
  <c r="BV15" i="3"/>
  <c r="BU15" i="3"/>
  <c r="BT15" i="3"/>
  <c r="BV12" i="3"/>
  <c r="BU12" i="3"/>
  <c r="BT12" i="3"/>
  <c r="BV9" i="3"/>
  <c r="BU9" i="3"/>
  <c r="BT9" i="3"/>
  <c r="BS15" i="3"/>
  <c r="BR15" i="3"/>
  <c r="BQ15" i="3"/>
  <c r="BS12" i="3"/>
  <c r="BR12" i="3"/>
  <c r="BQ12" i="3"/>
  <c r="BS9" i="3"/>
  <c r="BR9" i="3"/>
  <c r="BQ9" i="3"/>
  <c r="BP15" i="3"/>
  <c r="BO15" i="3"/>
  <c r="BN15" i="3"/>
  <c r="BP12" i="3"/>
  <c r="BO12" i="3"/>
  <c r="BN12" i="3"/>
  <c r="BP9" i="3"/>
  <c r="BO9" i="3"/>
  <c r="BN9" i="3"/>
  <c r="BM15" i="3"/>
  <c r="BL15" i="3"/>
  <c r="BK15" i="3"/>
  <c r="BM12" i="3"/>
  <c r="BL12" i="3"/>
  <c r="BK12" i="3"/>
  <c r="BM9" i="3"/>
  <c r="BL9" i="3"/>
  <c r="BK9" i="3"/>
  <c r="BJ15" i="3"/>
  <c r="BI15" i="3"/>
  <c r="BH15" i="3"/>
  <c r="BJ12" i="3"/>
  <c r="BI12" i="3"/>
  <c r="BH12" i="3"/>
  <c r="BJ9" i="3"/>
  <c r="BI9" i="3"/>
  <c r="BH9" i="3"/>
  <c r="BG15" i="3"/>
  <c r="BF15" i="3"/>
  <c r="BE15" i="3"/>
  <c r="BG12" i="3"/>
  <c r="BF12" i="3"/>
  <c r="BE12" i="3"/>
  <c r="BG9" i="3"/>
  <c r="BF9" i="3"/>
  <c r="BE9" i="3"/>
  <c r="BD15" i="3"/>
  <c r="BC15" i="3"/>
  <c r="BB15" i="3"/>
  <c r="BD12" i="3"/>
  <c r="BC12" i="3"/>
  <c r="BB12" i="3"/>
  <c r="BD9" i="3"/>
  <c r="BC9" i="3"/>
  <c r="BB9" i="3"/>
  <c r="BA15" i="3"/>
  <c r="AZ15" i="3"/>
  <c r="AY15" i="3"/>
  <c r="BA12" i="3"/>
  <c r="AZ12" i="3"/>
  <c r="AY12" i="3"/>
  <c r="BA9" i="3"/>
  <c r="AZ9" i="3"/>
  <c r="AY9" i="3"/>
  <c r="AX15" i="3"/>
  <c r="AW15" i="3"/>
  <c r="AV15" i="3"/>
  <c r="AX12" i="3"/>
  <c r="AW12" i="3"/>
  <c r="AV12" i="3"/>
  <c r="AX9" i="3"/>
  <c r="AW9" i="3"/>
  <c r="AV9" i="3"/>
  <c r="AU15" i="3"/>
  <c r="AT15" i="3"/>
  <c r="AS15" i="3"/>
  <c r="AU12" i="3"/>
  <c r="AT12" i="3"/>
  <c r="AS12" i="3"/>
  <c r="AU9" i="3"/>
  <c r="AT9" i="3"/>
  <c r="AS9" i="3"/>
  <c r="AR15" i="3"/>
  <c r="AQ15" i="3"/>
  <c r="AP15" i="3"/>
  <c r="AR12" i="3"/>
  <c r="AQ12" i="3"/>
  <c r="AP12" i="3"/>
  <c r="AR9" i="3"/>
  <c r="AQ9" i="3"/>
  <c r="AP9" i="3"/>
  <c r="AO15" i="3"/>
  <c r="AN15" i="3"/>
  <c r="AM15" i="3"/>
  <c r="AO12" i="3"/>
  <c r="AN12" i="3"/>
  <c r="AM12" i="3"/>
  <c r="AO9" i="3"/>
  <c r="AN9" i="3"/>
  <c r="AM9" i="3"/>
  <c r="AL15" i="3"/>
  <c r="AK15" i="3"/>
  <c r="AJ15" i="3"/>
  <c r="AL12" i="3"/>
  <c r="AK12" i="3"/>
  <c r="AJ12" i="3"/>
  <c r="AL9" i="3"/>
  <c r="AK9" i="3"/>
  <c r="AJ9" i="3"/>
  <c r="AI15" i="3"/>
  <c r="AH15" i="3"/>
  <c r="AG15" i="3"/>
  <c r="AI12" i="3"/>
  <c r="AH12" i="3"/>
  <c r="AG12" i="3"/>
  <c r="AI9" i="3"/>
  <c r="AH9" i="3"/>
  <c r="AG9" i="3"/>
  <c r="AF15" i="3"/>
  <c r="AE15" i="3"/>
  <c r="AD15" i="3"/>
  <c r="AF12" i="3"/>
  <c r="AE12" i="3"/>
  <c r="AD12" i="3"/>
  <c r="AF9" i="3"/>
  <c r="AE9" i="3"/>
  <c r="AD9" i="3"/>
  <c r="AC15" i="3"/>
  <c r="AB15" i="3"/>
  <c r="AA15" i="3"/>
  <c r="AC12" i="3"/>
  <c r="AB12" i="3"/>
  <c r="AA12" i="3"/>
  <c r="AC9" i="3"/>
  <c r="AB9" i="3"/>
  <c r="AA9" i="3"/>
  <c r="Z15" i="3"/>
  <c r="Y15" i="3"/>
  <c r="X15" i="3"/>
  <c r="Z12" i="3"/>
  <c r="Y12" i="3"/>
  <c r="X12" i="3"/>
  <c r="Z9" i="3"/>
  <c r="Y9" i="3"/>
  <c r="X9" i="3"/>
  <c r="W15" i="3"/>
  <c r="V15" i="3"/>
  <c r="U15" i="3"/>
  <c r="W12" i="3"/>
  <c r="V12" i="3"/>
  <c r="U12" i="3"/>
  <c r="W9" i="3"/>
  <c r="V9" i="3"/>
  <c r="U9" i="3"/>
  <c r="T15" i="3"/>
  <c r="S15" i="3"/>
  <c r="R15" i="3"/>
  <c r="T12" i="3"/>
  <c r="S12" i="3"/>
  <c r="R12" i="3"/>
  <c r="T9" i="3"/>
  <c r="S9" i="3"/>
  <c r="R9" i="3"/>
  <c r="Q15" i="3"/>
  <c r="P15" i="3"/>
  <c r="O15" i="3"/>
  <c r="Q12" i="3"/>
  <c r="P12" i="3"/>
  <c r="O12" i="3"/>
  <c r="Q9" i="3"/>
  <c r="P9" i="3"/>
  <c r="O9" i="3"/>
  <c r="N15" i="3"/>
  <c r="M15" i="3"/>
  <c r="L15" i="3"/>
  <c r="N12" i="3"/>
  <c r="M12" i="3"/>
  <c r="L12" i="3"/>
  <c r="N9" i="3"/>
  <c r="M9" i="3"/>
  <c r="L9" i="3"/>
  <c r="K15" i="3"/>
  <c r="J15" i="3"/>
  <c r="I15" i="3"/>
  <c r="K12" i="3"/>
  <c r="J12" i="3"/>
  <c r="I12" i="3"/>
  <c r="K9" i="3"/>
  <c r="J9" i="3"/>
  <c r="I9" i="3"/>
  <c r="H15" i="3"/>
  <c r="G15" i="3"/>
  <c r="F15" i="3"/>
  <c r="H12" i="3"/>
  <c r="G12" i="3"/>
  <c r="F12" i="3"/>
  <c r="H9" i="3"/>
  <c r="G9" i="3"/>
  <c r="F9" i="3"/>
  <c r="O62" i="2" l="1"/>
  <c r="O63" i="2"/>
  <c r="O61" i="2"/>
  <c r="B47" i="2"/>
  <c r="B31" i="2"/>
  <c r="B30" i="2"/>
  <c r="B29" i="2"/>
  <c r="B31" i="3" l="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K8" i="5"/>
  <c r="J8" i="5"/>
  <c r="I8" i="5"/>
  <c r="K7" i="5"/>
  <c r="J7" i="5"/>
  <c r="I7" i="5"/>
  <c r="K6" i="5"/>
  <c r="J6" i="5"/>
  <c r="I6" i="5"/>
  <c r="K5" i="5"/>
  <c r="J5" i="5"/>
  <c r="I5" i="5"/>
  <c r="K4" i="5"/>
  <c r="J4" i="5"/>
  <c r="I4" i="5"/>
  <c r="F61" i="2"/>
  <c r="F62" i="2"/>
  <c r="F63" i="2"/>
  <c r="F64" i="2"/>
  <c r="F65" i="2"/>
  <c r="F60" i="2"/>
  <c r="H62" i="2"/>
  <c r="H63" i="2"/>
  <c r="H65" i="2"/>
  <c r="H61" i="2"/>
  <c r="H64"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K26" i="3"/>
  <c r="K4" i="3" s="1"/>
  <c r="J26" i="3"/>
  <c r="J4" i="3" s="1"/>
  <c r="I26" i="3"/>
  <c r="I4" i="3" s="1"/>
  <c r="B28" i="2"/>
  <c r="B27" i="2"/>
  <c r="B26" i="2"/>
  <c r="B25" i="2"/>
  <c r="B24" i="2"/>
  <c r="B23" i="2"/>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66" i="2"/>
  <c r="H66" i="2"/>
  <c r="G66" i="2"/>
  <c r="H60" i="2"/>
  <c r="G60" i="2"/>
  <c r="I60" i="2" s="1"/>
  <c r="I54" i="2"/>
  <c r="H54" i="2"/>
  <c r="G54" i="2"/>
  <c r="G11" i="2"/>
  <c r="D4" i="1"/>
  <c r="D3" i="1"/>
  <c r="C24" i="1" s="1"/>
  <c r="C5" i="3"/>
  <c r="D5" i="3" s="1"/>
  <c r="D8" i="3"/>
  <c r="E24" i="2" s="1"/>
  <c r="N26" i="3"/>
  <c r="N4" i="3" s="1"/>
  <c r="M26" i="3"/>
  <c r="P26" i="3" s="1"/>
  <c r="P4" i="3" s="1"/>
  <c r="S62" i="2" l="1"/>
  <c r="M4" i="3"/>
  <c r="S65" i="2"/>
  <c r="S61" i="2"/>
  <c r="L26" i="3"/>
  <c r="O26" i="3" s="1"/>
  <c r="S26" i="3"/>
  <c r="Q26" i="3"/>
  <c r="C8" i="3"/>
  <c r="F24" i="2" s="1"/>
  <c r="A10" i="3"/>
  <c r="A11" i="3" s="1"/>
  <c r="A12" i="3" s="1"/>
  <c r="E9" i="3"/>
  <c r="G25" i="2" s="1"/>
  <c r="G39" i="2" s="1"/>
  <c r="C9" i="3"/>
  <c r="F25" i="2" s="1"/>
  <c r="F39" i="2" s="1"/>
  <c r="R26" i="3"/>
  <c r="O4" i="3"/>
  <c r="C12" i="3"/>
  <c r="F28" i="2" s="1"/>
  <c r="F40" i="2" s="1"/>
  <c r="E5" i="3"/>
  <c r="C11" i="3"/>
  <c r="F27" i="2" s="1"/>
  <c r="D10" i="3"/>
  <c r="E26" i="2" s="1"/>
  <c r="E6" i="3"/>
  <c r="E8" i="3"/>
  <c r="G24" i="2" s="1"/>
  <c r="L4" i="3"/>
  <c r="D11" i="3"/>
  <c r="E27" i="2" s="1"/>
  <c r="C10" i="3"/>
  <c r="F26" i="2" s="1"/>
  <c r="E11" i="3"/>
  <c r="G27" i="2" s="1"/>
  <c r="D9" i="3"/>
  <c r="E25" i="2" s="1"/>
  <c r="E10" i="3"/>
  <c r="G26" i="2" s="1"/>
  <c r="D12" i="3"/>
  <c r="E28" i="2" s="1"/>
  <c r="E40" i="2" s="1"/>
  <c r="C6" i="3"/>
  <c r="E7" i="3"/>
  <c r="G23" i="2" s="1"/>
  <c r="D7" i="3"/>
  <c r="E23" i="2" s="1"/>
  <c r="C7" i="3"/>
  <c r="F23" i="2" s="1"/>
  <c r="D6" i="3"/>
  <c r="S64" i="2"/>
  <c r="S63" i="2"/>
  <c r="Q4" i="3" l="1"/>
  <c r="T26" i="3"/>
  <c r="S4" i="3"/>
  <c r="V26" i="3"/>
  <c r="U26" i="3"/>
  <c r="R4" i="3"/>
  <c r="E12" i="3"/>
  <c r="G28" i="2" s="1"/>
  <c r="G40" i="2" s="1"/>
  <c r="A13" i="3"/>
  <c r="V4" i="3" l="1"/>
  <c r="Y26" i="3"/>
  <c r="W26" i="3"/>
  <c r="T4" i="3"/>
  <c r="A14" i="3"/>
  <c r="D13" i="3"/>
  <c r="E29" i="2" s="1"/>
  <c r="E13" i="3"/>
  <c r="G29" i="2" s="1"/>
  <c r="C13" i="3"/>
  <c r="F29" i="2" s="1"/>
  <c r="X26" i="3"/>
  <c r="U4" i="3"/>
  <c r="Z26" i="3" l="1"/>
  <c r="W4" i="3"/>
  <c r="Y4" i="3"/>
  <c r="AB26" i="3"/>
  <c r="AA26" i="3"/>
  <c r="X4" i="3"/>
  <c r="A15" i="3"/>
  <c r="E14" i="3"/>
  <c r="G30" i="2" s="1"/>
  <c r="C14" i="3"/>
  <c r="F30" i="2" s="1"/>
  <c r="D14" i="3"/>
  <c r="E30" i="2" s="1"/>
  <c r="AB4" i="3" l="1"/>
  <c r="AE26" i="3"/>
  <c r="Z4" i="3"/>
  <c r="AC26" i="3"/>
  <c r="AD26" i="3"/>
  <c r="AA4" i="3"/>
  <c r="A16" i="3"/>
  <c r="C15" i="3"/>
  <c r="F31" i="2" s="1"/>
  <c r="F41" i="2" s="1"/>
  <c r="E15" i="3"/>
  <c r="G31" i="2" s="1"/>
  <c r="G41" i="2" s="1"/>
  <c r="D15" i="3"/>
  <c r="E31" i="2" s="1"/>
  <c r="E41" i="2" s="1"/>
  <c r="AC4" i="3" l="1"/>
  <c r="AF26" i="3"/>
  <c r="AE4" i="3"/>
  <c r="AH26" i="3"/>
  <c r="A17" i="3"/>
  <c r="C16" i="3"/>
  <c r="F32" i="2" s="1"/>
  <c r="E16" i="3"/>
  <c r="G32" i="2" s="1"/>
  <c r="D16" i="3"/>
  <c r="E32" i="2" s="1"/>
  <c r="AG26" i="3"/>
  <c r="AD4" i="3"/>
  <c r="AH4" i="3" l="1"/>
  <c r="AK26" i="3"/>
  <c r="AI26" i="3"/>
  <c r="AF4" i="3"/>
  <c r="AJ26" i="3"/>
  <c r="AG4" i="3"/>
  <c r="A18" i="3"/>
  <c r="D17" i="3"/>
  <c r="E33" i="2" s="1"/>
  <c r="E46" i="2" s="1"/>
  <c r="E17" i="3"/>
  <c r="G33" i="2" s="1"/>
  <c r="G46" i="2" s="1"/>
  <c r="C17" i="3"/>
  <c r="F33" i="2" s="1"/>
  <c r="F46" i="2" s="1"/>
  <c r="AL26" i="3" l="1"/>
  <c r="AI4" i="3"/>
  <c r="AN26" i="3"/>
  <c r="AK4" i="3"/>
  <c r="AJ4" i="3"/>
  <c r="AM26" i="3"/>
  <c r="A19" i="3"/>
  <c r="D18" i="3"/>
  <c r="E34" i="2" s="1"/>
  <c r="E18" i="3"/>
  <c r="G34" i="2" s="1"/>
  <c r="C18" i="3"/>
  <c r="F34" i="2" s="1"/>
  <c r="AN4" i="3" l="1"/>
  <c r="AQ26" i="3"/>
  <c r="AO26" i="3"/>
  <c r="AL4" i="3"/>
  <c r="C19" i="3"/>
  <c r="F35" i="2" s="1"/>
  <c r="F47" i="2" s="1"/>
  <c r="E19" i="3"/>
  <c r="G35" i="2" s="1"/>
  <c r="G47" i="2" s="1"/>
  <c r="D19" i="3"/>
  <c r="E35" i="2" s="1"/>
  <c r="E47" i="2" s="1"/>
  <c r="AM4" i="3"/>
  <c r="AP26" i="3"/>
  <c r="AO4" i="3" l="1"/>
  <c r="AR26" i="3"/>
  <c r="AT26" i="3"/>
  <c r="AQ4" i="3"/>
  <c r="AS26" i="3"/>
  <c r="AP4" i="3"/>
  <c r="AT4" i="3" l="1"/>
  <c r="AW26" i="3"/>
  <c r="AR4" i="3"/>
  <c r="AU26" i="3"/>
  <c r="AV26" i="3"/>
  <c r="AS4" i="3"/>
  <c r="AX26" i="3" l="1"/>
  <c r="AU4" i="3"/>
  <c r="AW4" i="3"/>
  <c r="AZ26" i="3"/>
  <c r="AY26" i="3"/>
  <c r="AV4" i="3"/>
  <c r="BA26" i="3" l="1"/>
  <c r="AX4" i="3"/>
  <c r="BC26" i="3"/>
  <c r="AZ4" i="3"/>
  <c r="BB26" i="3"/>
  <c r="AY4" i="3"/>
  <c r="BF26" i="3" l="1"/>
  <c r="BC4" i="3"/>
  <c r="BD26" i="3"/>
  <c r="BA4" i="3"/>
  <c r="BE26" i="3"/>
  <c r="BB4" i="3"/>
  <c r="BG26" i="3" l="1"/>
  <c r="BD4" i="3"/>
  <c r="BF4" i="3"/>
  <c r="BI26" i="3"/>
  <c r="BH26" i="3"/>
  <c r="BE4" i="3"/>
  <c r="BJ26" i="3" l="1"/>
  <c r="BG4" i="3"/>
  <c r="BI4" i="3"/>
  <c r="BL26" i="3"/>
  <c r="BK26" i="3"/>
  <c r="BH4" i="3"/>
  <c r="BJ4" i="3" l="1"/>
  <c r="BM26" i="3"/>
  <c r="BL4" i="3"/>
  <c r="BO26" i="3"/>
  <c r="BN26" i="3"/>
  <c r="BK4" i="3"/>
  <c r="BR26" i="3" l="1"/>
  <c r="BO4" i="3"/>
  <c r="BP26" i="3"/>
  <c r="BM4" i="3"/>
  <c r="BQ26" i="3"/>
  <c r="BN4" i="3"/>
  <c r="BS26" i="3" l="1"/>
  <c r="BP4" i="3"/>
  <c r="BU26" i="3"/>
  <c r="BR4" i="3"/>
  <c r="BQ4" i="3"/>
  <c r="BT26" i="3"/>
  <c r="BV26" i="3" l="1"/>
  <c r="BS4" i="3"/>
  <c r="BX26" i="3"/>
  <c r="BU4" i="3"/>
  <c r="BW26" i="3"/>
  <c r="BT4" i="3"/>
  <c r="BV4" i="3" l="1"/>
  <c r="BY26" i="3"/>
  <c r="BX4" i="3"/>
  <c r="CA26" i="3"/>
  <c r="BZ26" i="3"/>
  <c r="BW4" i="3"/>
  <c r="BY4" i="3" l="1"/>
  <c r="CB26" i="3"/>
  <c r="CA4" i="3"/>
  <c r="CD26" i="3"/>
  <c r="BZ4" i="3"/>
  <c r="CC26" i="3"/>
  <c r="CG26" i="3" l="1"/>
  <c r="CG4" i="3" s="1"/>
  <c r="CD4" i="3"/>
  <c r="CE26" i="3"/>
  <c r="CB4" i="3"/>
  <c r="CC4" i="3"/>
  <c r="CF26" i="3"/>
  <c r="CF4" i="3" s="1"/>
  <c r="CH26" i="3" l="1"/>
  <c r="CH4" i="3" s="1"/>
  <c r="CE4" i="3"/>
  <c r="C20" i="3" l="1"/>
  <c r="E20" i="3"/>
  <c r="D20" i="3"/>
  <c r="E36" i="2" l="1"/>
  <c r="E43" i="2" s="1"/>
  <c r="G36" i="2"/>
  <c r="G37" i="2" s="1"/>
  <c r="G45" i="2" s="1"/>
  <c r="F36" i="2"/>
  <c r="F37" i="2" s="1"/>
  <c r="D21" i="3"/>
  <c r="E42" i="2" s="1"/>
  <c r="C21" i="3"/>
  <c r="F42" i="2" s="1"/>
  <c r="E21" i="3"/>
  <c r="G42" i="2" s="1"/>
  <c r="F45" i="2" l="1"/>
  <c r="E44" i="2"/>
  <c r="E45" i="2"/>
  <c r="G63" i="2" s="1"/>
  <c r="I63" i="2" s="1"/>
  <c r="F43" i="2"/>
  <c r="G43" i="2"/>
  <c r="F44" i="2"/>
  <c r="G44" i="2"/>
  <c r="G65" i="2"/>
  <c r="I65" i="2" s="1"/>
  <c r="G64" i="2"/>
  <c r="I64" i="2" s="1"/>
  <c r="G62" i="2"/>
  <c r="I62" i="2" s="1"/>
  <c r="G61" i="2" l="1"/>
  <c r="I61" i="2" s="1"/>
</calcChain>
</file>

<file path=xl/sharedStrings.xml><?xml version="1.0" encoding="utf-8"?>
<sst xmlns="http://schemas.openxmlformats.org/spreadsheetml/2006/main" count="663" uniqueCount="446">
  <si>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</si>
  <si>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</si>
  <si>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</si>
  <si>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</si>
  <si>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</si>
  <si>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</si>
  <si>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</si>
  <si>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</si>
  <si>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</si>
  <si>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</si>
  <si>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</si>
  <si>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</si>
  <si>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</si>
  <si>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</si>
  <si>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</si>
  <si>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</si>
  <si>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</si>
  <si>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</si>
  <si>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</si>
  <si>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</si>
  <si>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</si>
  <si>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</si>
  <si>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</si>
  <si>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</si>
  <si>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</si>
  <si>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</si>
  <si>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</si>
  <si>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</si>
  <si>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</si>
  <si>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</si>
  <si>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</si>
  <si>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</si>
  <si>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</si>
  <si>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</si>
  <si>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</si>
  <si>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</si>
  <si>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</si>
  <si>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</si>
  <si>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</si>
  <si>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</si>
  <si>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</si>
  <si>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</si>
  <si>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</si>
  <si>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</si>
  <si>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</si>
  <si>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</si>
  <si>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</si>
  <si>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</si>
  <si>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</si>
  <si>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</si>
  <si>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</si>
  <si>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</si>
  <si>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</si>
  <si>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</si>
  <si>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</si>
  <si>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</si>
  <si>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</si>
  <si>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</si>
  <si>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</si>
  <si>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</si>
  <si>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</si>
  <si>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</si>
  <si>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</si>
  <si>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</si>
  <si>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</si>
  <si>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</si>
  <si>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</si>
  <si>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</si>
  <si>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</si>
  <si>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</si>
  <si>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</si>
  <si>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</si>
  <si>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</si>
  <si>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</si>
  <si>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</si>
  <si>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</si>
  <si>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</si>
  <si>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</si>
  <si>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</si>
  <si>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</si>
  <si>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</si>
  <si>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</si>
  <si>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</si>
  <si>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</si>
  <si>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</si>
  <si>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</si>
  <si>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</si>
  <si>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</si>
  <si>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</si>
  <si>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</si>
  <si>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</si>
  <si>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</si>
  <si>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</si>
  <si>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</si>
  <si>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</si>
  <si>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</si>
  <si>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</si>
  <si>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</si>
  <si>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</si>
  <si>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</si>
  <si>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</si>
  <si>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</si>
  <si>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</si>
  <si>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</si>
  <si>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</si>
  <si>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</si>
  <si>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</si>
  <si>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</si>
  <si>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</si>
  <si>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</si>
  <si>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</si>
  <si>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</si>
  <si>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</si>
  <si>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</si>
  <si>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</si>
  <si>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</si>
  <si>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</si>
  <si>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</si>
  <si>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</si>
  <si>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</si>
  <si>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</si>
  <si>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</si>
  <si>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</si>
  <si>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</si>
  <si>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</si>
  <si>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</si>
  <si>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</si>
  <si>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</si>
  <si>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</si>
  <si>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</si>
  <si>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</si>
  <si>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</si>
  <si>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</si>
  <si>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</si>
  <si>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</si>
  <si>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</si>
  <si>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</si>
  <si>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</si>
  <si>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</si>
  <si>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</si>
  <si>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</si>
  <si>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</si>
  <si>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</si>
  <si>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</si>
  <si>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</si>
  <si>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</si>
  <si>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</si>
  <si>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</si>
  <si>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</si>
  <si>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</si>
  <si>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</si>
  <si>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</si>
  <si>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</si>
  <si>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</si>
  <si>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</si>
  <si>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</si>
  <si>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</si>
  <si>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</si>
  <si>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</si>
  <si>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</si>
  <si>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</si>
  <si>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</si>
  <si>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</si>
  <si>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</si>
  <si>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</si>
  <si>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</si>
  <si>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</si>
  <si>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</si>
  <si>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</si>
  <si>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</si>
  <si>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</si>
  <si>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</si>
  <si>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</si>
  <si>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</si>
  <si>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</si>
  <si>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</si>
  <si>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</si>
  <si>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</si>
  <si>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</si>
  <si>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</si>
  <si>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</si>
  <si>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</si>
  <si>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</si>
  <si>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</si>
  <si>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</si>
  <si>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</si>
  <si>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</si>
  <si>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</si>
  <si>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</si>
  <si>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</si>
  <si>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</si>
  <si>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</si>
  <si>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</si>
  <si>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</si>
  <si>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</si>
  <si>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</si>
  <si>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</si>
  <si>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</si>
  <si>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</si>
  <si>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</si>
  <si>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</si>
  <si>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</si>
  <si>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</si>
  <si>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</si>
  <si>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</si>
  <si>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</si>
  <si>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</si>
  <si>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</si>
  <si>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</si>
  <si>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</si>
  <si>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</si>
  <si>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</si>
  <si>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</si>
  <si>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</si>
  <si>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</si>
  <si>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</si>
  <si>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</si>
  <si>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</si>
  <si>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</si>
  <si>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</si>
  <si>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</si>
  <si>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</si>
  <si>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</si>
  <si>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</si>
  <si>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</si>
  <si>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</si>
  <si>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</si>
  <si>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</si>
  <si>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CH4_content</t>
  </si>
  <si>
    <t>count</t>
  </si>
  <si>
    <t>dimensionless</t>
  </si>
  <si>
    <t>Mcf</t>
  </si>
  <si>
    <t>[Mcf] Annual production, volume</t>
  </si>
  <si>
    <t>[kg] Annual production, mass</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</si>
  <si>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</si>
  <si>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</si>
  <si>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</si>
  <si>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</si>
  <si>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</si>
  <si>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</si>
  <si>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</si>
  <si>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</si>
  <si>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</si>
  <si>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</si>
  <si>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</si>
  <si>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</si>
  <si>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</si>
  <si>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</si>
  <si>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</si>
  <si>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</si>
  <si>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</si>
  <si>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</si>
  <si>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</si>
  <si>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</si>
  <si>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</si>
  <si>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</si>
  <si>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</si>
  <si>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</si>
  <si>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</si>
  <si>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</si>
  <si>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</si>
  <si>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</si>
  <si>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</si>
  <si>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</si>
  <si>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</si>
  <si>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</si>
  <si>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</si>
  <si>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</si>
  <si>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</si>
  <si>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</si>
  <si>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</si>
  <si>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</si>
  <si>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</si>
  <si>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</si>
  <si>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</si>
  <si>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</si>
  <si>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</si>
  <si>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</si>
  <si>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</si>
  <si>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</si>
  <si>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</si>
  <si>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</si>
  <si>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</si>
  <si>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</si>
  <si>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</si>
  <si>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</si>
  <si>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</si>
  <si>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</si>
  <si>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</si>
  <si>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</si>
  <si>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</si>
  <si>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</si>
  <si>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</si>
  <si>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</si>
  <si>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</si>
  <si>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</si>
  <si>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</si>
  <si>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</si>
  <si>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</si>
  <si>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</si>
  <si>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</si>
  <si>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</si>
  <si>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</si>
  <si>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</si>
  <si>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</si>
  <si>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</si>
  <si>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</si>
  <si>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</si>
  <si>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</si>
  <si>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</si>
  <si>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</si>
  <si>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</si>
  <si>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</si>
  <si>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</si>
  <si>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</si>
  <si>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</si>
  <si>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</si>
  <si>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</si>
  <si>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</si>
  <si>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NG_prod_v*1000*.042/2.205</t>
  </si>
  <si>
    <t>Vent_PDhb</t>
  </si>
  <si>
    <t>Vent_PDlb</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</si>
  <si>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</si>
  <si>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</si>
  <si>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</si>
  <si>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</si>
  <si>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</si>
  <si>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</si>
  <si>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</si>
  <si>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</si>
  <si>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</si>
  <si>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</si>
  <si>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</si>
  <si>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</si>
  <si>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</si>
  <si>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</si>
  <si>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</si>
  <si>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</si>
  <si>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</si>
  <si>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</si>
  <si>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</si>
  <si>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</si>
  <si>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</si>
  <si>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</si>
  <si>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</si>
  <si>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</si>
  <si>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</si>
  <si>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</si>
  <si>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Vent_DEHY</t>
  </si>
  <si>
    <t>Vent_PDhb [to venting and flaring]</t>
  </si>
  <si>
    <t>Vent_PDlb [to venting and flaring]</t>
  </si>
  <si>
    <t>Vent_PDib [to venting and flaring]</t>
  </si>
  <si>
    <t>Vent_PDib</t>
  </si>
  <si>
    <t>Vent_DEHY [to venting and flaring]</t>
  </si>
  <si>
    <t>Storage Venting</t>
  </si>
  <si>
    <t>5_PDhb_hrs</t>
  </si>
  <si>
    <t>5_PDhb_count</t>
  </si>
  <si>
    <t>5_PDhb_EF</t>
  </si>
  <si>
    <t>nat_mCH4</t>
  </si>
  <si>
    <t>5_PDib_hrs</t>
  </si>
  <si>
    <t>5_PDib_count</t>
  </si>
  <si>
    <t>5_PDib_EF</t>
  </si>
  <si>
    <t>5_PDlb_hrs</t>
  </si>
  <si>
    <t>5_PDlb_count</t>
  </si>
  <si>
    <t>5_PDlb_EF</t>
  </si>
  <si>
    <t>scf/hr-device</t>
  </si>
  <si>
    <t>hours</t>
  </si>
  <si>
    <t>[hours] operating hours for high bleed devices</t>
  </si>
  <si>
    <t>[count] number of high bleed devices</t>
  </si>
  <si>
    <t>[scf/hr-device] emission factor for high bleed devices</t>
  </si>
  <si>
    <t>[hours] operating hours for intermittent bleed devices</t>
  </si>
  <si>
    <t>[count] number of intermittent bleed devices</t>
  </si>
  <si>
    <t>[scf/hr-device] emission factor for intermittent bleed devices</t>
  </si>
  <si>
    <t>[hours] operating hours for low bleed devices</t>
  </si>
  <si>
    <t>[count] number of low bleed devices</t>
  </si>
  <si>
    <t>[scf/hr-device] emission factor for low bleed devices</t>
  </si>
  <si>
    <t>5_DEHY_EF</t>
  </si>
  <si>
    <t>5_DEHY_AF</t>
  </si>
  <si>
    <t>5_STATION_EF</t>
  </si>
  <si>
    <t>5_STATION_AF</t>
  </si>
  <si>
    <t>kg CH4/MMcf dehydrated</t>
  </si>
  <si>
    <t>MMcf dehydrated</t>
  </si>
  <si>
    <t>kg/station</t>
  </si>
  <si>
    <t>stations</t>
  </si>
  <si>
    <t>[kg/station] emission factor for storage station venting</t>
  </si>
  <si>
    <t>[stations] activity factor for storage station venting</t>
  </si>
  <si>
    <t>[kg CH4/MMcf dehydrated] emission factor for dehydrator venting</t>
  </si>
  <si>
    <t>[MMcf dehydrated] activity factor for dehydrator venting</t>
  </si>
  <si>
    <t>5_storcap_v</t>
  </si>
  <si>
    <t>5_storcap_m</t>
  </si>
  <si>
    <t>Vent_STATION</t>
  </si>
  <si>
    <t>5_vCH4</t>
  </si>
  <si>
    <t>[fraction] volume fraction of CH4</t>
  </si>
  <si>
    <t>5_HBkgCH4_EF</t>
  </si>
  <si>
    <t>5_IBkgCH4_EF</t>
  </si>
  <si>
    <t>Venting of natural gas from natural gas storage sites in Appalachian - Shale</t>
  </si>
  <si>
    <t>Venting of natural gas from natural gas storage sites in Gulf - Conventional</t>
  </si>
  <si>
    <t>Venting of natural gas from natural gas storage sites in Gulf - Shale</t>
  </si>
  <si>
    <t>Venting of natural gas from natural gas storage sites in Gulf - Tight</t>
  </si>
  <si>
    <t>Venting of natural gas from natural gas storage sites in Arkla - Conventional</t>
  </si>
  <si>
    <t>Venting of natural gas from natural gas storage sites in Arkla - Shale</t>
  </si>
  <si>
    <t>Venting of natural gas from natural gas storage sites in Arkla - Tight</t>
  </si>
  <si>
    <t>Venting of natural gas from natural gas storage sites in East Texas - Conventional</t>
  </si>
  <si>
    <t>Venting of natural gas from natural gas storage sites in East Texas - Shale</t>
  </si>
  <si>
    <t>Venting of natural gas from natural gas storage sites in East Texas - Tight</t>
  </si>
  <si>
    <t>Venting of natural gas from natural gas storage sites in Arkoma - Conventional</t>
  </si>
  <si>
    <t>Venting of natural gas from natural gas storage sites in Arkoma - Shale</t>
  </si>
  <si>
    <t>Venting of natural gas from natural gas storage sites in South Oklahoma - Shale</t>
  </si>
  <si>
    <t>Venting of natural gas from natural gas storage sites in Anadarko - Conventional</t>
  </si>
  <si>
    <t>Venting of natural gas from natural gas storage sites in Anadarko - Shale</t>
  </si>
  <si>
    <t>Venting of natural gas from natural gas storage sites in Anadarko - Tight</t>
  </si>
  <si>
    <t>Venting of natural gas from natural gas storage sites in Strawn - Shale</t>
  </si>
  <si>
    <t>Venting of natural gas from natural gas storage sites in Fort Worth - Shale</t>
  </si>
  <si>
    <t>Venting of natural gas from natural gas storage sites in Permian - Conventional</t>
  </si>
  <si>
    <t>Venting of natural gas from natural gas storage sites in Permian - Shale</t>
  </si>
  <si>
    <t>Venting of natural gas from natural gas storage sites in Green River - Conventional</t>
  </si>
  <si>
    <t>Venting of natural gas from natural gas storage sites in Green River - Tight</t>
  </si>
  <si>
    <t>Venting of natural gas from natural gas storage sites in Uinta - Conventional</t>
  </si>
  <si>
    <t>Venting of natural gas from natural gas storage sites in Uinta - Tight</t>
  </si>
  <si>
    <t>Venting of natural gas from natural gas storage sites in San Juan - CBM</t>
  </si>
  <si>
    <t>Venting of natural gas from natural gas storage sites in San Juan - Conventional</t>
  </si>
  <si>
    <t>Venting of natural gas from natural gas storage sites in Piceance - Tight</t>
  </si>
  <si>
    <t>5_LBkgCH4_EF</t>
  </si>
  <si>
    <t>5_PDhb_EF*5_vCH4/0.791*0.016</t>
  </si>
  <si>
    <t>5_PDib_EF*5_vCH4/0.791*0.017</t>
  </si>
  <si>
    <t>5_PDlb_EF*5_vCH4/0.791*0.018</t>
  </si>
  <si>
    <t>kg/hr-device</t>
  </si>
  <si>
    <t>fraction</t>
  </si>
  <si>
    <t>Vent_STATION [to venting and flaring]</t>
  </si>
  <si>
    <t>[kg/hr-device] mass emission factor for high bleed device</t>
  </si>
  <si>
    <t>[kg/hr-device] mass emission factor for intermittent bleed device</t>
  </si>
  <si>
    <t>[kg/hr-device] mass emission factor for low bleed device</t>
  </si>
  <si>
    <t>5_PDhb_hrs*5_PDhb_count*5_HBkgCH4_EF/nat_mCH4/5_storcap_m</t>
  </si>
  <si>
    <t>5_PDib_hrs*5_PDib_count*5_IBkgCH4_EF/nat_mCH4/5_storcap_m</t>
  </si>
  <si>
    <t>5_PDlb_hrs*5_PDlb_count*5_LBkgCH4_EF/nat_mCH4/5_storcap_m</t>
  </si>
  <si>
    <t>5_DEHY_EF*5_DEHY_AF</t>
  </si>
  <si>
    <t>5_STATION_EF*5_STATION_AF</t>
  </si>
  <si>
    <t>This unit process provides a summary of relevant input and output flows associated with venting from natural gas storage operations. It accounts for vented emission sources from 5 specific emitters that are comprised of 3 types of pneumatic devices, 1 type of dehydrator, and 1 type of storage station. The outputs of this unit process are the reference flow of natural gas, and 5 intermediate flows of vented streams that are to be connected to the venting and flaring unit process for speciation of whole natural gas into its hydrocarbon and other components.</t>
  </si>
  <si>
    <t>[kg NG/kg NG] Venting of NG from high bleed pneumatic devices per unit of natural gas stored</t>
  </si>
  <si>
    <t>[kg NG/kg NG] Venting of NG from intermittent bleed pneumatic devices per unit of natural gas stored</t>
  </si>
  <si>
    <t>[kg NG/kg NG] Venting of NG from low bleed pneumatic devices per unit of natural gas stored</t>
  </si>
  <si>
    <t>[kg NG/kg NG] Venting of NG from dehydrators blowdowns per unit of natural gas stored</t>
  </si>
  <si>
    <t>[kg NG/kg NG] Venting of NG from storage station vents per unit of natural gas stored</t>
  </si>
  <si>
    <r>
      <t>Note: All inputs and outputs are normalized per the reference flow (e.g., per 1 kg</t>
    </r>
    <r>
      <rPr>
        <b/>
        <sz val="10"/>
        <color indexed="8"/>
        <rFont val="Arial"/>
        <family val="2"/>
      </rPr>
      <t xml:space="preserve"> </t>
    </r>
    <r>
      <rPr>
        <sz val="10"/>
        <color indexed="8"/>
        <rFont val="Arial"/>
        <family val="2"/>
      </rPr>
      <t>of natural gas stored)</t>
    </r>
  </si>
  <si>
    <t>This unit process is composed of this document and the file, DF_NG_Storage_Venting_2018.01.docx, which provides additional details regarding calculations, data quality, and references as relevant.</t>
  </si>
  <si>
    <t>Venting of natural gas from natural gas storage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</si>
</sst>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00"/>
    <numFmt numFmtId="166" formatCode="0.000000"/>
  </numFmts>
  <fonts count="3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name val="Calibri"/>
      <family val="2"/>
      <scheme val="minor"/>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1" fontId="16" fillId="0" borderId="16" xfId="0" applyNumberFormat="1" applyFont="1" applyFill="1" applyBorder="1"/>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0" fontId="4" fillId="0" borderId="33"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7" xfId="2" applyFont="1" applyFill="1" applyBorder="1" applyAlignment="1">
      <alignment horizontal="center"/>
    </xf>
    <xf numFmtId="0" fontId="25" fillId="0" borderId="37" xfId="2" applyFont="1" applyBorder="1" applyAlignment="1">
      <alignment wrapText="1"/>
    </xf>
    <xf numFmtId="0" fontId="26" fillId="0" borderId="37" xfId="2" applyFont="1" applyBorder="1" applyAlignment="1">
      <alignment wrapText="1"/>
    </xf>
    <xf numFmtId="0" fontId="6" fillId="0" borderId="36"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9"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0" fontId="4" fillId="0" borderId="34" xfId="2" applyFont="1" applyBorder="1" applyAlignment="1" applyProtection="1">
      <protection locked="0"/>
    </xf>
    <xf numFmtId="0" fontId="0" fillId="0" borderId="16" xfId="0" applyFont="1" applyBorder="1"/>
    <xf numFmtId="0" fontId="7" fillId="0" borderId="29" xfId="2" applyFont="1" applyFill="1" applyBorder="1" applyAlignment="1">
      <alignment horizontal="center" wrapText="1"/>
    </xf>
    <xf numFmtId="11" fontId="16" fillId="0" borderId="31" xfId="0" applyNumberFormat="1" applyFont="1" applyFill="1" applyBorder="1" applyProtection="1">
      <protection locked="0"/>
    </xf>
    <xf numFmtId="11" fontId="16" fillId="0" borderId="31" xfId="0" applyNumberFormat="1" applyFont="1" applyFill="1" applyBorder="1"/>
    <xf numFmtId="165" fontId="16" fillId="0" borderId="34" xfId="0" applyNumberFormat="1" applyFont="1" applyFill="1" applyBorder="1"/>
    <xf numFmtId="0" fontId="7" fillId="0" borderId="7" xfId="2" applyFont="1" applyFill="1" applyBorder="1" applyAlignment="1">
      <alignment horizontal="center" wrapText="1"/>
    </xf>
    <xf numFmtId="0" fontId="0" fillId="0" borderId="16" xfId="0" applyFill="1" applyBorder="1"/>
    <xf numFmtId="0" fontId="3" fillId="0" borderId="43" xfId="0" applyFont="1" applyBorder="1" applyAlignment="1">
      <alignment horizontal="center"/>
    </xf>
    <xf numFmtId="2" fontId="0" fillId="0" borderId="31" xfId="0" applyNumberFormat="1" applyFill="1" applyBorder="1"/>
    <xf numFmtId="0" fontId="0" fillId="0" borderId="31" xfId="0" applyFill="1" applyBorder="1"/>
    <xf numFmtId="0" fontId="0" fillId="0" borderId="16" xfId="0" applyBorder="1"/>
    <xf numFmtId="0" fontId="0" fillId="0" borderId="0" xfId="0" applyFont="1" applyAlignment="1">
      <alignment horizontal="center" vertical="center"/>
    </xf>
    <xf numFmtId="0" fontId="0" fillId="0" borderId="16" xfId="0" applyFont="1" applyFill="1" applyBorder="1"/>
    <xf numFmtId="0" fontId="0" fillId="0" borderId="16" xfId="0" applyFont="1" applyBorder="1" applyAlignment="1">
      <alignment horizontal="center" vertical="center"/>
    </xf>
    <xf numFmtId="164" fontId="0" fillId="0" borderId="16" xfId="0" applyNumberFormat="1" applyFont="1" applyFill="1" applyBorder="1"/>
    <xf numFmtId="0" fontId="0" fillId="0" borderId="16" xfId="0" applyFont="1" applyBorder="1" applyAlignment="1">
      <alignment horizontal="center"/>
    </xf>
    <xf numFmtId="11" fontId="0" fillId="0" borderId="16" xfId="0" applyNumberFormat="1" applyFont="1" applyFill="1" applyBorder="1"/>
    <xf numFmtId="0" fontId="0" fillId="0" borderId="16" xfId="0" applyFont="1" applyBorder="1" applyAlignment="1" applyProtection="1">
      <alignment horizontal="center" vertical="center"/>
      <protection locked="0"/>
    </xf>
    <xf numFmtId="0" fontId="0" fillId="0" borderId="16" xfId="0" applyFont="1" applyBorder="1" applyProtection="1">
      <protection locked="0"/>
    </xf>
    <xf numFmtId="0" fontId="32" fillId="0" borderId="1" xfId="2" applyFont="1" applyBorder="1" applyProtection="1">
      <protection locked="0"/>
    </xf>
    <xf numFmtId="0" fontId="32" fillId="0" borderId="1" xfId="2" applyFont="1" applyBorder="1" applyAlignment="1" applyProtection="1">
      <alignment horizontal="left"/>
      <protection locked="0"/>
    </xf>
    <xf numFmtId="0" fontId="32" fillId="0" borderId="10" xfId="2" applyFont="1" applyBorder="1" applyAlignment="1" applyProtection="1">
      <alignment horizontal="left"/>
      <protection locked="0"/>
    </xf>
    <xf numFmtId="0" fontId="32" fillId="0" borderId="17" xfId="2" applyFont="1" applyBorder="1" applyAlignment="1" applyProtection="1">
      <alignment horizontal="left"/>
      <protection locked="0"/>
    </xf>
    <xf numFmtId="0" fontId="32" fillId="0" borderId="16" xfId="2" applyFont="1" applyBorder="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32" fillId="0" borderId="1" xfId="2" applyFont="1" applyBorder="1" applyAlignment="1" applyProtection="1">
      <protection locked="0"/>
    </xf>
    <xf numFmtId="0" fontId="32" fillId="0" borderId="10" xfId="2" applyFont="1" applyBorder="1" applyAlignment="1" applyProtection="1">
      <protection locked="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32" fillId="0" borderId="16" xfId="2" applyFont="1" applyBorder="1" applyAlignment="1" applyProtection="1">
      <alignment horizontal="left"/>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32" fillId="0" borderId="1" xfId="2" applyFont="1" applyBorder="1" applyAlignment="1" applyProtection="1">
      <alignment horizontal="left"/>
      <protection locked="0"/>
    </xf>
    <xf numFmtId="0" fontId="32" fillId="0" borderId="10" xfId="2" applyFont="1" applyBorder="1" applyAlignment="1" applyProtection="1">
      <alignment horizontal="left"/>
      <protection locked="0"/>
    </xf>
    <xf numFmtId="0" fontId="32" fillId="0" borderId="17" xfId="2" applyFont="1" applyBorder="1" applyAlignment="1" applyProtection="1">
      <alignment horizontal="left"/>
      <protection locked="0"/>
    </xf>
    <xf numFmtId="0" fontId="4" fillId="0" borderId="16" xfId="2" applyBorder="1" applyAlignment="1" applyProtection="1">
      <alignment horizontal="center"/>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40" xfId="0" applyFont="1" applyBorder="1" applyAlignment="1">
      <alignment horizontal="center"/>
    </xf>
    <xf numFmtId="0" fontId="3" fillId="0" borderId="27" xfId="0" applyFont="1" applyBorder="1" applyAlignment="1">
      <alignment horizontal="center"/>
    </xf>
    <xf numFmtId="0" fontId="3" fillId="0" borderId="39" xfId="0" applyFont="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19" fillId="0" borderId="41" xfId="0" applyFont="1" applyFill="1" applyBorder="1" applyAlignment="1">
      <alignment horizontal="center"/>
    </xf>
    <xf numFmtId="0" fontId="19" fillId="0" borderId="20"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42"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19" fillId="0" borderId="44" xfId="0" applyFont="1" applyFill="1" applyBorder="1" applyAlignment="1">
      <alignment horizontal="center"/>
    </xf>
    <xf numFmtId="0" fontId="19" fillId="0" borderId="14" xfId="0" applyFont="1" applyFill="1" applyBorder="1" applyAlignment="1">
      <alignment horizontal="center"/>
    </xf>
    <xf numFmtId="0" fontId="19" fillId="0" borderId="15"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5" xfId="2" applyFont="1" applyFill="1" applyBorder="1" applyAlignment="1">
      <alignment horizontal="center" wrapText="1"/>
    </xf>
    <xf numFmtId="0" fontId="6" fillId="10" borderId="36"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5" xfId="2" applyFont="1" applyBorder="1" applyAlignment="1">
      <alignment horizontal="center" wrapText="1"/>
    </xf>
    <xf numFmtId="0" fontId="6" fillId="0" borderId="38" xfId="2" applyFont="1" applyBorder="1" applyAlignment="1">
      <alignment horizontal="center" wrapText="1"/>
    </xf>
    <xf numFmtId="0" fontId="6" fillId="0" borderId="36"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180975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22</xdr:row>
      <xdr:rowOff>56030</xdr:rowOff>
    </xdr:from>
    <xdr:to>
      <xdr:col>86</xdr:col>
      <xdr:colOff>5740444</xdr:colOff>
      <xdr:row>25</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276225</xdr:colOff>
      <xdr:row>18</xdr:row>
      <xdr:rowOff>38100</xdr:rowOff>
    </xdr:from>
    <xdr:to>
      <xdr:col>6</xdr:col>
      <xdr:colOff>393173</xdr:colOff>
      <xdr:row>22</xdr:row>
      <xdr:rowOff>61687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2105025" y="34671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7</xdr:row>
      <xdr:rowOff>102311</xdr:rowOff>
    </xdr:from>
    <xdr:to>
      <xdr:col>15</xdr:col>
      <xdr:colOff>0</xdr:colOff>
      <xdr:row>10</xdr:row>
      <xdr:rowOff>102311</xdr:rowOff>
    </xdr:to>
    <xdr:sp macro="" textlink="">
      <xdr:nvSpPr>
        <xdr:cNvPr id="18" name="Reference Flow 3">
          <a:extLst>
            <a:ext uri="{FF2B5EF4-FFF2-40B4-BE49-F238E27FC236}">
              <a16:creationId xmlns:a16="http://schemas.microsoft.com/office/drawing/2014/main" id="{00000000-0008-0000-0800-000012000000}"/>
            </a:ext>
          </a:extLst>
        </xdr:cNvPr>
        <xdr:cNvSpPr/>
      </xdr:nvSpPr>
      <xdr:spPr>
        <a:xfrm>
          <a:off x="7620000" y="1435811"/>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a:t>
          </a:r>
          <a:r>
            <a:rPr lang="en-US" sz="800" baseline="0">
              <a:solidFill>
                <a:schemeClr val="tx1"/>
              </a:solidFill>
              <a:latin typeface="Arial" pitchFamily="34" charset="0"/>
              <a:cs typeface="Arial" pitchFamily="34" charset="0"/>
            </a:rPr>
            <a:t> </a:t>
          </a:r>
          <a:r>
            <a:rPr lang="en-US" sz="800">
              <a:solidFill>
                <a:schemeClr val="tx1"/>
              </a:solidFill>
              <a:latin typeface="Arial" pitchFamily="34" charset="0"/>
              <a:cs typeface="Arial" pitchFamily="34" charset="0"/>
            </a:rPr>
            <a:t>[to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7061</xdr:rowOff>
    </xdr:to>
    <xdr:cxnSp macro="">
      <xdr:nvCxnSpPr>
        <xdr:cNvPr id="19" name="Connector Ref 3">
          <a:extLst>
            <a:ext uri="{FF2B5EF4-FFF2-40B4-BE49-F238E27FC236}">
              <a16:creationId xmlns:a16="http://schemas.microsoft.com/office/drawing/2014/main" id="{00000000-0008-0000-0800-000013000000}"/>
            </a:ext>
          </a:extLst>
        </xdr:cNvPr>
        <xdr:cNvCxnSpPr>
          <a:stCxn id="17" idx="3"/>
          <a:endCxn id="18" idx="1"/>
        </xdr:cNvCxnSpPr>
      </xdr:nvCxnSpPr>
      <xdr:spPr>
        <a:xfrm>
          <a:off x="7251700" y="1712976"/>
          <a:ext cx="368300" cy="858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6" name="Boundary Group">
          <a:extLst>
            <a:ext uri="{FF2B5EF4-FFF2-40B4-BE49-F238E27FC236}">
              <a16:creationId xmlns:a16="http://schemas.microsoft.com/office/drawing/2014/main" id="{00000000-0008-0000-0800-00001A000000}"/>
            </a:ext>
          </a:extLst>
        </xdr:cNvPr>
        <xdr:cNvGrpSpPr/>
      </xdr:nvGrpSpPr>
      <xdr:grpSpPr>
        <a:xfrm>
          <a:off x="3556000" y="304800"/>
          <a:ext cx="3695700"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 Venting: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Venting of natural gas from natural gas storage operations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868070"/>
            <a:ext cx="12700" cy="563271"/>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1431341"/>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a16="http://schemas.microsoft.com/office/drawing/2014/main" id="{00000000-0008-0000-0800-000014000000}"/>
              </a:ext>
            </a:extLst>
          </xdr:cNvPr>
          <xdr:cNvSpPr/>
        </xdr:nvSpPr>
        <xdr:spPr>
          <a:xfrm>
            <a:off x="7239000" y="1994611"/>
            <a:ext cx="12700" cy="563271"/>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a16="http://schemas.microsoft.com/office/drawing/2014/main" id="{00000000-0008-0000-0800-000017000000}"/>
              </a:ext>
            </a:extLst>
          </xdr:cNvPr>
          <xdr:cNvSpPr/>
        </xdr:nvSpPr>
        <xdr:spPr>
          <a:xfrm>
            <a:off x="7239000" y="2557882"/>
            <a:ext cx="12700" cy="563270"/>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8</xdr:col>
      <xdr:colOff>589262</xdr:colOff>
      <xdr:row>14</xdr:row>
      <xdr:rowOff>81094</xdr:rowOff>
    </xdr:from>
    <xdr:to>
      <xdr:col>8</xdr:col>
      <xdr:colOff>607833</xdr:colOff>
      <xdr:row>17</xdr:row>
      <xdr:rowOff>114300</xdr:rowOff>
    </xdr:to>
    <xdr:cxnSp macro="">
      <xdr:nvCxnSpPr>
        <xdr:cNvPr id="27" name="Straight Arrow Connector Process">
          <a:extLst>
            <a:ext uri="{FF2B5EF4-FFF2-40B4-BE49-F238E27FC236}">
              <a16:creationId xmlns:a16="http://schemas.microsoft.com/office/drawing/2014/main" id="{00000000-0008-0000-0800-00001B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Q5" sqref="Q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4" t="s">
        <v>0</v>
      </c>
      <c r="B1" s="264"/>
      <c r="C1" s="264"/>
      <c r="D1" s="264"/>
      <c r="E1" s="264"/>
      <c r="F1" s="264"/>
      <c r="G1" s="264"/>
      <c r="H1" s="264"/>
      <c r="I1" s="264"/>
      <c r="J1" s="264"/>
      <c r="K1" s="264"/>
      <c r="L1" s="264"/>
      <c r="M1" s="264"/>
      <c r="N1" s="264"/>
      <c r="O1" s="1"/>
    </row>
    <row r="2" spans="1:27" ht="21" thickBot="1" x14ac:dyDescent="0.35">
      <c r="A2" s="264" t="s">
        <v>1</v>
      </c>
      <c r="B2" s="264"/>
      <c r="C2" s="264"/>
      <c r="D2" s="264"/>
      <c r="E2" s="264"/>
      <c r="F2" s="264"/>
      <c r="G2" s="264"/>
      <c r="H2" s="264"/>
      <c r="I2" s="264"/>
      <c r="J2" s="264"/>
      <c r="K2" s="264"/>
      <c r="L2" s="264"/>
      <c r="M2" s="264"/>
      <c r="N2" s="264"/>
      <c r="O2" s="1"/>
    </row>
    <row r="3" spans="1:27" ht="12.75" customHeight="1" thickBot="1" x14ac:dyDescent="0.25">
      <c r="B3" s="2"/>
      <c r="C3" s="4" t="s">
        <v>2</v>
      </c>
      <c r="D3" s="216" t="str">
        <f>'Data Summary'!D4</f>
        <v>Storage Venting</v>
      </c>
      <c r="E3" s="217"/>
      <c r="F3" s="217"/>
      <c r="G3" s="217"/>
      <c r="H3" s="217"/>
      <c r="I3" s="217"/>
      <c r="J3" s="217"/>
      <c r="K3" s="217"/>
      <c r="L3" s="217"/>
      <c r="M3" s="218"/>
      <c r="N3" s="2"/>
      <c r="O3" s="2"/>
    </row>
    <row r="4" spans="1:27" ht="42.75" customHeight="1" thickBot="1" x14ac:dyDescent="0.25">
      <c r="B4" s="2"/>
      <c r="C4" s="4" t="s">
        <v>3</v>
      </c>
      <c r="D4" s="265" t="str">
        <f>'Data Summary'!D6</f>
        <v>Venting of natural gas from natural gas storage operations</v>
      </c>
      <c r="E4" s="266"/>
      <c r="F4" s="266"/>
      <c r="G4" s="266"/>
      <c r="H4" s="266"/>
      <c r="I4" s="266"/>
      <c r="J4" s="266"/>
      <c r="K4" s="266"/>
      <c r="L4" s="266"/>
      <c r="M4" s="267"/>
      <c r="N4" s="2"/>
      <c r="O4" s="2"/>
    </row>
    <row r="5" spans="1:27" ht="39" customHeight="1" thickBot="1" x14ac:dyDescent="0.25">
      <c r="B5" s="2"/>
      <c r="C5" s="4" t="s">
        <v>4</v>
      </c>
      <c r="D5" s="265" t="s">
        <v>444</v>
      </c>
      <c r="E5" s="266"/>
      <c r="F5" s="266"/>
      <c r="G5" s="266"/>
      <c r="H5" s="266"/>
      <c r="I5" s="266"/>
      <c r="J5" s="266"/>
      <c r="K5" s="266"/>
      <c r="L5" s="266"/>
      <c r="M5" s="267"/>
      <c r="N5" s="2"/>
      <c r="O5" s="2"/>
    </row>
    <row r="6" spans="1:27" ht="56.25" customHeight="1" thickBot="1" x14ac:dyDescent="0.25">
      <c r="B6" s="2"/>
      <c r="C6" s="5" t="s">
        <v>5</v>
      </c>
      <c r="D6" s="265" t="s">
        <v>6</v>
      </c>
      <c r="E6" s="266"/>
      <c r="F6" s="266"/>
      <c r="G6" s="266"/>
      <c r="H6" s="266"/>
      <c r="I6" s="266"/>
      <c r="J6" s="266"/>
      <c r="K6" s="266"/>
      <c r="L6" s="266"/>
      <c r="M6" s="267"/>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8" t="s">
        <v>10</v>
      </c>
      <c r="C9" s="7" t="s">
        <v>11</v>
      </c>
      <c r="D9" s="270" t="s">
        <v>12</v>
      </c>
      <c r="E9" s="270"/>
      <c r="F9" s="270"/>
      <c r="G9" s="270"/>
      <c r="H9" s="270"/>
      <c r="I9" s="270"/>
      <c r="J9" s="270"/>
      <c r="K9" s="270"/>
      <c r="L9" s="270"/>
      <c r="M9" s="271"/>
      <c r="N9" s="2"/>
      <c r="O9" s="2"/>
      <c r="P9" s="2"/>
      <c r="Q9" s="2"/>
      <c r="R9" s="2"/>
      <c r="S9" s="2"/>
      <c r="T9" s="2"/>
      <c r="U9" s="2"/>
      <c r="V9" s="2"/>
      <c r="W9" s="2"/>
      <c r="X9" s="2"/>
      <c r="Y9" s="2"/>
      <c r="Z9" s="2"/>
      <c r="AA9" s="2"/>
    </row>
    <row r="10" spans="1:27" s="8" customFormat="1" ht="15" customHeight="1" x14ac:dyDescent="0.2">
      <c r="A10" s="2"/>
      <c r="B10" s="269"/>
      <c r="C10" s="9" t="s">
        <v>13</v>
      </c>
      <c r="D10" s="272" t="s">
        <v>14</v>
      </c>
      <c r="E10" s="272"/>
      <c r="F10" s="272"/>
      <c r="G10" s="272"/>
      <c r="H10" s="272"/>
      <c r="I10" s="272"/>
      <c r="J10" s="272"/>
      <c r="K10" s="272"/>
      <c r="L10" s="272"/>
      <c r="M10" s="273"/>
      <c r="N10" s="2"/>
      <c r="O10" s="2"/>
      <c r="P10" s="2"/>
      <c r="Q10" s="2"/>
      <c r="R10" s="2"/>
      <c r="S10" s="2"/>
      <c r="T10" s="2"/>
      <c r="U10" s="2"/>
      <c r="V10" s="2"/>
      <c r="W10" s="2"/>
      <c r="X10" s="2"/>
      <c r="Y10" s="2"/>
      <c r="Z10" s="2"/>
      <c r="AA10" s="2"/>
    </row>
    <row r="11" spans="1:27" s="8" customFormat="1" ht="15" customHeight="1" x14ac:dyDescent="0.2">
      <c r="A11" s="2"/>
      <c r="B11" s="269"/>
      <c r="C11" s="9" t="s">
        <v>15</v>
      </c>
      <c r="D11" s="272" t="s">
        <v>16</v>
      </c>
      <c r="E11" s="272"/>
      <c r="F11" s="272"/>
      <c r="G11" s="272"/>
      <c r="H11" s="272"/>
      <c r="I11" s="272"/>
      <c r="J11" s="272"/>
      <c r="K11" s="272"/>
      <c r="L11" s="272"/>
      <c r="M11" s="273"/>
      <c r="N11" s="2"/>
      <c r="O11" s="2"/>
      <c r="P11" s="2"/>
      <c r="Q11" s="2"/>
      <c r="R11" s="2"/>
      <c r="S11" s="2"/>
      <c r="T11" s="2"/>
      <c r="U11" s="2"/>
      <c r="V11" s="2"/>
      <c r="W11" s="2"/>
      <c r="X11" s="2"/>
      <c r="Y11" s="2"/>
      <c r="Z11" s="2"/>
      <c r="AA11" s="2"/>
    </row>
    <row r="12" spans="1:27" s="8" customFormat="1" ht="15" customHeight="1" x14ac:dyDescent="0.2">
      <c r="A12" s="2"/>
      <c r="B12" s="269"/>
      <c r="C12" s="9" t="s">
        <v>17</v>
      </c>
      <c r="D12" s="272" t="s">
        <v>18</v>
      </c>
      <c r="E12" s="272"/>
      <c r="F12" s="272"/>
      <c r="G12" s="272"/>
      <c r="H12" s="272"/>
      <c r="I12" s="272"/>
      <c r="J12" s="272"/>
      <c r="K12" s="272"/>
      <c r="L12" s="272"/>
      <c r="M12" s="273"/>
      <c r="N12" s="2"/>
      <c r="O12" s="2"/>
      <c r="P12" s="2"/>
      <c r="Q12" s="2"/>
      <c r="R12" s="2"/>
      <c r="S12" s="2"/>
      <c r="T12" s="2"/>
      <c r="U12" s="2"/>
      <c r="V12" s="2"/>
      <c r="W12" s="2"/>
      <c r="X12" s="2"/>
      <c r="Y12" s="2"/>
      <c r="Z12" s="2"/>
      <c r="AA12" s="2"/>
    </row>
    <row r="13" spans="1:27" s="2" customFormat="1" ht="15" customHeight="1" x14ac:dyDescent="0.2">
      <c r="B13" s="258"/>
      <c r="C13" s="10" t="s">
        <v>20</v>
      </c>
      <c r="D13" s="260" t="s">
        <v>21</v>
      </c>
      <c r="E13" s="260"/>
      <c r="F13" s="260"/>
      <c r="G13" s="260"/>
      <c r="H13" s="260"/>
      <c r="I13" s="260"/>
      <c r="J13" s="260"/>
      <c r="K13" s="260"/>
      <c r="L13" s="260"/>
      <c r="M13" s="261"/>
    </row>
    <row r="14" spans="1:27" s="2" customFormat="1" ht="15" customHeight="1" x14ac:dyDescent="0.2">
      <c r="B14" s="258"/>
      <c r="C14" s="11" t="s">
        <v>22</v>
      </c>
      <c r="D14" s="260" t="s">
        <v>22</v>
      </c>
      <c r="E14" s="260"/>
      <c r="F14" s="260"/>
      <c r="G14" s="260"/>
      <c r="H14" s="260"/>
      <c r="I14" s="260"/>
      <c r="J14" s="260"/>
      <c r="K14" s="260"/>
      <c r="L14" s="260"/>
      <c r="M14" s="261"/>
    </row>
    <row r="15" spans="1:27" s="2" customFormat="1" ht="15" customHeight="1" thickBot="1" x14ac:dyDescent="0.25">
      <c r="B15" s="259"/>
      <c r="C15" s="12"/>
      <c r="D15" s="262"/>
      <c r="E15" s="262"/>
      <c r="F15" s="262"/>
      <c r="G15" s="262"/>
      <c r="H15" s="262"/>
      <c r="I15" s="262"/>
      <c r="J15" s="262"/>
      <c r="K15" s="262"/>
      <c r="L15" s="262"/>
      <c r="M15" s="263"/>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6"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Storage Venting. U.S. Department of Energy, National Energy Technology Laboratory. Last Updated: October 2018 (version 01). www.netl.doe.gov/LCA (http://www.netl.doe.gov/LCA)</v>
      </c>
      <c r="D24" s="256"/>
      <c r="E24" s="256"/>
      <c r="F24" s="256"/>
      <c r="G24" s="256"/>
      <c r="H24" s="256"/>
      <c r="I24" s="256"/>
      <c r="J24" s="256"/>
      <c r="K24" s="256"/>
      <c r="L24" s="256"/>
      <c r="M24" s="256"/>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7" t="s">
        <v>346</v>
      </c>
      <c r="D29" s="257"/>
      <c r="E29" s="257"/>
      <c r="F29" s="257"/>
      <c r="G29" s="257"/>
      <c r="H29" s="257"/>
      <c r="I29" s="257"/>
      <c r="J29" s="257"/>
      <c r="K29" s="257"/>
      <c r="L29" s="257"/>
      <c r="M29" s="257"/>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71"/>
  <sheetViews>
    <sheetView showGridLines="0" zoomScaleNormal="100" zoomScalePageLayoutView="40" workbookViewId="0">
      <selection activeCell="B1" sqref="B1:Q1"/>
    </sheetView>
  </sheetViews>
  <sheetFormatPr defaultColWidth="9.140625" defaultRowHeight="12.75" x14ac:dyDescent="0.2"/>
  <cols>
    <col min="1" max="1" width="1.85546875" style="2" customWidth="1"/>
    <col min="2" max="2" width="3.5703125" style="58" customWidth="1"/>
    <col min="3" max="3" width="29.5703125" style="3" customWidth="1"/>
    <col min="4" max="4" width="61.14062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4" t="s">
        <v>0</v>
      </c>
      <c r="C1" s="264"/>
      <c r="D1" s="264"/>
      <c r="E1" s="264"/>
      <c r="F1" s="264"/>
      <c r="G1" s="264"/>
      <c r="H1" s="264"/>
      <c r="I1" s="264"/>
      <c r="J1" s="264"/>
      <c r="K1" s="264"/>
      <c r="L1" s="264"/>
      <c r="M1" s="264"/>
      <c r="N1" s="264"/>
      <c r="O1" s="264"/>
      <c r="P1" s="264"/>
      <c r="Q1" s="264"/>
    </row>
    <row r="2" spans="1:25" ht="20.25" x14ac:dyDescent="0.3">
      <c r="B2" s="264" t="s">
        <v>38</v>
      </c>
      <c r="C2" s="264"/>
      <c r="D2" s="264"/>
      <c r="E2" s="264"/>
      <c r="F2" s="264"/>
      <c r="G2" s="264"/>
      <c r="H2" s="264"/>
      <c r="I2" s="264"/>
      <c r="J2" s="264"/>
      <c r="K2" s="264"/>
      <c r="L2" s="264"/>
      <c r="M2" s="264"/>
      <c r="N2" s="264"/>
      <c r="O2" s="264"/>
      <c r="P2" s="264"/>
      <c r="Q2" s="264"/>
    </row>
    <row r="3" spans="1:25" ht="5.25" customHeight="1" x14ac:dyDescent="0.2">
      <c r="B3" s="6"/>
      <c r="C3" s="2"/>
      <c r="D3" s="2"/>
      <c r="E3" s="2"/>
      <c r="F3" s="2"/>
      <c r="G3" s="2"/>
      <c r="H3" s="2"/>
      <c r="J3" s="2"/>
      <c r="K3" s="2"/>
      <c r="L3" s="2"/>
      <c r="M3" s="2"/>
      <c r="N3" s="2"/>
      <c r="O3" s="2"/>
      <c r="P3" s="2"/>
    </row>
    <row r="4" spans="1:25" ht="13.5" thickBot="1" x14ac:dyDescent="0.25">
      <c r="B4" s="293" t="s">
        <v>39</v>
      </c>
      <c r="C4" s="293"/>
      <c r="D4" s="302" t="s">
        <v>354</v>
      </c>
      <c r="E4" s="303"/>
      <c r="F4" s="14"/>
      <c r="G4" s="14"/>
      <c r="H4" s="14"/>
      <c r="I4" s="14"/>
      <c r="J4" s="14"/>
      <c r="K4" s="14"/>
      <c r="L4" s="14"/>
      <c r="M4" s="14"/>
      <c r="N4" s="14"/>
      <c r="O4" s="14"/>
      <c r="P4" s="2"/>
    </row>
    <row r="5" spans="1:25" ht="13.5" thickBot="1" x14ac:dyDescent="0.25">
      <c r="B5" s="293" t="s">
        <v>40</v>
      </c>
      <c r="C5" s="293"/>
      <c r="D5" s="249">
        <v>1</v>
      </c>
      <c r="E5" s="249" t="s">
        <v>41</v>
      </c>
      <c r="F5" s="250" t="s">
        <v>42</v>
      </c>
      <c r="G5" s="304" t="s">
        <v>325</v>
      </c>
      <c r="H5" s="304"/>
      <c r="I5" s="304"/>
      <c r="J5" s="304"/>
      <c r="K5" s="14"/>
      <c r="L5" s="14"/>
      <c r="M5" s="251" t="s">
        <v>17</v>
      </c>
      <c r="N5" s="252" t="str">
        <f>DQI!I22</f>
        <v>1,2,2,3,1</v>
      </c>
      <c r="O5" s="253"/>
      <c r="P5" s="14" t="s">
        <v>43</v>
      </c>
    </row>
    <row r="6" spans="1:25" ht="27.75" customHeight="1" x14ac:dyDescent="0.2">
      <c r="B6" s="305" t="s">
        <v>44</v>
      </c>
      <c r="C6" s="306"/>
      <c r="D6" s="307" t="s">
        <v>445</v>
      </c>
      <c r="E6" s="308"/>
      <c r="F6" s="308"/>
      <c r="G6" s="308"/>
      <c r="H6" s="308"/>
      <c r="I6" s="308"/>
      <c r="J6" s="308"/>
      <c r="K6" s="308"/>
      <c r="L6" s="308"/>
      <c r="M6" s="308"/>
      <c r="N6" s="308"/>
      <c r="O6" s="309"/>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82" t="s">
        <v>45</v>
      </c>
      <c r="C8" s="283"/>
      <c r="D8" s="283"/>
      <c r="E8" s="283"/>
      <c r="F8" s="283"/>
      <c r="G8" s="283"/>
      <c r="H8" s="283"/>
      <c r="I8" s="283"/>
      <c r="J8" s="283"/>
      <c r="K8" s="283"/>
      <c r="L8" s="283"/>
      <c r="M8" s="283"/>
      <c r="N8" s="283"/>
      <c r="O8" s="283"/>
      <c r="P8" s="283"/>
      <c r="Q8" s="284"/>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93" t="s">
        <v>46</v>
      </c>
      <c r="C10" s="293"/>
      <c r="D10" s="310" t="s">
        <v>326</v>
      </c>
      <c r="E10" s="301"/>
      <c r="F10" s="2"/>
      <c r="G10" s="21" t="s">
        <v>47</v>
      </c>
      <c r="H10" s="22"/>
      <c r="I10" s="22"/>
      <c r="J10" s="22"/>
      <c r="K10" s="22"/>
      <c r="L10" s="22"/>
      <c r="M10" s="22"/>
      <c r="N10" s="22"/>
      <c r="O10" s="23"/>
      <c r="P10" s="2"/>
    </row>
    <row r="11" spans="1:25" x14ac:dyDescent="0.2">
      <c r="B11" s="298" t="s">
        <v>48</v>
      </c>
      <c r="C11" s="299"/>
      <c r="D11" s="300" t="s">
        <v>326</v>
      </c>
      <c r="E11" s="301"/>
      <c r="F11" s="2"/>
      <c r="G11" s="24" t="str">
        <f>CONCATENATE("Reference Flow: ",D5," ",E5," of ",G5)</f>
        <v>Reference Flow: 1 kg of natural gas</v>
      </c>
      <c r="H11" s="25"/>
      <c r="I11" s="25"/>
      <c r="J11" s="25"/>
      <c r="K11" s="25"/>
      <c r="L11" s="25"/>
      <c r="M11" s="25"/>
      <c r="N11" s="25"/>
      <c r="O11" s="26"/>
      <c r="P11" s="2"/>
    </row>
    <row r="12" spans="1:25" x14ac:dyDescent="0.2">
      <c r="B12" s="293" t="s">
        <v>49</v>
      </c>
      <c r="C12" s="293"/>
      <c r="D12" s="294">
        <v>2016</v>
      </c>
      <c r="E12" s="294"/>
      <c r="F12" s="2"/>
      <c r="G12" s="24"/>
      <c r="H12" s="25"/>
      <c r="I12" s="25"/>
      <c r="J12" s="25"/>
      <c r="K12" s="25"/>
      <c r="L12" s="25"/>
      <c r="M12" s="25"/>
      <c r="N12" s="25"/>
      <c r="O12" s="26"/>
      <c r="P12" s="2"/>
    </row>
    <row r="13" spans="1:25" ht="12.75" customHeight="1" x14ac:dyDescent="0.2">
      <c r="B13" s="293" t="s">
        <v>50</v>
      </c>
      <c r="C13" s="293"/>
      <c r="D13" s="294" t="s">
        <v>101</v>
      </c>
      <c r="E13" s="294"/>
      <c r="F13" s="2"/>
      <c r="G13" s="295" t="s">
        <v>437</v>
      </c>
      <c r="H13" s="296"/>
      <c r="I13" s="296"/>
      <c r="J13" s="296"/>
      <c r="K13" s="296"/>
      <c r="L13" s="296"/>
      <c r="M13" s="296"/>
      <c r="N13" s="296"/>
      <c r="O13" s="297"/>
      <c r="P13" s="2"/>
    </row>
    <row r="14" spans="1:25" x14ac:dyDescent="0.2">
      <c r="B14" s="293" t="s">
        <v>51</v>
      </c>
      <c r="C14" s="293"/>
      <c r="D14" s="294" t="s">
        <v>98</v>
      </c>
      <c r="E14" s="294"/>
      <c r="F14" s="2"/>
      <c r="G14" s="295"/>
      <c r="H14" s="296"/>
      <c r="I14" s="296"/>
      <c r="J14" s="296"/>
      <c r="K14" s="296"/>
      <c r="L14" s="296"/>
      <c r="M14" s="296"/>
      <c r="N14" s="296"/>
      <c r="O14" s="297"/>
      <c r="P14" s="2"/>
    </row>
    <row r="15" spans="1:25" x14ac:dyDescent="0.2">
      <c r="B15" s="293" t="s">
        <v>52</v>
      </c>
      <c r="C15" s="293"/>
      <c r="D15" s="294" t="s">
        <v>327</v>
      </c>
      <c r="E15" s="294"/>
      <c r="F15" s="2"/>
      <c r="G15" s="295"/>
      <c r="H15" s="296"/>
      <c r="I15" s="296"/>
      <c r="J15" s="296"/>
      <c r="K15" s="296"/>
      <c r="L15" s="296"/>
      <c r="M15" s="296"/>
      <c r="N15" s="296"/>
      <c r="O15" s="297"/>
      <c r="P15" s="2"/>
    </row>
    <row r="16" spans="1:25" x14ac:dyDescent="0.2">
      <c r="B16" s="293" t="s">
        <v>53</v>
      </c>
      <c r="C16" s="293"/>
      <c r="D16" s="294" t="s">
        <v>94</v>
      </c>
      <c r="E16" s="294"/>
      <c r="F16" s="2"/>
      <c r="G16" s="295"/>
      <c r="H16" s="296"/>
      <c r="I16" s="296"/>
      <c r="J16" s="296"/>
      <c r="K16" s="296"/>
      <c r="L16" s="296"/>
      <c r="M16" s="296"/>
      <c r="N16" s="296"/>
      <c r="O16" s="297"/>
      <c r="P16" s="2"/>
    </row>
    <row r="17" spans="1:25" ht="23.45" customHeight="1" x14ac:dyDescent="0.2">
      <c r="B17" s="278" t="s">
        <v>54</v>
      </c>
      <c r="C17" s="280"/>
      <c r="D17" s="292"/>
      <c r="E17" s="292"/>
      <c r="F17" s="2"/>
      <c r="G17" s="27" t="s">
        <v>443</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82" t="s">
        <v>55</v>
      </c>
      <c r="C20" s="283"/>
      <c r="D20" s="283"/>
      <c r="E20" s="283"/>
      <c r="F20" s="283"/>
      <c r="G20" s="283"/>
      <c r="H20" s="283"/>
      <c r="I20" s="283"/>
      <c r="J20" s="283"/>
      <c r="K20" s="283"/>
      <c r="L20" s="283"/>
      <c r="M20" s="283"/>
      <c r="N20" s="283"/>
      <c r="O20" s="283"/>
      <c r="P20" s="283"/>
      <c r="Q20" s="284"/>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85" t="s">
        <v>64</v>
      </c>
      <c r="K22" s="285"/>
      <c r="L22" s="285"/>
      <c r="M22" s="285"/>
      <c r="N22" s="285"/>
      <c r="O22" s="285"/>
      <c r="P22" s="285"/>
      <c r="Q22" s="285"/>
    </row>
    <row r="23" spans="1:25" ht="15" x14ac:dyDescent="0.25">
      <c r="B23" s="14">
        <f t="shared" ref="B23" si="0">LEN(C23)</f>
        <v>10</v>
      </c>
      <c r="C23" s="237" t="s">
        <v>355</v>
      </c>
      <c r="D23" s="53"/>
      <c r="E23" s="241">
        <f>PS!D7</f>
        <v>3264.6855849056597</v>
      </c>
      <c r="F23" s="241">
        <f>PS!C7</f>
        <v>2153.6603773584907</v>
      </c>
      <c r="G23" s="241">
        <f>PS!E7</f>
        <v>4473.5207547169812</v>
      </c>
      <c r="H23" s="242" t="s">
        <v>366</v>
      </c>
      <c r="I23" s="243">
        <v>1</v>
      </c>
      <c r="J23" s="281" t="s">
        <v>367</v>
      </c>
      <c r="K23" s="281"/>
      <c r="L23" s="281"/>
      <c r="M23" s="281"/>
      <c r="N23" s="281"/>
      <c r="O23" s="281"/>
      <c r="P23" s="281"/>
      <c r="Q23" s="281"/>
    </row>
    <row r="24" spans="1:25" ht="15" x14ac:dyDescent="0.25">
      <c r="B24" s="14">
        <f t="shared" ref="B24" si="1">LEN(C24)</f>
        <v>12</v>
      </c>
      <c r="C24" s="237" t="s">
        <v>356</v>
      </c>
      <c r="D24" s="53"/>
      <c r="E24" s="241">
        <f>PS!D8</f>
        <v>25.672867924528298</v>
      </c>
      <c r="F24" s="241">
        <f>PS!C8</f>
        <v>9.6226415094339615</v>
      </c>
      <c r="G24" s="241">
        <f>PS!E8</f>
        <v>45.399528301886789</v>
      </c>
      <c r="H24" s="242" t="s">
        <v>229</v>
      </c>
      <c r="I24" s="243">
        <v>1</v>
      </c>
      <c r="J24" s="281" t="s">
        <v>368</v>
      </c>
      <c r="K24" s="281"/>
      <c r="L24" s="281"/>
      <c r="M24" s="281"/>
      <c r="N24" s="281"/>
      <c r="O24" s="281"/>
      <c r="P24" s="281"/>
      <c r="Q24" s="281"/>
    </row>
    <row r="25" spans="1:25" ht="15" x14ac:dyDescent="0.25">
      <c r="B25" s="14">
        <f t="shared" ref="B25" si="2">LEN(C25)</f>
        <v>9</v>
      </c>
      <c r="C25" s="225" t="s">
        <v>357</v>
      </c>
      <c r="D25" s="53"/>
      <c r="E25" s="241">
        <f>PS!D9</f>
        <v>25.904166666666669</v>
      </c>
      <c r="F25" s="241">
        <f>PS!C9</f>
        <v>25.904166666666669</v>
      </c>
      <c r="G25" s="241">
        <f>PS!E9</f>
        <v>25.904166666666669</v>
      </c>
      <c r="H25" s="238" t="s">
        <v>365</v>
      </c>
      <c r="I25" s="243">
        <v>1</v>
      </c>
      <c r="J25" s="281" t="s">
        <v>369</v>
      </c>
      <c r="K25" s="281"/>
      <c r="L25" s="281"/>
      <c r="M25" s="281"/>
      <c r="N25" s="281"/>
      <c r="O25" s="281"/>
      <c r="P25" s="281"/>
      <c r="Q25" s="281"/>
    </row>
    <row r="26" spans="1:25" ht="15" x14ac:dyDescent="0.25">
      <c r="B26" s="14">
        <f t="shared" ref="B26" si="3">LEN(C26)</f>
        <v>10</v>
      </c>
      <c r="C26" s="237" t="s">
        <v>359</v>
      </c>
      <c r="D26" s="53"/>
      <c r="E26" s="241">
        <f>PS!D10</f>
        <v>5954.5729811320753</v>
      </c>
      <c r="F26" s="241">
        <f>PS!C10</f>
        <v>4802.7169811320755</v>
      </c>
      <c r="G26" s="241">
        <f>PS!E10</f>
        <v>6956.4</v>
      </c>
      <c r="H26" s="236" t="s">
        <v>366</v>
      </c>
      <c r="I26" s="243">
        <v>1</v>
      </c>
      <c r="J26" s="281" t="s">
        <v>370</v>
      </c>
      <c r="K26" s="281"/>
      <c r="L26" s="281"/>
      <c r="M26" s="281"/>
      <c r="N26" s="281"/>
      <c r="O26" s="281"/>
      <c r="P26" s="281"/>
      <c r="Q26" s="281"/>
    </row>
    <row r="27" spans="1:25" ht="15" x14ac:dyDescent="0.25">
      <c r="B27" s="14">
        <f t="shared" ref="B27" si="4">LEN(C27)</f>
        <v>12</v>
      </c>
      <c r="C27" s="237" t="s">
        <v>360</v>
      </c>
      <c r="D27" s="53"/>
      <c r="E27" s="241">
        <f>PS!D11</f>
        <v>49.525490566037732</v>
      </c>
      <c r="F27" s="241">
        <f>PS!C11</f>
        <v>35.560849056603772</v>
      </c>
      <c r="G27" s="241">
        <f>PS!E11</f>
        <v>64.289150943396223</v>
      </c>
      <c r="H27" s="242" t="s">
        <v>229</v>
      </c>
      <c r="I27" s="243">
        <v>1</v>
      </c>
      <c r="J27" s="281" t="s">
        <v>371</v>
      </c>
      <c r="K27" s="281"/>
      <c r="L27" s="281"/>
      <c r="M27" s="281"/>
      <c r="N27" s="281"/>
      <c r="O27" s="281"/>
      <c r="P27" s="281"/>
      <c r="Q27" s="281"/>
    </row>
    <row r="28" spans="1:25" ht="15" x14ac:dyDescent="0.25">
      <c r="B28" s="14">
        <f t="shared" ref="B28:B46" si="5">LEN(C28)</f>
        <v>9</v>
      </c>
      <c r="C28" s="225" t="s">
        <v>361</v>
      </c>
      <c r="D28" s="53"/>
      <c r="E28" s="241">
        <f>PS!D12</f>
        <v>9.0958333333333332</v>
      </c>
      <c r="F28" s="241">
        <f>PS!C12</f>
        <v>9.0958333333333332</v>
      </c>
      <c r="G28" s="241">
        <f>PS!E12</f>
        <v>9.0958333333333332</v>
      </c>
      <c r="H28" s="236" t="s">
        <v>365</v>
      </c>
      <c r="I28" s="243">
        <v>1</v>
      </c>
      <c r="J28" s="281" t="s">
        <v>372</v>
      </c>
      <c r="K28" s="281"/>
      <c r="L28" s="281"/>
      <c r="M28" s="281"/>
      <c r="N28" s="281"/>
      <c r="O28" s="281"/>
      <c r="P28" s="281"/>
      <c r="Q28" s="281"/>
    </row>
    <row r="29" spans="1:25" ht="15" x14ac:dyDescent="0.25">
      <c r="B29" s="14">
        <f t="shared" si="5"/>
        <v>10</v>
      </c>
      <c r="C29" s="237" t="s">
        <v>362</v>
      </c>
      <c r="D29" s="53"/>
      <c r="E29" s="241">
        <f>PS!D13</f>
        <v>3553.9729811320799</v>
      </c>
      <c r="F29" s="241">
        <f>PS!C13</f>
        <v>2484.6792452830186</v>
      </c>
      <c r="G29" s="241">
        <f>PS!E13</f>
        <v>4803.1698113207549</v>
      </c>
      <c r="H29" s="242" t="s">
        <v>366</v>
      </c>
      <c r="I29" s="243">
        <v>1</v>
      </c>
      <c r="J29" s="281" t="s">
        <v>373</v>
      </c>
      <c r="K29" s="281"/>
      <c r="L29" s="281"/>
      <c r="M29" s="281"/>
      <c r="N29" s="281"/>
      <c r="O29" s="281"/>
      <c r="P29" s="281"/>
      <c r="Q29" s="281"/>
    </row>
    <row r="30" spans="1:25" ht="15" x14ac:dyDescent="0.25">
      <c r="B30" s="14">
        <f t="shared" si="5"/>
        <v>12</v>
      </c>
      <c r="C30" s="237" t="s">
        <v>363</v>
      </c>
      <c r="D30" s="53"/>
      <c r="E30" s="241">
        <f>PS!D14</f>
        <v>7.3123207547169766</v>
      </c>
      <c r="F30" s="241">
        <f>PS!C14</f>
        <v>3.3952830188679246</v>
      </c>
      <c r="G30" s="241">
        <f>PS!E14</f>
        <v>12.174056603773581</v>
      </c>
      <c r="H30" s="242" t="s">
        <v>229</v>
      </c>
      <c r="I30" s="243">
        <v>1</v>
      </c>
      <c r="J30" s="281" t="s">
        <v>374</v>
      </c>
      <c r="K30" s="281"/>
      <c r="L30" s="281"/>
      <c r="M30" s="281"/>
      <c r="N30" s="281"/>
      <c r="O30" s="281"/>
      <c r="P30" s="281"/>
      <c r="Q30" s="281"/>
    </row>
    <row r="31" spans="1:25" ht="15" x14ac:dyDescent="0.25">
      <c r="B31" s="14">
        <f t="shared" si="5"/>
        <v>9</v>
      </c>
      <c r="C31" s="225" t="s">
        <v>364</v>
      </c>
      <c r="D31" s="53"/>
      <c r="E31" s="241">
        <f>PS!D15</f>
        <v>0.95000000000000007</v>
      </c>
      <c r="F31" s="241">
        <f>PS!C15</f>
        <v>0.95000000000000007</v>
      </c>
      <c r="G31" s="241">
        <f>PS!E15</f>
        <v>0.95000000000000007</v>
      </c>
      <c r="H31" s="236" t="s">
        <v>365</v>
      </c>
      <c r="I31" s="243">
        <v>1</v>
      </c>
      <c r="J31" s="281" t="s">
        <v>375</v>
      </c>
      <c r="K31" s="281"/>
      <c r="L31" s="281"/>
      <c r="M31" s="281"/>
      <c r="N31" s="281"/>
      <c r="O31" s="281"/>
      <c r="P31" s="281"/>
      <c r="Q31" s="281"/>
    </row>
    <row r="32" spans="1:25" ht="15" x14ac:dyDescent="0.25">
      <c r="B32" s="14">
        <f t="shared" si="5"/>
        <v>9</v>
      </c>
      <c r="C32" s="225" t="s">
        <v>376</v>
      </c>
      <c r="D32" s="53"/>
      <c r="E32" s="241">
        <f>PS!D16</f>
        <v>2.2568868000000006</v>
      </c>
      <c r="F32" s="241">
        <f>PS!C16</f>
        <v>2.2568868000000006</v>
      </c>
      <c r="G32" s="241">
        <f>PS!E16</f>
        <v>2.2568868000000006</v>
      </c>
      <c r="H32" s="242" t="s">
        <v>380</v>
      </c>
      <c r="I32" s="243">
        <v>2</v>
      </c>
      <c r="J32" s="289" t="s">
        <v>386</v>
      </c>
      <c r="K32" s="290"/>
      <c r="L32" s="290"/>
      <c r="M32" s="290"/>
      <c r="N32" s="290"/>
      <c r="O32" s="290"/>
      <c r="P32" s="290"/>
      <c r="Q32" s="291"/>
    </row>
    <row r="33" spans="2:17" ht="15" x14ac:dyDescent="0.25">
      <c r="B33" s="14">
        <f t="shared" si="5"/>
        <v>9</v>
      </c>
      <c r="C33" s="225" t="s">
        <v>377</v>
      </c>
      <c r="D33" s="53"/>
      <c r="E33" s="241">
        <f>PS!D17</f>
        <v>1852853.7254004243</v>
      </c>
      <c r="F33" s="241">
        <f>PS!C17</f>
        <v>1852853.7254004243</v>
      </c>
      <c r="G33" s="241">
        <f>PS!E17</f>
        <v>1852853.7254004243</v>
      </c>
      <c r="H33" s="242" t="s">
        <v>381</v>
      </c>
      <c r="I33" s="243">
        <v>2</v>
      </c>
      <c r="J33" s="289" t="s">
        <v>387</v>
      </c>
      <c r="K33" s="290"/>
      <c r="L33" s="290"/>
      <c r="M33" s="290"/>
      <c r="N33" s="290"/>
      <c r="O33" s="290"/>
      <c r="P33" s="290"/>
      <c r="Q33" s="291"/>
    </row>
    <row r="34" spans="2:17" ht="15" x14ac:dyDescent="0.25">
      <c r="B34" s="14">
        <f t="shared" si="5"/>
        <v>12</v>
      </c>
      <c r="C34" s="225" t="s">
        <v>378</v>
      </c>
      <c r="D34" s="53"/>
      <c r="E34" s="241">
        <f>PS!D18</f>
        <v>83954.34</v>
      </c>
      <c r="F34" s="241">
        <f>PS!C18</f>
        <v>83954.34</v>
      </c>
      <c r="G34" s="241">
        <f>PS!E18</f>
        <v>83954.34</v>
      </c>
      <c r="H34" s="242" t="s">
        <v>382</v>
      </c>
      <c r="I34" s="243">
        <v>2</v>
      </c>
      <c r="J34" s="289" t="s">
        <v>384</v>
      </c>
      <c r="K34" s="290"/>
      <c r="L34" s="290"/>
      <c r="M34" s="290"/>
      <c r="N34" s="290"/>
      <c r="O34" s="290"/>
      <c r="P34" s="290"/>
      <c r="Q34" s="291"/>
    </row>
    <row r="35" spans="2:17" ht="15" x14ac:dyDescent="0.25">
      <c r="B35" s="14">
        <f t="shared" si="5"/>
        <v>12</v>
      </c>
      <c r="C35" s="225" t="s">
        <v>379</v>
      </c>
      <c r="D35" s="53"/>
      <c r="E35" s="241">
        <f>PS!D19</f>
        <v>1</v>
      </c>
      <c r="F35" s="241">
        <f>PS!C19</f>
        <v>1</v>
      </c>
      <c r="G35" s="241">
        <f>PS!E19</f>
        <v>1</v>
      </c>
      <c r="H35" s="242" t="s">
        <v>383</v>
      </c>
      <c r="I35" s="243">
        <v>2</v>
      </c>
      <c r="J35" s="289" t="s">
        <v>385</v>
      </c>
      <c r="K35" s="290"/>
      <c r="L35" s="290"/>
      <c r="M35" s="290"/>
      <c r="N35" s="290"/>
      <c r="O35" s="290"/>
      <c r="P35" s="290"/>
      <c r="Q35" s="291"/>
    </row>
    <row r="36" spans="2:17" ht="15" x14ac:dyDescent="0.25">
      <c r="B36" s="14">
        <f t="shared" si="5"/>
        <v>11</v>
      </c>
      <c r="C36" s="225" t="s">
        <v>388</v>
      </c>
      <c r="D36" s="53"/>
      <c r="E36" s="241">
        <f>PS!D20</f>
        <v>107130479.83437712</v>
      </c>
      <c r="F36" s="241">
        <f>PS!C20</f>
        <v>93222976.541981131</v>
      </c>
      <c r="G36" s="241">
        <f>PS!E20</f>
        <v>119571403.56037736</v>
      </c>
      <c r="H36" s="242" t="s">
        <v>231</v>
      </c>
      <c r="I36" s="243">
        <v>1</v>
      </c>
      <c r="J36" s="281" t="s">
        <v>232</v>
      </c>
      <c r="K36" s="281"/>
      <c r="L36" s="281"/>
      <c r="M36" s="281"/>
      <c r="N36" s="281"/>
      <c r="O36" s="281"/>
      <c r="P36" s="281"/>
      <c r="Q36" s="281"/>
    </row>
    <row r="37" spans="2:17" ht="15" x14ac:dyDescent="0.25">
      <c r="B37" s="14">
        <f t="shared" si="5"/>
        <v>11</v>
      </c>
      <c r="C37" s="244" t="s">
        <v>389</v>
      </c>
      <c r="D37" s="53" t="s">
        <v>319</v>
      </c>
      <c r="E37" s="241">
        <f>CONVERT((E36*1000*0.042),"lbm","kg")</f>
        <v>2040929866.3871179</v>
      </c>
      <c r="F37" s="241">
        <f>CONVERT((F36*1000*0.042),"lbm","kg")</f>
        <v>1775979696.4615283</v>
      </c>
      <c r="G37" s="241">
        <f>CONVERT((G36*1000*0.042),"lbm","kg")</f>
        <v>2277940405.6574764</v>
      </c>
      <c r="H37" s="242" t="s">
        <v>41</v>
      </c>
      <c r="I37" s="243"/>
      <c r="J37" s="281" t="s">
        <v>233</v>
      </c>
      <c r="K37" s="281"/>
      <c r="L37" s="281"/>
      <c r="M37" s="281"/>
      <c r="N37" s="281"/>
      <c r="O37" s="281"/>
      <c r="P37" s="281"/>
      <c r="Q37" s="281"/>
    </row>
    <row r="38" spans="2:17" ht="15" x14ac:dyDescent="0.25">
      <c r="B38" s="14">
        <f t="shared" si="5"/>
        <v>6</v>
      </c>
      <c r="C38" s="225" t="s">
        <v>391</v>
      </c>
      <c r="D38" s="53"/>
      <c r="E38" s="237">
        <v>0.93400000000000005</v>
      </c>
      <c r="F38" s="237">
        <v>0.93400000000000005</v>
      </c>
      <c r="G38" s="237">
        <v>0.93400000000000005</v>
      </c>
      <c r="H38" s="242" t="s">
        <v>427</v>
      </c>
      <c r="I38" s="243">
        <v>1</v>
      </c>
      <c r="J38" s="254" t="s">
        <v>392</v>
      </c>
      <c r="K38" s="255"/>
      <c r="L38" s="255"/>
      <c r="M38" s="255"/>
      <c r="N38" s="255"/>
      <c r="O38" s="255"/>
      <c r="P38" s="255"/>
      <c r="Q38" s="247"/>
    </row>
    <row r="39" spans="2:17" ht="15" x14ac:dyDescent="0.25">
      <c r="B39" s="14">
        <f t="shared" si="5"/>
        <v>12</v>
      </c>
      <c r="C39" s="248" t="s">
        <v>393</v>
      </c>
      <c r="D39" s="53" t="s">
        <v>423</v>
      </c>
      <c r="E39" s="239">
        <f>E38*E25/0.791*0.016</f>
        <v>0.48939553308048894</v>
      </c>
      <c r="F39" s="239">
        <f t="shared" ref="F39:G39" si="6">F38*F25/0.791*0.016</f>
        <v>0.48939553308048894</v>
      </c>
      <c r="G39" s="239">
        <f t="shared" si="6"/>
        <v>0.48939553308048894</v>
      </c>
      <c r="H39" s="240" t="s">
        <v>426</v>
      </c>
      <c r="I39" s="243"/>
      <c r="J39" s="245" t="s">
        <v>429</v>
      </c>
      <c r="K39" s="246"/>
      <c r="L39" s="246"/>
      <c r="M39" s="246"/>
      <c r="N39" s="246"/>
      <c r="O39" s="246"/>
      <c r="P39" s="246"/>
      <c r="Q39" s="247"/>
    </row>
    <row r="40" spans="2:17" ht="15" x14ac:dyDescent="0.25">
      <c r="B40" s="14">
        <f t="shared" si="5"/>
        <v>12</v>
      </c>
      <c r="C40" s="248" t="s">
        <v>394</v>
      </c>
      <c r="D40" s="53" t="s">
        <v>424</v>
      </c>
      <c r="E40" s="241">
        <f>E38*E28/0.791*0.016</f>
        <v>0.17184340497260853</v>
      </c>
      <c r="F40" s="241">
        <f t="shared" ref="F40:G40" si="7">F38*F28/0.791*0.016</f>
        <v>0.17184340497260853</v>
      </c>
      <c r="G40" s="241">
        <f t="shared" si="7"/>
        <v>0.17184340497260853</v>
      </c>
      <c r="H40" s="240" t="s">
        <v>426</v>
      </c>
      <c r="I40" s="243"/>
      <c r="J40" s="245" t="s">
        <v>430</v>
      </c>
      <c r="K40" s="246"/>
      <c r="L40" s="246"/>
      <c r="M40" s="246"/>
      <c r="N40" s="246"/>
      <c r="O40" s="246"/>
      <c r="P40" s="246"/>
      <c r="Q40" s="247"/>
    </row>
    <row r="41" spans="2:17" ht="15" x14ac:dyDescent="0.25">
      <c r="B41" s="14">
        <f t="shared" si="5"/>
        <v>12</v>
      </c>
      <c r="C41" s="248" t="s">
        <v>422</v>
      </c>
      <c r="D41" s="53" t="s">
        <v>425</v>
      </c>
      <c r="E41" s="239">
        <f>E31*E38/0.791*0.016</f>
        <v>1.7947914032869786E-2</v>
      </c>
      <c r="F41" s="239">
        <f t="shared" ref="F41:G41" si="8">F31*F38/0.791*0.016</f>
        <v>1.7947914032869786E-2</v>
      </c>
      <c r="G41" s="239">
        <f t="shared" si="8"/>
        <v>1.7947914032869786E-2</v>
      </c>
      <c r="H41" s="240" t="s">
        <v>426</v>
      </c>
      <c r="I41" s="243"/>
      <c r="J41" s="245" t="s">
        <v>431</v>
      </c>
      <c r="K41" s="246"/>
      <c r="L41" s="246"/>
      <c r="M41" s="246"/>
      <c r="N41" s="246"/>
      <c r="O41" s="246"/>
      <c r="P41" s="246"/>
      <c r="Q41" s="247"/>
    </row>
    <row r="42" spans="2:17" ht="15" x14ac:dyDescent="0.25">
      <c r="B42" s="14">
        <f t="shared" si="5"/>
        <v>8</v>
      </c>
      <c r="C42" s="248" t="s">
        <v>358</v>
      </c>
      <c r="D42" s="53"/>
      <c r="E42" s="241">
        <f>PS!D21</f>
        <v>0.73415595693918156</v>
      </c>
      <c r="F42" s="241">
        <f>PS!C21</f>
        <v>0.73076369026073684</v>
      </c>
      <c r="G42" s="241">
        <f>PS!E21</f>
        <v>0.73754822361762629</v>
      </c>
      <c r="H42" s="242" t="s">
        <v>230</v>
      </c>
      <c r="I42" s="243">
        <v>2</v>
      </c>
      <c r="J42" s="281" t="s">
        <v>234</v>
      </c>
      <c r="K42" s="281"/>
      <c r="L42" s="281"/>
      <c r="M42" s="281"/>
      <c r="N42" s="281"/>
      <c r="O42" s="281"/>
      <c r="P42" s="281"/>
      <c r="Q42" s="281"/>
    </row>
    <row r="43" spans="2:17" ht="15" x14ac:dyDescent="0.25">
      <c r="B43" s="14">
        <f t="shared" si="5"/>
        <v>9</v>
      </c>
      <c r="C43" s="248" t="s">
        <v>320</v>
      </c>
      <c r="D43" s="53" t="s">
        <v>432</v>
      </c>
      <c r="E43" s="241">
        <f>E23*E24*E39/E37/E42</f>
        <v>2.737532861383581E-5</v>
      </c>
      <c r="F43" s="241">
        <f t="shared" ref="F43:G43" si="9">F23*F24*F39/F37/F42</f>
        <v>7.8147766259808611E-6</v>
      </c>
      <c r="G43" s="241">
        <f t="shared" si="9"/>
        <v>5.9159980035318043E-5</v>
      </c>
      <c r="H43" s="242" t="s">
        <v>324</v>
      </c>
      <c r="I43" s="243"/>
      <c r="J43" s="281" t="s">
        <v>438</v>
      </c>
      <c r="K43" s="281"/>
      <c r="L43" s="281"/>
      <c r="M43" s="281"/>
      <c r="N43" s="281"/>
      <c r="O43" s="281"/>
      <c r="P43" s="281"/>
      <c r="Q43" s="281"/>
    </row>
    <row r="44" spans="2:17" ht="15" x14ac:dyDescent="0.25">
      <c r="B44" s="14">
        <f t="shared" si="5"/>
        <v>9</v>
      </c>
      <c r="C44" s="248" t="s">
        <v>352</v>
      </c>
      <c r="D44" s="53" t="s">
        <v>433</v>
      </c>
      <c r="E44" s="241">
        <f>E26*E27*E40/E37/E42</f>
        <v>3.3821734020053269E-5</v>
      </c>
      <c r="F44" s="241">
        <f t="shared" ref="F44:G44" si="10">F26*F27*F40/F37/F42</f>
        <v>2.2613981328028717E-5</v>
      </c>
      <c r="G44" s="241">
        <f t="shared" si="10"/>
        <v>4.5742755916554832E-5</v>
      </c>
      <c r="H44" s="242" t="s">
        <v>324</v>
      </c>
      <c r="I44" s="243"/>
      <c r="J44" s="281" t="s">
        <v>439</v>
      </c>
      <c r="K44" s="281"/>
      <c r="L44" s="281"/>
      <c r="M44" s="281"/>
      <c r="N44" s="281"/>
      <c r="O44" s="281"/>
      <c r="P44" s="281"/>
      <c r="Q44" s="281"/>
    </row>
    <row r="45" spans="2:17" ht="15" x14ac:dyDescent="0.25">
      <c r="B45" s="14">
        <f t="shared" si="5"/>
        <v>9</v>
      </c>
      <c r="C45" s="248" t="s">
        <v>321</v>
      </c>
      <c r="D45" s="53" t="s">
        <v>434</v>
      </c>
      <c r="E45" s="241">
        <f>E29*E30*E41/E37/E42</f>
        <v>3.1129126036042633E-7</v>
      </c>
      <c r="F45" s="241">
        <f t="shared" ref="F45:G45" si="11">F29*F30*F41/F37/F42</f>
        <v>1.1666627660909895E-7</v>
      </c>
      <c r="G45" s="241">
        <f t="shared" si="11"/>
        <v>6.2466109604553907E-7</v>
      </c>
      <c r="H45" s="242" t="s">
        <v>324</v>
      </c>
      <c r="I45" s="243"/>
      <c r="J45" s="281" t="s">
        <v>440</v>
      </c>
      <c r="K45" s="281"/>
      <c r="L45" s="281"/>
      <c r="M45" s="281"/>
      <c r="N45" s="281"/>
      <c r="O45" s="281"/>
      <c r="P45" s="281"/>
      <c r="Q45" s="281"/>
    </row>
    <row r="46" spans="2:17" ht="15" x14ac:dyDescent="0.25">
      <c r="B46" s="14">
        <f t="shared" si="5"/>
        <v>9</v>
      </c>
      <c r="C46" s="248" t="s">
        <v>348</v>
      </c>
      <c r="D46" s="53" t="s">
        <v>435</v>
      </c>
      <c r="E46" s="241">
        <f>E32*E33</f>
        <v>4181681.1151870438</v>
      </c>
      <c r="F46" s="241">
        <f t="shared" ref="F46:G46" si="12">F32*F33</f>
        <v>4181681.1151870438</v>
      </c>
      <c r="G46" s="241">
        <f t="shared" si="12"/>
        <v>4181681.1151870438</v>
      </c>
      <c r="H46" s="242" t="s">
        <v>324</v>
      </c>
      <c r="I46" s="243"/>
      <c r="J46" s="281" t="s">
        <v>441</v>
      </c>
      <c r="K46" s="281"/>
      <c r="L46" s="281"/>
      <c r="M46" s="281"/>
      <c r="N46" s="281"/>
      <c r="O46" s="281"/>
      <c r="P46" s="281"/>
      <c r="Q46" s="281"/>
    </row>
    <row r="47" spans="2:17" ht="15" x14ac:dyDescent="0.25">
      <c r="B47" s="14">
        <f t="shared" ref="B47" si="13">LEN(C47)</f>
        <v>12</v>
      </c>
      <c r="C47" s="248" t="s">
        <v>390</v>
      </c>
      <c r="D47" s="53" t="s">
        <v>436</v>
      </c>
      <c r="E47" s="241">
        <f>E34*E35</f>
        <v>83954.34</v>
      </c>
      <c r="F47" s="241">
        <f t="shared" ref="F47:G47" si="14">F34*F35</f>
        <v>83954.34</v>
      </c>
      <c r="G47" s="241">
        <f t="shared" si="14"/>
        <v>83954.34</v>
      </c>
      <c r="H47" s="242" t="s">
        <v>324</v>
      </c>
      <c r="I47" s="243"/>
      <c r="J47" s="281" t="s">
        <v>442</v>
      </c>
      <c r="K47" s="281"/>
      <c r="L47" s="281"/>
      <c r="M47" s="281"/>
      <c r="N47" s="281"/>
      <c r="O47" s="281"/>
      <c r="P47" s="281"/>
      <c r="Q47" s="281"/>
    </row>
    <row r="48" spans="2:17" x14ac:dyDescent="0.2">
      <c r="B48" s="6"/>
      <c r="C48" s="35" t="s">
        <v>65</v>
      </c>
      <c r="D48" s="36" t="s">
        <v>66</v>
      </c>
      <c r="E48" s="33" t="s">
        <v>347</v>
      </c>
      <c r="F48" s="213"/>
      <c r="G48" s="214"/>
      <c r="H48" s="34"/>
      <c r="I48" s="37"/>
      <c r="J48" s="287"/>
      <c r="K48" s="287"/>
      <c r="L48" s="287"/>
      <c r="M48" s="287"/>
      <c r="N48" s="287"/>
      <c r="O48" s="287"/>
      <c r="P48" s="287"/>
      <c r="Q48" s="287"/>
    </row>
    <row r="49" spans="1:25" ht="13.5" thickBot="1" x14ac:dyDescent="0.25">
      <c r="B49" s="6"/>
      <c r="C49" s="2"/>
      <c r="D49" s="2"/>
      <c r="E49" s="2"/>
      <c r="F49" s="2"/>
      <c r="G49" s="2"/>
      <c r="H49" s="2"/>
      <c r="J49" s="2"/>
      <c r="K49" s="2"/>
      <c r="L49" s="2"/>
      <c r="M49" s="2"/>
      <c r="N49" s="2"/>
      <c r="O49" s="2"/>
      <c r="P49" s="2"/>
    </row>
    <row r="50" spans="1:25" s="20" customFormat="1" ht="15.75" customHeight="1" thickBot="1" x14ac:dyDescent="0.25">
      <c r="A50" s="19"/>
      <c r="B50" s="282" t="s">
        <v>67</v>
      </c>
      <c r="C50" s="283"/>
      <c r="D50" s="283"/>
      <c r="E50" s="283"/>
      <c r="F50" s="283"/>
      <c r="G50" s="283"/>
      <c r="H50" s="283"/>
      <c r="I50" s="283"/>
      <c r="J50" s="283"/>
      <c r="K50" s="283"/>
      <c r="L50" s="283"/>
      <c r="M50" s="283"/>
      <c r="N50" s="283"/>
      <c r="O50" s="283"/>
      <c r="P50" s="283"/>
      <c r="Q50" s="284"/>
      <c r="R50" s="19"/>
      <c r="S50" s="19"/>
      <c r="T50" s="19"/>
      <c r="U50" s="19"/>
      <c r="V50" s="19"/>
      <c r="W50" s="19"/>
      <c r="X50" s="19"/>
      <c r="Y50" s="19"/>
    </row>
    <row r="51" spans="1:25" x14ac:dyDescent="0.2">
      <c r="B51" s="6"/>
      <c r="C51" s="2"/>
      <c r="D51" s="2"/>
      <c r="E51" s="2"/>
      <c r="F51" s="2"/>
      <c r="G51" s="2"/>
      <c r="H51" s="30" t="s">
        <v>68</v>
      </c>
      <c r="J51" s="2"/>
      <c r="K51" s="2"/>
      <c r="L51" s="2"/>
      <c r="M51" s="2"/>
      <c r="N51" s="2"/>
      <c r="O51" s="2"/>
      <c r="P51" s="2"/>
    </row>
    <row r="52" spans="1:25" x14ac:dyDescent="0.2">
      <c r="B52" s="6"/>
      <c r="C52" s="31" t="s">
        <v>69</v>
      </c>
      <c r="D52" s="31" t="s">
        <v>70</v>
      </c>
      <c r="E52" s="31" t="s">
        <v>59</v>
      </c>
      <c r="F52" s="31" t="s">
        <v>71</v>
      </c>
      <c r="G52" s="31" t="s">
        <v>69</v>
      </c>
      <c r="H52" s="31" t="s">
        <v>62</v>
      </c>
      <c r="I52" s="31" t="s">
        <v>72</v>
      </c>
      <c r="J52" s="31" t="s">
        <v>73</v>
      </c>
      <c r="K52" s="31" t="s">
        <v>74</v>
      </c>
      <c r="L52" s="31" t="s">
        <v>75</v>
      </c>
      <c r="M52" s="31" t="s">
        <v>63</v>
      </c>
      <c r="N52" s="31" t="s">
        <v>17</v>
      </c>
      <c r="O52" s="285" t="s">
        <v>64</v>
      </c>
      <c r="P52" s="285"/>
      <c r="Q52" s="285"/>
      <c r="X52" s="19"/>
      <c r="Y52" s="19"/>
    </row>
    <row r="53" spans="1:25" x14ac:dyDescent="0.2">
      <c r="B53" s="6"/>
      <c r="C53" s="32"/>
      <c r="D53" s="44"/>
      <c r="E53" s="38"/>
      <c r="F53" s="38"/>
      <c r="G53" s="39"/>
      <c r="H53" s="40"/>
      <c r="I53" s="41"/>
      <c r="J53" s="38"/>
      <c r="K53" s="42"/>
      <c r="L53" s="38"/>
      <c r="M53" s="43"/>
      <c r="N53" s="43"/>
      <c r="O53" s="286"/>
      <c r="P53" s="286"/>
      <c r="Q53" s="286"/>
      <c r="X53" s="19"/>
      <c r="Y53" s="19"/>
    </row>
    <row r="54" spans="1:25" x14ac:dyDescent="0.2">
      <c r="B54" s="6"/>
      <c r="C54" s="38"/>
      <c r="D54" s="45"/>
      <c r="E54" s="38"/>
      <c r="F54" s="38"/>
      <c r="G54" s="39">
        <f>IF($C54="",1,VLOOKUP($C54,$C$22:$H$48,3,FALSE))</f>
        <v>1</v>
      </c>
      <c r="H54" s="40" t="str">
        <f>IF($C54="","",VLOOKUP($C54,$C$22:$H$48,6,FALSE))</f>
        <v/>
      </c>
      <c r="I54" s="41" t="str">
        <f t="shared" ref="I54" si="15">IF(D54="","",E54*G54*$D$5)</f>
        <v/>
      </c>
      <c r="J54" s="38"/>
      <c r="K54" s="42"/>
      <c r="L54" s="38"/>
      <c r="M54" s="43"/>
      <c r="N54" s="43"/>
      <c r="O54" s="286"/>
      <c r="P54" s="286"/>
      <c r="Q54" s="286"/>
      <c r="X54" s="19"/>
      <c r="Y54" s="19"/>
    </row>
    <row r="55" spans="1:25" x14ac:dyDescent="0.2">
      <c r="B55" s="6"/>
      <c r="C55" s="46" t="s">
        <v>65</v>
      </c>
      <c r="D55" s="36" t="s">
        <v>66</v>
      </c>
      <c r="E55" s="47" t="s">
        <v>76</v>
      </c>
      <c r="F55" s="36"/>
      <c r="G55" s="36"/>
      <c r="H55" s="36"/>
      <c r="I55" s="47" t="s">
        <v>77</v>
      </c>
      <c r="J55" s="36"/>
      <c r="K55" s="47"/>
      <c r="L55" s="36" t="s">
        <v>78</v>
      </c>
      <c r="M55" s="48"/>
      <c r="N55" s="48"/>
      <c r="O55" s="277"/>
      <c r="P55" s="277"/>
      <c r="Q55" s="277"/>
      <c r="X55" s="19"/>
      <c r="Y55" s="19"/>
    </row>
    <row r="56" spans="1:25" s="2" customFormat="1" ht="13.5" thickBot="1" x14ac:dyDescent="0.25">
      <c r="B56" s="6"/>
      <c r="X56" s="19"/>
      <c r="Y56" s="19"/>
    </row>
    <row r="57" spans="1:25" s="20" customFormat="1" ht="15.75" customHeight="1" thickBot="1" x14ac:dyDescent="0.25">
      <c r="A57" s="19"/>
      <c r="B57" s="282" t="s">
        <v>79</v>
      </c>
      <c r="C57" s="283"/>
      <c r="D57" s="283"/>
      <c r="E57" s="283"/>
      <c r="F57" s="283"/>
      <c r="G57" s="283"/>
      <c r="H57" s="283"/>
      <c r="I57" s="283"/>
      <c r="J57" s="283"/>
      <c r="K57" s="283"/>
      <c r="L57" s="283"/>
      <c r="M57" s="283"/>
      <c r="N57" s="283"/>
      <c r="O57" s="283"/>
      <c r="P57" s="283"/>
      <c r="Q57" s="284"/>
      <c r="R57" s="19"/>
      <c r="S57" s="19"/>
      <c r="T57" s="19"/>
      <c r="U57" s="19"/>
      <c r="V57" s="19"/>
      <c r="W57" s="19"/>
      <c r="X57" s="19"/>
      <c r="Y57" s="19"/>
    </row>
    <row r="58" spans="1:25" x14ac:dyDescent="0.2">
      <c r="B58" s="6"/>
      <c r="C58" s="2"/>
      <c r="D58" s="2"/>
      <c r="E58" s="2"/>
      <c r="F58" s="2"/>
      <c r="G58" s="2"/>
      <c r="H58" s="30" t="s">
        <v>80</v>
      </c>
      <c r="J58" s="2"/>
      <c r="K58" s="2"/>
      <c r="L58" s="2"/>
      <c r="M58" s="2"/>
      <c r="N58" s="2"/>
      <c r="O58" s="2"/>
      <c r="P58" s="2"/>
      <c r="X58" s="19"/>
      <c r="Y58" s="19"/>
    </row>
    <row r="59" spans="1:25" x14ac:dyDescent="0.2">
      <c r="B59" s="6"/>
      <c r="C59" s="31" t="s">
        <v>69</v>
      </c>
      <c r="D59" s="31" t="s">
        <v>70</v>
      </c>
      <c r="E59" s="31" t="s">
        <v>59</v>
      </c>
      <c r="F59" s="31" t="s">
        <v>71</v>
      </c>
      <c r="G59" s="31" t="s">
        <v>69</v>
      </c>
      <c r="H59" s="31" t="s">
        <v>62</v>
      </c>
      <c r="I59" s="31" t="s">
        <v>72</v>
      </c>
      <c r="J59" s="31" t="s">
        <v>73</v>
      </c>
      <c r="K59" s="31" t="s">
        <v>74</v>
      </c>
      <c r="L59" s="31" t="s">
        <v>75</v>
      </c>
      <c r="M59" s="31" t="s">
        <v>63</v>
      </c>
      <c r="N59" s="31" t="s">
        <v>17</v>
      </c>
      <c r="O59" s="285" t="s">
        <v>64</v>
      </c>
      <c r="P59" s="285"/>
      <c r="Q59" s="285"/>
      <c r="X59" s="19"/>
      <c r="Y59" s="19"/>
    </row>
    <row r="60" spans="1:25" x14ac:dyDescent="0.2">
      <c r="B60" s="6"/>
      <c r="C60" s="49"/>
      <c r="D60" s="50" t="s">
        <v>322</v>
      </c>
      <c r="E60" s="51">
        <v>1</v>
      </c>
      <c r="F60" s="51" t="str">
        <f>J60</f>
        <v>kg NG</v>
      </c>
      <c r="G60" s="39">
        <f t="shared" ref="G60:G66" si="16">IF($C60="",1,VLOOKUP($C60,$C$22:$H$48,3,FALSE))</f>
        <v>1</v>
      </c>
      <c r="H60" s="40" t="str">
        <f t="shared" ref="H60:H66" si="17">IF($C60="","",VLOOKUP($C60,$C$22:$H$48,6,FALSE))</f>
        <v/>
      </c>
      <c r="I60" s="41">
        <f t="shared" ref="I60:I66" si="18">IF(D60="","",E60*G60*$D$5)</f>
        <v>1</v>
      </c>
      <c r="J60" s="51" t="s">
        <v>323</v>
      </c>
      <c r="K60" s="42" t="s">
        <v>91</v>
      </c>
      <c r="L60" s="38"/>
      <c r="M60" s="52"/>
      <c r="N60" s="52"/>
      <c r="O60" s="288" t="s">
        <v>81</v>
      </c>
      <c r="P60" s="288"/>
      <c r="Q60" s="288"/>
      <c r="X60" s="19"/>
      <c r="Y60" s="19"/>
    </row>
    <row r="61" spans="1:25" x14ac:dyDescent="0.2">
      <c r="B61" s="6"/>
      <c r="C61" s="32" t="s">
        <v>320</v>
      </c>
      <c r="D61" s="53" t="s">
        <v>349</v>
      </c>
      <c r="E61" s="51">
        <v>1</v>
      </c>
      <c r="F61" s="51" t="str">
        <f t="shared" ref="F61:F65" si="19">J61</f>
        <v>kg NG</v>
      </c>
      <c r="G61" s="39">
        <f t="shared" si="16"/>
        <v>2.737532861383581E-5</v>
      </c>
      <c r="H61" s="40" t="str">
        <f t="shared" si="17"/>
        <v>kg NG/kg NG</v>
      </c>
      <c r="I61" s="215">
        <f>IF(D61="","",E61*G61*$D$5)</f>
        <v>2.737532861383581E-5</v>
      </c>
      <c r="J61" s="51" t="s">
        <v>323</v>
      </c>
      <c r="K61" s="42" t="s">
        <v>91</v>
      </c>
      <c r="L61" s="38"/>
      <c r="M61" s="43"/>
      <c r="N61" s="43"/>
      <c r="O61" s="274" t="str">
        <f>J43</f>
        <v>[kg NG/kg NG] Venting of NG from high bleed pneumatic devices per unit of natural gas stored</v>
      </c>
      <c r="P61" s="275"/>
      <c r="Q61" s="276"/>
      <c r="S61" s="2" t="str">
        <f>CONCATENATE(D61," ",O61)</f>
        <v>Vent_PDhb [to venting and flaring] [kg NG/kg NG] Venting of NG from high bleed pneumatic devices per unit of natural gas stored</v>
      </c>
      <c r="X61" s="19"/>
      <c r="Y61" s="19"/>
    </row>
    <row r="62" spans="1:25" x14ac:dyDescent="0.2">
      <c r="B62" s="6"/>
      <c r="C62" s="32" t="s">
        <v>352</v>
      </c>
      <c r="D62" s="53" t="s">
        <v>351</v>
      </c>
      <c r="E62" s="51">
        <v>1</v>
      </c>
      <c r="F62" s="51" t="str">
        <f t="shared" si="19"/>
        <v>kg NG</v>
      </c>
      <c r="G62" s="39">
        <f t="shared" si="16"/>
        <v>3.3821734020053269E-5</v>
      </c>
      <c r="H62" s="40" t="str">
        <f t="shared" si="17"/>
        <v>kg NG/kg NG</v>
      </c>
      <c r="I62" s="215">
        <f t="shared" si="18"/>
        <v>3.3821734020053269E-5</v>
      </c>
      <c r="J62" s="51" t="s">
        <v>323</v>
      </c>
      <c r="K62" s="42" t="s">
        <v>91</v>
      </c>
      <c r="L62" s="38"/>
      <c r="M62" s="43"/>
      <c r="N62" s="43"/>
      <c r="O62" s="274" t="str">
        <f>J44</f>
        <v>[kg NG/kg NG] Venting of NG from intermittent bleed pneumatic devices per unit of natural gas stored</v>
      </c>
      <c r="P62" s="275"/>
      <c r="Q62" s="276"/>
      <c r="S62" s="2" t="str">
        <f t="shared" ref="S62:S65" si="20">CONCATENATE(D62," ",O62)</f>
        <v>Vent_PDib [to venting and flaring] [kg NG/kg NG] Venting of NG from intermittent bleed pneumatic devices per unit of natural gas stored</v>
      </c>
      <c r="X62" s="19"/>
      <c r="Y62" s="19"/>
    </row>
    <row r="63" spans="1:25" x14ac:dyDescent="0.2">
      <c r="B63" s="6"/>
      <c r="C63" s="32" t="s">
        <v>321</v>
      </c>
      <c r="D63" s="53" t="s">
        <v>350</v>
      </c>
      <c r="E63" s="51">
        <v>1</v>
      </c>
      <c r="F63" s="51" t="str">
        <f t="shared" si="19"/>
        <v>kg NG</v>
      </c>
      <c r="G63" s="39">
        <f t="shared" si="16"/>
        <v>3.1129126036042633E-7</v>
      </c>
      <c r="H63" s="40" t="str">
        <f t="shared" si="17"/>
        <v>kg NG/kg NG</v>
      </c>
      <c r="I63" s="215">
        <f t="shared" si="18"/>
        <v>3.1129126036042633E-7</v>
      </c>
      <c r="J63" s="51" t="s">
        <v>323</v>
      </c>
      <c r="K63" s="42" t="s">
        <v>91</v>
      </c>
      <c r="L63" s="38"/>
      <c r="M63" s="43"/>
      <c r="N63" s="43"/>
      <c r="O63" s="274" t="str">
        <f>J45</f>
        <v>[kg NG/kg NG] Venting of NG from low bleed pneumatic devices per unit of natural gas stored</v>
      </c>
      <c r="P63" s="275"/>
      <c r="Q63" s="276"/>
      <c r="S63" s="2" t="str">
        <f t="shared" si="20"/>
        <v>Vent_PDlb [to venting and flaring] [kg NG/kg NG] Venting of NG from low bleed pneumatic devices per unit of natural gas stored</v>
      </c>
      <c r="X63" s="19"/>
      <c r="Y63" s="19"/>
    </row>
    <row r="64" spans="1:25" x14ac:dyDescent="0.2">
      <c r="B64" s="6"/>
      <c r="C64" s="32" t="s">
        <v>348</v>
      </c>
      <c r="D64" s="53" t="s">
        <v>353</v>
      </c>
      <c r="E64" s="51">
        <v>1</v>
      </c>
      <c r="F64" s="51" t="str">
        <f t="shared" si="19"/>
        <v>kg NG</v>
      </c>
      <c r="G64" s="39">
        <f t="shared" si="16"/>
        <v>4181681.1151870438</v>
      </c>
      <c r="H64" s="40" t="str">
        <f t="shared" si="17"/>
        <v>kg NG/kg NG</v>
      </c>
      <c r="I64" s="215">
        <f t="shared" si="18"/>
        <v>4181681.1151870438</v>
      </c>
      <c r="J64" s="51" t="s">
        <v>323</v>
      </c>
      <c r="K64" s="42" t="s">
        <v>91</v>
      </c>
      <c r="L64" s="38"/>
      <c r="M64" s="43"/>
      <c r="N64" s="43"/>
      <c r="O64" s="274" t="str">
        <f>J46</f>
        <v>[kg NG/kg NG] Venting of NG from dehydrators blowdowns per unit of natural gas stored</v>
      </c>
      <c r="P64" s="275"/>
      <c r="Q64" s="276"/>
      <c r="S64" s="2" t="str">
        <f t="shared" si="20"/>
        <v>Vent_DEHY [to venting and flaring] [kg NG/kg NG] Venting of NG from dehydrators blowdowns per unit of natural gas stored</v>
      </c>
      <c r="X64" s="19"/>
      <c r="Y64" s="19"/>
    </row>
    <row r="65" spans="2:25" x14ac:dyDescent="0.2">
      <c r="B65" s="6"/>
      <c r="C65" s="32" t="s">
        <v>390</v>
      </c>
      <c r="D65" s="53" t="s">
        <v>428</v>
      </c>
      <c r="E65" s="51">
        <v>1</v>
      </c>
      <c r="F65" s="51" t="str">
        <f t="shared" si="19"/>
        <v>kg NG</v>
      </c>
      <c r="G65" s="39">
        <f t="shared" si="16"/>
        <v>83954.34</v>
      </c>
      <c r="H65" s="40" t="str">
        <f t="shared" si="17"/>
        <v>kg NG/kg NG</v>
      </c>
      <c r="I65" s="215">
        <f t="shared" si="18"/>
        <v>83954.34</v>
      </c>
      <c r="J65" s="51" t="s">
        <v>323</v>
      </c>
      <c r="K65" s="42" t="s">
        <v>91</v>
      </c>
      <c r="L65" s="38"/>
      <c r="M65" s="43"/>
      <c r="N65" s="43"/>
      <c r="O65" s="274" t="str">
        <f>J47</f>
        <v>[kg NG/kg NG] Venting of NG from storage station vents per unit of natural gas stored</v>
      </c>
      <c r="P65" s="275"/>
      <c r="Q65" s="276"/>
      <c r="S65" s="2" t="str">
        <f t="shared" si="20"/>
        <v>Vent_STATION [to venting and flaring] [kg NG/kg NG] Venting of NG from storage station vents per unit of natural gas stored</v>
      </c>
      <c r="X65" s="19"/>
      <c r="Y65" s="19"/>
    </row>
    <row r="66" spans="2:25" x14ac:dyDescent="0.2">
      <c r="B66" s="6"/>
      <c r="C66" s="45"/>
      <c r="D66" s="53"/>
      <c r="E66" s="51"/>
      <c r="F66" s="51"/>
      <c r="G66" s="39">
        <f t="shared" si="16"/>
        <v>1</v>
      </c>
      <c r="H66" s="40" t="str">
        <f t="shared" si="17"/>
        <v/>
      </c>
      <c r="I66" s="41" t="str">
        <f t="shared" si="18"/>
        <v/>
      </c>
      <c r="J66" s="51"/>
      <c r="K66" s="42"/>
      <c r="L66" s="38"/>
      <c r="M66" s="43"/>
      <c r="N66" s="43"/>
      <c r="O66" s="288"/>
      <c r="P66" s="288"/>
      <c r="Q66" s="288"/>
      <c r="X66" s="19"/>
      <c r="Y66" s="19"/>
    </row>
    <row r="67" spans="2:25" x14ac:dyDescent="0.2">
      <c r="B67" s="6"/>
      <c r="C67" s="46" t="s">
        <v>65</v>
      </c>
      <c r="D67" s="54" t="s">
        <v>66</v>
      </c>
      <c r="E67" s="47" t="s">
        <v>76</v>
      </c>
      <c r="F67" s="51"/>
      <c r="G67" s="55"/>
      <c r="H67" s="56"/>
      <c r="I67" s="56"/>
      <c r="J67" s="36"/>
      <c r="K67" s="47"/>
      <c r="L67" s="36" t="s">
        <v>78</v>
      </c>
      <c r="M67" s="48"/>
      <c r="N67" s="48"/>
      <c r="O67" s="277"/>
      <c r="P67" s="277"/>
      <c r="Q67" s="277"/>
      <c r="X67" s="19"/>
      <c r="Y67" s="19"/>
    </row>
    <row r="68" spans="2:25" x14ac:dyDescent="0.2">
      <c r="B68" s="6"/>
      <c r="C68" s="2"/>
      <c r="D68" s="2"/>
      <c r="E68" s="2"/>
      <c r="F68" s="2"/>
      <c r="G68" s="2"/>
      <c r="H68" s="2"/>
      <c r="J68" s="2"/>
      <c r="K68" s="2"/>
      <c r="L68" s="2"/>
      <c r="M68" s="2"/>
      <c r="N68" s="2"/>
      <c r="O68" s="2"/>
      <c r="P68" s="2"/>
      <c r="X68" s="19"/>
      <c r="Y68" s="19"/>
    </row>
    <row r="69" spans="2:25" ht="20.25" customHeight="1" x14ac:dyDescent="0.2">
      <c r="B69" s="6"/>
      <c r="C69" s="278" t="s">
        <v>82</v>
      </c>
      <c r="D69" s="279"/>
      <c r="E69" s="279"/>
      <c r="F69" s="279"/>
      <c r="G69" s="279"/>
      <c r="H69" s="279"/>
      <c r="I69" s="279"/>
      <c r="J69" s="279"/>
      <c r="K69" s="279"/>
      <c r="L69" s="279"/>
      <c r="M69" s="279"/>
      <c r="N69" s="279"/>
      <c r="O69" s="279"/>
      <c r="P69" s="279"/>
      <c r="Q69" s="280"/>
    </row>
    <row r="70" spans="2:25" x14ac:dyDescent="0.2">
      <c r="B70" s="6"/>
      <c r="C70" s="2"/>
      <c r="D70" s="2"/>
      <c r="E70" s="2"/>
      <c r="F70" s="2"/>
      <c r="G70" s="2"/>
      <c r="H70" s="2"/>
      <c r="J70" s="2"/>
      <c r="K70" s="2"/>
      <c r="L70" s="2"/>
      <c r="M70" s="2"/>
      <c r="N70" s="2"/>
      <c r="O70" s="2"/>
      <c r="P70" s="2"/>
    </row>
    <row r="71" spans="2:25" x14ac:dyDescent="0.2">
      <c r="B71" s="6"/>
      <c r="C71" s="2"/>
      <c r="D71" s="2"/>
      <c r="E71" s="2"/>
      <c r="F71" s="2"/>
      <c r="G71" s="2"/>
      <c r="H71" s="2"/>
      <c r="J71" s="2"/>
      <c r="K71" s="2"/>
      <c r="L71" s="2"/>
      <c r="M71" s="2"/>
      <c r="N71" s="2"/>
      <c r="O71" s="2"/>
      <c r="P71" s="2"/>
    </row>
    <row r="72" spans="2:25" x14ac:dyDescent="0.2">
      <c r="B72" s="6"/>
      <c r="C72" s="2"/>
      <c r="D72" s="2"/>
      <c r="E72" s="2"/>
      <c r="F72" s="2"/>
      <c r="G72" s="2"/>
      <c r="H72" s="2"/>
      <c r="J72" s="2"/>
      <c r="K72" s="2"/>
      <c r="L72" s="2"/>
      <c r="M72" s="2"/>
      <c r="N72" s="2"/>
      <c r="O72" s="2"/>
      <c r="P72" s="2"/>
    </row>
    <row r="73" spans="2:25" x14ac:dyDescent="0.2">
      <c r="B73" s="6"/>
      <c r="C73" s="2"/>
      <c r="D73" s="2"/>
      <c r="E73" s="2"/>
      <c r="F73" s="2"/>
      <c r="G73" s="2"/>
      <c r="H73" s="2"/>
      <c r="J73" s="2"/>
      <c r="K73" s="2"/>
      <c r="L73" s="2"/>
      <c r="M73" s="2"/>
      <c r="N73" s="2"/>
      <c r="O73" s="2"/>
      <c r="P73" s="2"/>
    </row>
    <row r="74" spans="2:25" x14ac:dyDescent="0.2">
      <c r="B74" s="6"/>
      <c r="C74" s="2"/>
      <c r="D74" s="2"/>
      <c r="E74" s="2"/>
      <c r="F74" s="2"/>
      <c r="G74" s="2"/>
      <c r="H74" s="2"/>
      <c r="J74" s="2"/>
      <c r="K74" s="2"/>
      <c r="L74" s="2"/>
      <c r="M74" s="2"/>
      <c r="N74" s="2"/>
      <c r="O74" s="2"/>
      <c r="P74" s="2"/>
    </row>
    <row r="75" spans="2:25" x14ac:dyDescent="0.2">
      <c r="B75" s="6"/>
      <c r="C75" s="2"/>
      <c r="D75" s="2"/>
      <c r="E75" s="2"/>
      <c r="F75" s="2"/>
      <c r="G75" s="2"/>
      <c r="H75" s="2"/>
      <c r="J75" s="2"/>
      <c r="K75" s="2"/>
      <c r="L75" s="2"/>
      <c r="M75" s="2"/>
      <c r="N75" s="2"/>
      <c r="O75" s="2"/>
      <c r="P75" s="2"/>
    </row>
    <row r="76" spans="2:25" s="2" customFormat="1" x14ac:dyDescent="0.2">
      <c r="B76" s="6"/>
    </row>
    <row r="77" spans="2:25" s="2" customFormat="1" x14ac:dyDescent="0.2">
      <c r="B77" s="6"/>
    </row>
    <row r="78" spans="2:25" s="2" customFormat="1" x14ac:dyDescent="0.2">
      <c r="B78" s="6"/>
    </row>
    <row r="79" spans="2:25" s="2" customFormat="1" x14ac:dyDescent="0.2">
      <c r="B79" s="6"/>
    </row>
    <row r="80" spans="2:25"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2:16" s="2" customFormat="1" x14ac:dyDescent="0.2">
      <c r="B97" s="6"/>
    </row>
    <row r="98" spans="2:16" s="2" customFormat="1" x14ac:dyDescent="0.2">
      <c r="B98" s="6"/>
    </row>
    <row r="99" spans="2:16" s="2" customFormat="1" x14ac:dyDescent="0.2">
      <c r="B99" s="6"/>
    </row>
    <row r="100" spans="2:16" s="2" customFormat="1" x14ac:dyDescent="0.2">
      <c r="B100" s="6"/>
    </row>
    <row r="101" spans="2:16" s="2" customFormat="1" x14ac:dyDescent="0.2">
      <c r="B101" s="6"/>
    </row>
    <row r="102" spans="2:16" s="2" customFormat="1" x14ac:dyDescent="0.2">
      <c r="B102" s="6"/>
    </row>
    <row r="103" spans="2:16" s="2" customFormat="1" x14ac:dyDescent="0.2">
      <c r="B103" s="6"/>
    </row>
    <row r="104" spans="2:16" s="2" customFormat="1" x14ac:dyDescent="0.2">
      <c r="B104" s="6"/>
    </row>
    <row r="105" spans="2:16" s="2" customFormat="1" x14ac:dyDescent="0.2">
      <c r="B105" s="6"/>
    </row>
    <row r="106" spans="2:16" s="2" customFormat="1" x14ac:dyDescent="0.2">
      <c r="B106" s="6"/>
    </row>
    <row r="107" spans="2:16" s="2" customFormat="1" x14ac:dyDescent="0.2">
      <c r="B107" s="6"/>
    </row>
    <row r="108" spans="2:16" x14ac:dyDescent="0.2">
      <c r="B108" s="6"/>
      <c r="C108" s="2"/>
      <c r="D108" s="2"/>
      <c r="E108" s="2"/>
      <c r="F108" s="2"/>
      <c r="G108" s="2"/>
      <c r="H108" s="2"/>
      <c r="J108" s="2"/>
      <c r="K108" s="2"/>
      <c r="L108" s="2"/>
      <c r="M108" s="2"/>
      <c r="N108" s="2"/>
      <c r="O108" s="2"/>
      <c r="P108" s="2"/>
    </row>
    <row r="109" spans="2:16" x14ac:dyDescent="0.2">
      <c r="B109" s="6"/>
      <c r="C109" s="2"/>
      <c r="D109" s="2"/>
      <c r="E109" s="2"/>
      <c r="F109" s="2"/>
      <c r="G109" s="2"/>
      <c r="H109" s="2"/>
      <c r="J109" s="2"/>
      <c r="K109" s="2"/>
      <c r="L109" s="2"/>
      <c r="M109" s="2"/>
      <c r="N109" s="2"/>
      <c r="O109" s="2"/>
      <c r="P109" s="2"/>
    </row>
    <row r="110" spans="2:16" x14ac:dyDescent="0.2">
      <c r="B110" s="6"/>
      <c r="C110" s="2"/>
      <c r="D110" s="2"/>
      <c r="E110" s="2"/>
      <c r="F110" s="2"/>
      <c r="G110" s="2"/>
      <c r="H110" s="2"/>
      <c r="J110" s="2"/>
      <c r="K110" s="2"/>
      <c r="L110" s="2"/>
      <c r="M110" s="2"/>
      <c r="N110" s="2"/>
      <c r="O110" s="2"/>
      <c r="P110" s="2"/>
    </row>
    <row r="111" spans="2:16" x14ac:dyDescent="0.2">
      <c r="B111" s="6"/>
      <c r="C111" s="2"/>
      <c r="D111" s="2"/>
      <c r="E111" s="2"/>
      <c r="F111" s="2"/>
      <c r="G111" s="2"/>
      <c r="H111" s="2"/>
      <c r="J111" s="2"/>
      <c r="K111" s="2"/>
      <c r="L111" s="2"/>
      <c r="M111" s="2"/>
      <c r="N111" s="2"/>
      <c r="O111" s="2"/>
      <c r="P111" s="2"/>
    </row>
    <row r="112" spans="2:16" x14ac:dyDescent="0.2">
      <c r="B112" s="6"/>
      <c r="C112" s="2"/>
      <c r="D112" s="2"/>
      <c r="E112" s="2"/>
      <c r="F112" s="2"/>
      <c r="G112" s="2"/>
      <c r="H112" s="2"/>
      <c r="J112" s="2"/>
      <c r="K112" s="2"/>
      <c r="L112" s="2"/>
      <c r="M112" s="2"/>
      <c r="N112" s="2"/>
      <c r="O112" s="2"/>
      <c r="P112" s="2"/>
    </row>
    <row r="113" spans="1:25" x14ac:dyDescent="0.2">
      <c r="B113" s="6"/>
      <c r="C113" s="2"/>
      <c r="D113" s="2"/>
      <c r="E113" s="2"/>
      <c r="F113" s="2"/>
      <c r="G113" s="2"/>
      <c r="H113" s="2"/>
      <c r="J113" s="2"/>
      <c r="K113" s="2"/>
      <c r="L113" s="2"/>
      <c r="M113" s="2"/>
      <c r="N113" s="2"/>
      <c r="O113" s="2"/>
      <c r="P113" s="2"/>
    </row>
    <row r="114" spans="1:25" x14ac:dyDescent="0.2">
      <c r="B114" s="6"/>
      <c r="C114" s="2"/>
      <c r="D114" s="2"/>
      <c r="E114" s="2"/>
      <c r="F114" s="2"/>
      <c r="G114" s="2"/>
      <c r="H114" s="2"/>
      <c r="J114" s="2"/>
      <c r="K114" s="2"/>
      <c r="L114" s="2"/>
      <c r="M114" s="2"/>
      <c r="N114" s="2"/>
      <c r="O114" s="2"/>
      <c r="P114" s="2"/>
    </row>
    <row r="115" spans="1:25" x14ac:dyDescent="0.2">
      <c r="B115" s="6"/>
      <c r="C115" s="2"/>
      <c r="D115" s="2"/>
      <c r="E115" s="2"/>
      <c r="F115" s="2"/>
      <c r="G115" s="2"/>
      <c r="H115" s="2"/>
      <c r="J115" s="2"/>
      <c r="K115" s="2"/>
      <c r="L115" s="2"/>
      <c r="M115" s="2"/>
      <c r="N115" s="2"/>
      <c r="O115" s="2"/>
      <c r="P115" s="2"/>
    </row>
    <row r="116" spans="1:25" x14ac:dyDescent="0.2">
      <c r="B116" s="6"/>
      <c r="C116" s="2"/>
      <c r="D116" s="2"/>
      <c r="E116" s="2"/>
      <c r="F116" s="2"/>
      <c r="G116" s="2"/>
      <c r="H116" s="2"/>
      <c r="J116" s="2"/>
      <c r="K116" s="2"/>
      <c r="L116" s="2"/>
      <c r="M116" s="2"/>
      <c r="N116" s="2"/>
      <c r="O116" s="2"/>
      <c r="P116" s="2"/>
    </row>
    <row r="117" spans="1:25" x14ac:dyDescent="0.2">
      <c r="B117" s="6"/>
      <c r="C117" s="2"/>
      <c r="D117" s="2"/>
      <c r="E117" s="2"/>
      <c r="F117" s="2"/>
      <c r="G117" s="2"/>
      <c r="H117" s="2"/>
      <c r="J117" s="2"/>
      <c r="K117" s="2"/>
      <c r="L117" s="2"/>
      <c r="M117" s="2"/>
      <c r="N117" s="2"/>
      <c r="O117" s="2"/>
      <c r="P117" s="2"/>
    </row>
    <row r="118" spans="1:25" x14ac:dyDescent="0.2">
      <c r="B118" s="6"/>
      <c r="C118" s="2"/>
      <c r="D118" s="2"/>
      <c r="E118" s="2"/>
      <c r="F118" s="2"/>
      <c r="G118" s="2"/>
      <c r="H118" s="2"/>
      <c r="J118" s="2"/>
      <c r="K118" s="2"/>
      <c r="L118" s="2"/>
      <c r="M118" s="2"/>
      <c r="N118" s="2"/>
      <c r="O118" s="2"/>
      <c r="P118" s="2"/>
    </row>
    <row r="119" spans="1:25" x14ac:dyDescent="0.2">
      <c r="B119" s="6"/>
      <c r="C119" s="2"/>
      <c r="D119" s="2"/>
      <c r="E119" s="2"/>
      <c r="F119" s="2"/>
      <c r="G119" s="2"/>
      <c r="H119" s="2"/>
      <c r="J119" s="2"/>
      <c r="K119" s="2"/>
      <c r="L119" s="2"/>
      <c r="M119" s="2"/>
      <c r="N119" s="2"/>
      <c r="O119" s="2"/>
      <c r="P119" s="2"/>
    </row>
    <row r="120" spans="1:25" x14ac:dyDescent="0.2">
      <c r="B120" s="6"/>
      <c r="C120" s="2"/>
      <c r="D120" s="2"/>
      <c r="E120" s="2"/>
      <c r="F120" s="2"/>
      <c r="G120" s="2"/>
      <c r="H120" s="2"/>
      <c r="J120" s="2"/>
      <c r="K120" s="2"/>
      <c r="L120" s="2"/>
      <c r="M120" s="2"/>
      <c r="N120" s="2"/>
      <c r="O120" s="2"/>
      <c r="P120" s="2"/>
    </row>
    <row r="121" spans="1:25" x14ac:dyDescent="0.2">
      <c r="B121" s="57" t="s">
        <v>83</v>
      </c>
      <c r="C121" s="2"/>
      <c r="D121" s="2"/>
      <c r="E121" s="2"/>
      <c r="F121" s="2"/>
      <c r="G121" s="2"/>
      <c r="H121" s="2"/>
      <c r="J121" s="2"/>
      <c r="K121" s="2"/>
      <c r="L121" s="2"/>
      <c r="M121" s="2"/>
      <c r="N121" s="2"/>
      <c r="O121" s="2"/>
      <c r="P121" s="2"/>
    </row>
    <row r="122" spans="1:25" s="58" customFormat="1" x14ac:dyDescent="0.2">
      <c r="A122" s="6"/>
      <c r="B122" s="6"/>
      <c r="C122" s="6" t="s">
        <v>84</v>
      </c>
      <c r="D122" s="6" t="s">
        <v>85</v>
      </c>
      <c r="E122" s="6" t="s">
        <v>86</v>
      </c>
      <c r="F122" s="6"/>
      <c r="G122" s="6"/>
      <c r="H122" s="6" t="s">
        <v>75</v>
      </c>
      <c r="I122" s="6"/>
      <c r="J122" s="6" t="s">
        <v>74</v>
      </c>
      <c r="K122" s="6"/>
      <c r="L122" s="6"/>
      <c r="M122" s="6"/>
      <c r="N122" s="6"/>
      <c r="O122" s="6"/>
      <c r="P122" s="6"/>
      <c r="Q122" s="6"/>
      <c r="R122" s="6"/>
      <c r="S122" s="6"/>
      <c r="T122" s="6"/>
      <c r="U122" s="6"/>
      <c r="V122" s="6"/>
      <c r="W122" s="6"/>
      <c r="X122" s="6"/>
      <c r="Y122" s="6"/>
    </row>
    <row r="123" spans="1:25" x14ac:dyDescent="0.2">
      <c r="B123" s="6"/>
      <c r="C123" s="59" t="s">
        <v>78</v>
      </c>
      <c r="D123" s="59" t="s">
        <v>78</v>
      </c>
      <c r="E123" s="59" t="s">
        <v>78</v>
      </c>
      <c r="F123" s="2"/>
      <c r="G123" s="2"/>
      <c r="H123" s="59" t="s">
        <v>78</v>
      </c>
      <c r="J123" s="2"/>
      <c r="K123" s="2"/>
      <c r="L123" s="2"/>
      <c r="M123" s="2"/>
      <c r="N123" s="2"/>
      <c r="O123" s="2"/>
      <c r="P123" s="2"/>
    </row>
    <row r="124" spans="1:25" s="2" customFormat="1" x14ac:dyDescent="0.2">
      <c r="B124" s="6"/>
      <c r="C124" s="14" t="s">
        <v>87</v>
      </c>
      <c r="D124" s="2" t="s">
        <v>88</v>
      </c>
      <c r="E124" s="2" t="s">
        <v>89</v>
      </c>
      <c r="H124" s="2" t="s">
        <v>90</v>
      </c>
      <c r="J124" s="2" t="s">
        <v>91</v>
      </c>
    </row>
    <row r="125" spans="1:25" s="2" customFormat="1" x14ac:dyDescent="0.2">
      <c r="B125" s="6"/>
      <c r="C125" s="2" t="s">
        <v>92</v>
      </c>
      <c r="D125" s="2" t="s">
        <v>93</v>
      </c>
      <c r="E125" s="2" t="s">
        <v>94</v>
      </c>
      <c r="H125" s="2" t="s">
        <v>95</v>
      </c>
      <c r="J125" s="2" t="s">
        <v>96</v>
      </c>
    </row>
    <row r="126" spans="1:25" s="2" customFormat="1" x14ac:dyDescent="0.2">
      <c r="B126" s="6"/>
      <c r="C126" s="2" t="s">
        <v>97</v>
      </c>
      <c r="D126" s="2" t="s">
        <v>98</v>
      </c>
      <c r="E126" s="2" t="s">
        <v>99</v>
      </c>
      <c r="H126" s="2" t="s">
        <v>100</v>
      </c>
    </row>
    <row r="127" spans="1:25" s="2" customFormat="1" x14ac:dyDescent="0.2">
      <c r="B127" s="6"/>
      <c r="C127" s="2" t="s">
        <v>101</v>
      </c>
      <c r="D127" s="2" t="s">
        <v>102</v>
      </c>
      <c r="E127" s="2" t="s">
        <v>103</v>
      </c>
      <c r="H127" s="2" t="s">
        <v>104</v>
      </c>
    </row>
    <row r="128" spans="1:25" s="2" customFormat="1" x14ac:dyDescent="0.2">
      <c r="B128" s="6"/>
      <c r="C128" s="2" t="s">
        <v>105</v>
      </c>
      <c r="E128" s="2" t="s">
        <v>106</v>
      </c>
      <c r="H128" s="2" t="s">
        <v>106</v>
      </c>
    </row>
    <row r="129" spans="2:16" s="2" customFormat="1" x14ac:dyDescent="0.2">
      <c r="B129" s="6"/>
      <c r="C129" s="2" t="s">
        <v>107</v>
      </c>
    </row>
    <row r="130" spans="2:16" s="2" customFormat="1" x14ac:dyDescent="0.2">
      <c r="B130" s="6"/>
      <c r="C130" s="2" t="s">
        <v>108</v>
      </c>
    </row>
    <row r="131" spans="2:16" s="2" customFormat="1" x14ac:dyDescent="0.2">
      <c r="B131" s="6"/>
      <c r="C131" s="2" t="s">
        <v>109</v>
      </c>
    </row>
    <row r="132" spans="2:16" s="2" customFormat="1" x14ac:dyDescent="0.2">
      <c r="B132" s="6"/>
      <c r="C132" s="14" t="s">
        <v>110</v>
      </c>
    </row>
    <row r="133" spans="2:16" s="2" customFormat="1" x14ac:dyDescent="0.2">
      <c r="B133" s="6"/>
      <c r="C133" s="3"/>
      <c r="D133" s="3"/>
      <c r="E133" s="3"/>
      <c r="F133" s="3"/>
      <c r="G133" s="3"/>
      <c r="H133" s="3"/>
      <c r="J133" s="3"/>
      <c r="K133" s="3"/>
      <c r="L133" s="3"/>
      <c r="M133" s="3"/>
      <c r="N133" s="3"/>
      <c r="O133" s="3"/>
      <c r="P133" s="3"/>
    </row>
    <row r="134" spans="2:16" s="2" customFormat="1" x14ac:dyDescent="0.2">
      <c r="B134" s="6"/>
      <c r="C134" s="3"/>
      <c r="D134" s="3"/>
      <c r="E134" s="3"/>
      <c r="F134" s="3"/>
      <c r="G134" s="3"/>
      <c r="H134" s="3"/>
      <c r="J134" s="3"/>
      <c r="K134" s="3"/>
      <c r="L134" s="3"/>
      <c r="M134" s="3"/>
      <c r="N134" s="3"/>
      <c r="O134" s="3"/>
      <c r="P134" s="3"/>
    </row>
    <row r="135" spans="2:16" s="2" customFormat="1" x14ac:dyDescent="0.2">
      <c r="B135" s="6"/>
      <c r="C135" s="3"/>
      <c r="D135" s="3"/>
      <c r="E135" s="3"/>
      <c r="F135" s="3"/>
      <c r="G135" s="3"/>
      <c r="H135" s="3"/>
      <c r="J135" s="3"/>
      <c r="K135" s="3"/>
      <c r="L135" s="3"/>
      <c r="M135" s="3"/>
      <c r="N135" s="3"/>
      <c r="O135" s="3"/>
      <c r="P135" s="3"/>
    </row>
    <row r="136" spans="2:16" s="2" customFormat="1" x14ac:dyDescent="0.2">
      <c r="B136" s="6"/>
      <c r="C136" s="3"/>
      <c r="D136" s="3"/>
      <c r="E136" s="3"/>
      <c r="F136" s="3"/>
      <c r="G136" s="3"/>
      <c r="H136" s="3"/>
      <c r="J136" s="3"/>
      <c r="K136" s="3"/>
      <c r="L136" s="3"/>
      <c r="M136" s="3"/>
      <c r="N136" s="3"/>
      <c r="O136" s="3"/>
      <c r="P136" s="3"/>
    </row>
    <row r="137" spans="2:16" s="2" customFormat="1" x14ac:dyDescent="0.2">
      <c r="B137" s="6"/>
      <c r="C137" s="3"/>
      <c r="D137" s="3"/>
      <c r="E137" s="3"/>
      <c r="F137" s="3"/>
      <c r="G137" s="3"/>
      <c r="H137" s="3"/>
      <c r="J137" s="3"/>
      <c r="K137" s="3"/>
      <c r="L137" s="3"/>
      <c r="M137" s="3"/>
      <c r="N137" s="3"/>
      <c r="O137" s="3"/>
      <c r="P137" s="3"/>
    </row>
    <row r="138" spans="2:16" s="2" customFormat="1" x14ac:dyDescent="0.2">
      <c r="B138" s="6"/>
      <c r="C138" s="3"/>
      <c r="D138" s="3"/>
      <c r="E138" s="3"/>
      <c r="F138" s="3"/>
      <c r="G138" s="3"/>
      <c r="H138" s="3"/>
      <c r="J138" s="3"/>
      <c r="K138" s="3"/>
      <c r="L138" s="3"/>
      <c r="M138" s="3"/>
      <c r="N138" s="3"/>
      <c r="O138" s="3"/>
      <c r="P138" s="3"/>
    </row>
    <row r="139" spans="2:16" s="2" customFormat="1" x14ac:dyDescent="0.2">
      <c r="B139" s="6"/>
      <c r="C139" s="3"/>
      <c r="D139" s="3"/>
      <c r="E139" s="3"/>
      <c r="F139" s="3"/>
      <c r="G139" s="3"/>
      <c r="H139" s="3"/>
      <c r="J139" s="3"/>
      <c r="K139" s="3"/>
      <c r="L139" s="3"/>
      <c r="M139" s="3"/>
      <c r="N139" s="3"/>
      <c r="O139" s="3"/>
      <c r="P139" s="3"/>
    </row>
    <row r="140" spans="2:16" x14ac:dyDescent="0.2">
      <c r="B140" s="6"/>
    </row>
    <row r="141" spans="2:16" x14ac:dyDescent="0.2">
      <c r="B141" s="6"/>
    </row>
    <row r="142" spans="2:16" x14ac:dyDescent="0.2">
      <c r="B142" s="6"/>
    </row>
    <row r="143" spans="2:16" x14ac:dyDescent="0.2">
      <c r="B143" s="6"/>
    </row>
    <row r="144" spans="2:16"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sheetData>
  <sheetProtection formatCells="0" formatRows="0" insertRows="0" insertHyperlinks="0" deleteRows="0" selectLockedCells="1"/>
  <mergeCells count="66">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J35:Q35"/>
    <mergeCell ref="J30:Q30"/>
    <mergeCell ref="J31:Q31"/>
    <mergeCell ref="J29:Q29"/>
    <mergeCell ref="J23:Q23"/>
    <mergeCell ref="J24:Q24"/>
    <mergeCell ref="J25:Q25"/>
    <mergeCell ref="J26:Q26"/>
    <mergeCell ref="J27:Q27"/>
    <mergeCell ref="J28:Q28"/>
    <mergeCell ref="J33:Q33"/>
    <mergeCell ref="J34:Q34"/>
    <mergeCell ref="B57:Q57"/>
    <mergeCell ref="O61:Q61"/>
    <mergeCell ref="O62:Q62"/>
    <mergeCell ref="J32:Q32"/>
    <mergeCell ref="J46:Q46"/>
    <mergeCell ref="O59:Q59"/>
    <mergeCell ref="O60:Q60"/>
    <mergeCell ref="O54:Q54"/>
    <mergeCell ref="O55:Q55"/>
    <mergeCell ref="J37:Q37"/>
    <mergeCell ref="J42:Q42"/>
    <mergeCell ref="J36:Q36"/>
    <mergeCell ref="B50:Q50"/>
    <mergeCell ref="O52:Q52"/>
    <mergeCell ref="O53:Q53"/>
    <mergeCell ref="J43:Q43"/>
    <mergeCell ref="J47:Q47"/>
    <mergeCell ref="J48:Q48"/>
    <mergeCell ref="J44:Q44"/>
    <mergeCell ref="J45:Q45"/>
    <mergeCell ref="O63:Q63"/>
    <mergeCell ref="O64:Q64"/>
    <mergeCell ref="O65:Q65"/>
    <mergeCell ref="O67:Q67"/>
    <mergeCell ref="C69:Q69"/>
    <mergeCell ref="O66:Q66"/>
  </mergeCells>
  <conditionalFormatting sqref="H60 H66:H67 H53:H54">
    <cfRule type="cellIs" dxfId="18" priority="43" stopIfTrue="1" operator="equal">
      <formula>0</formula>
    </cfRule>
  </conditionalFormatting>
  <conditionalFormatting sqref="G60 G66:G67 G53:G54">
    <cfRule type="cellIs" dxfId="17" priority="42" stopIfTrue="1" operator="equal">
      <formula>1</formula>
    </cfRule>
  </conditionalFormatting>
  <conditionalFormatting sqref="H65">
    <cfRule type="cellIs" dxfId="16" priority="11" stopIfTrue="1" operator="equal">
      <formula>0</formula>
    </cfRule>
  </conditionalFormatting>
  <conditionalFormatting sqref="G65">
    <cfRule type="cellIs" dxfId="15" priority="10" stopIfTrue="1" operator="equal">
      <formula>1</formula>
    </cfRule>
  </conditionalFormatting>
  <conditionalFormatting sqref="H64">
    <cfRule type="cellIs" dxfId="14" priority="9" stopIfTrue="1" operator="equal">
      <formula>0</formula>
    </cfRule>
  </conditionalFormatting>
  <conditionalFormatting sqref="G64">
    <cfRule type="cellIs" dxfId="13" priority="8" stopIfTrue="1" operator="equal">
      <formula>1</formula>
    </cfRule>
  </conditionalFormatting>
  <conditionalFormatting sqref="H63">
    <cfRule type="cellIs" dxfId="12" priority="7" stopIfTrue="1" operator="equal">
      <formula>0</formula>
    </cfRule>
  </conditionalFormatting>
  <conditionalFormatting sqref="G63">
    <cfRule type="cellIs" dxfId="11" priority="6" stopIfTrue="1" operator="equal">
      <formula>1</formula>
    </cfRule>
  </conditionalFormatting>
  <conditionalFormatting sqref="H62">
    <cfRule type="cellIs" dxfId="10" priority="5" stopIfTrue="1" operator="equal">
      <formula>0</formula>
    </cfRule>
  </conditionalFormatting>
  <conditionalFormatting sqref="G62">
    <cfRule type="cellIs" dxfId="9" priority="4" stopIfTrue="1" operator="equal">
      <formula>1</formula>
    </cfRule>
  </conditionalFormatting>
  <conditionalFormatting sqref="H61">
    <cfRule type="cellIs" dxfId="8" priority="3" stopIfTrue="1" operator="equal">
      <formula>0</formula>
    </cfRule>
  </conditionalFormatting>
  <conditionalFormatting sqref="G61">
    <cfRule type="cellIs" dxfId="7" priority="2" stopIfTrue="1" operator="equal">
      <formula>1</formula>
    </cfRule>
  </conditionalFormatting>
  <dataValidations count="7">
    <dataValidation type="list" allowBlank="1" showInputMessage="1" showErrorMessage="1" sqref="WVT983051:WVT983058 JH60 L60:L66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L65561:L65599 JH65561:JH65599 TD65561:TD65599 ACZ65561:ACZ65599 AMV65561:AMV65599 AWR65561:AWR65599 BGN65561:BGN65599 BQJ65561:BQJ65599 CAF65561:CAF65599 CKB65561:CKB65599 CTX65561:CTX65599 DDT65561:DDT65599 DNP65561:DNP65599 DXL65561:DXL65599 EHH65561:EHH65599 ERD65561:ERD65599 FAZ65561:FAZ65599 FKV65561:FKV65599 FUR65561:FUR65599 GEN65561:GEN65599 GOJ65561:GOJ65599 GYF65561:GYF65599 HIB65561:HIB65599 HRX65561:HRX65599 IBT65561:IBT65599 ILP65561:ILP65599 IVL65561:IVL65599 JFH65561:JFH65599 JPD65561:JPD65599 JYZ65561:JYZ65599 KIV65561:KIV65599 KSR65561:KSR65599 LCN65561:LCN65599 LMJ65561:LMJ65599 LWF65561:LWF65599 MGB65561:MGB65599 MPX65561:MPX65599 MZT65561:MZT65599 NJP65561:NJP65599 NTL65561:NTL65599 ODH65561:ODH65599 OND65561:OND65599 OWZ65561:OWZ65599 PGV65561:PGV65599 PQR65561:PQR65599 QAN65561:QAN65599 QKJ65561:QKJ65599 QUF65561:QUF65599 REB65561:REB65599 RNX65561:RNX65599 RXT65561:RXT65599 SHP65561:SHP65599 SRL65561:SRL65599 TBH65561:TBH65599 TLD65561:TLD65599 TUZ65561:TUZ65599 UEV65561:UEV65599 UOR65561:UOR65599 UYN65561:UYN65599 VIJ65561:VIJ65599 VSF65561:VSF65599 WCB65561:WCB65599 WLX65561:WLX65599 WVT65561:WVT65599 L131097:L131135 JH131097:JH131135 TD131097:TD131135 ACZ131097:ACZ131135 AMV131097:AMV131135 AWR131097:AWR131135 BGN131097:BGN131135 BQJ131097:BQJ131135 CAF131097:CAF131135 CKB131097:CKB131135 CTX131097:CTX131135 DDT131097:DDT131135 DNP131097:DNP131135 DXL131097:DXL131135 EHH131097:EHH131135 ERD131097:ERD131135 FAZ131097:FAZ131135 FKV131097:FKV131135 FUR131097:FUR131135 GEN131097:GEN131135 GOJ131097:GOJ131135 GYF131097:GYF131135 HIB131097:HIB131135 HRX131097:HRX131135 IBT131097:IBT131135 ILP131097:ILP131135 IVL131097:IVL131135 JFH131097:JFH131135 JPD131097:JPD131135 JYZ131097:JYZ131135 KIV131097:KIV131135 KSR131097:KSR131135 LCN131097:LCN131135 LMJ131097:LMJ131135 LWF131097:LWF131135 MGB131097:MGB131135 MPX131097:MPX131135 MZT131097:MZT131135 NJP131097:NJP131135 NTL131097:NTL131135 ODH131097:ODH131135 OND131097:OND131135 OWZ131097:OWZ131135 PGV131097:PGV131135 PQR131097:PQR131135 QAN131097:QAN131135 QKJ131097:QKJ131135 QUF131097:QUF131135 REB131097:REB131135 RNX131097:RNX131135 RXT131097:RXT131135 SHP131097:SHP131135 SRL131097:SRL131135 TBH131097:TBH131135 TLD131097:TLD131135 TUZ131097:TUZ131135 UEV131097:UEV131135 UOR131097:UOR131135 UYN131097:UYN131135 VIJ131097:VIJ131135 VSF131097:VSF131135 WCB131097:WCB131135 WLX131097:WLX131135 WVT131097:WVT131135 L196633:L196671 JH196633:JH196671 TD196633:TD196671 ACZ196633:ACZ196671 AMV196633:AMV196671 AWR196633:AWR196671 BGN196633:BGN196671 BQJ196633:BQJ196671 CAF196633:CAF196671 CKB196633:CKB196671 CTX196633:CTX196671 DDT196633:DDT196671 DNP196633:DNP196671 DXL196633:DXL196671 EHH196633:EHH196671 ERD196633:ERD196671 FAZ196633:FAZ196671 FKV196633:FKV196671 FUR196633:FUR196671 GEN196633:GEN196671 GOJ196633:GOJ196671 GYF196633:GYF196671 HIB196633:HIB196671 HRX196633:HRX196671 IBT196633:IBT196671 ILP196633:ILP196671 IVL196633:IVL196671 JFH196633:JFH196671 JPD196633:JPD196671 JYZ196633:JYZ196671 KIV196633:KIV196671 KSR196633:KSR196671 LCN196633:LCN196671 LMJ196633:LMJ196671 LWF196633:LWF196671 MGB196633:MGB196671 MPX196633:MPX196671 MZT196633:MZT196671 NJP196633:NJP196671 NTL196633:NTL196671 ODH196633:ODH196671 OND196633:OND196671 OWZ196633:OWZ196671 PGV196633:PGV196671 PQR196633:PQR196671 QAN196633:QAN196671 QKJ196633:QKJ196671 QUF196633:QUF196671 REB196633:REB196671 RNX196633:RNX196671 RXT196633:RXT196671 SHP196633:SHP196671 SRL196633:SRL196671 TBH196633:TBH196671 TLD196633:TLD196671 TUZ196633:TUZ196671 UEV196633:UEV196671 UOR196633:UOR196671 UYN196633:UYN196671 VIJ196633:VIJ196671 VSF196633:VSF196671 WCB196633:WCB196671 WLX196633:WLX196671 WVT196633:WVT196671 L262169:L262207 JH262169:JH262207 TD262169:TD262207 ACZ262169:ACZ262207 AMV262169:AMV262207 AWR262169:AWR262207 BGN262169:BGN262207 BQJ262169:BQJ262207 CAF262169:CAF262207 CKB262169:CKB262207 CTX262169:CTX262207 DDT262169:DDT262207 DNP262169:DNP262207 DXL262169:DXL262207 EHH262169:EHH262207 ERD262169:ERD262207 FAZ262169:FAZ262207 FKV262169:FKV262207 FUR262169:FUR262207 GEN262169:GEN262207 GOJ262169:GOJ262207 GYF262169:GYF262207 HIB262169:HIB262207 HRX262169:HRX262207 IBT262169:IBT262207 ILP262169:ILP262207 IVL262169:IVL262207 JFH262169:JFH262207 JPD262169:JPD262207 JYZ262169:JYZ262207 KIV262169:KIV262207 KSR262169:KSR262207 LCN262169:LCN262207 LMJ262169:LMJ262207 LWF262169:LWF262207 MGB262169:MGB262207 MPX262169:MPX262207 MZT262169:MZT262207 NJP262169:NJP262207 NTL262169:NTL262207 ODH262169:ODH262207 OND262169:OND262207 OWZ262169:OWZ262207 PGV262169:PGV262207 PQR262169:PQR262207 QAN262169:QAN262207 QKJ262169:QKJ262207 QUF262169:QUF262207 REB262169:REB262207 RNX262169:RNX262207 RXT262169:RXT262207 SHP262169:SHP262207 SRL262169:SRL262207 TBH262169:TBH262207 TLD262169:TLD262207 TUZ262169:TUZ262207 UEV262169:UEV262207 UOR262169:UOR262207 UYN262169:UYN262207 VIJ262169:VIJ262207 VSF262169:VSF262207 WCB262169:WCB262207 WLX262169:WLX262207 WVT262169:WVT262207 L327705:L327743 JH327705:JH327743 TD327705:TD327743 ACZ327705:ACZ327743 AMV327705:AMV327743 AWR327705:AWR327743 BGN327705:BGN327743 BQJ327705:BQJ327743 CAF327705:CAF327743 CKB327705:CKB327743 CTX327705:CTX327743 DDT327705:DDT327743 DNP327705:DNP327743 DXL327705:DXL327743 EHH327705:EHH327743 ERD327705:ERD327743 FAZ327705:FAZ327743 FKV327705:FKV327743 FUR327705:FUR327743 GEN327705:GEN327743 GOJ327705:GOJ327743 GYF327705:GYF327743 HIB327705:HIB327743 HRX327705:HRX327743 IBT327705:IBT327743 ILP327705:ILP327743 IVL327705:IVL327743 JFH327705:JFH327743 JPD327705:JPD327743 JYZ327705:JYZ327743 KIV327705:KIV327743 KSR327705:KSR327743 LCN327705:LCN327743 LMJ327705:LMJ327743 LWF327705:LWF327743 MGB327705:MGB327743 MPX327705:MPX327743 MZT327705:MZT327743 NJP327705:NJP327743 NTL327705:NTL327743 ODH327705:ODH327743 OND327705:OND327743 OWZ327705:OWZ327743 PGV327705:PGV327743 PQR327705:PQR327743 QAN327705:QAN327743 QKJ327705:QKJ327743 QUF327705:QUF327743 REB327705:REB327743 RNX327705:RNX327743 RXT327705:RXT327743 SHP327705:SHP327743 SRL327705:SRL327743 TBH327705:TBH327743 TLD327705:TLD327743 TUZ327705:TUZ327743 UEV327705:UEV327743 UOR327705:UOR327743 UYN327705:UYN327743 VIJ327705:VIJ327743 VSF327705:VSF327743 WCB327705:WCB327743 WLX327705:WLX327743 WVT327705:WVT327743 L393241:L393279 JH393241:JH393279 TD393241:TD393279 ACZ393241:ACZ393279 AMV393241:AMV393279 AWR393241:AWR393279 BGN393241:BGN393279 BQJ393241:BQJ393279 CAF393241:CAF393279 CKB393241:CKB393279 CTX393241:CTX393279 DDT393241:DDT393279 DNP393241:DNP393279 DXL393241:DXL393279 EHH393241:EHH393279 ERD393241:ERD393279 FAZ393241:FAZ393279 FKV393241:FKV393279 FUR393241:FUR393279 GEN393241:GEN393279 GOJ393241:GOJ393279 GYF393241:GYF393279 HIB393241:HIB393279 HRX393241:HRX393279 IBT393241:IBT393279 ILP393241:ILP393279 IVL393241:IVL393279 JFH393241:JFH393279 JPD393241:JPD393279 JYZ393241:JYZ393279 KIV393241:KIV393279 KSR393241:KSR393279 LCN393241:LCN393279 LMJ393241:LMJ393279 LWF393241:LWF393279 MGB393241:MGB393279 MPX393241:MPX393279 MZT393241:MZT393279 NJP393241:NJP393279 NTL393241:NTL393279 ODH393241:ODH393279 OND393241:OND393279 OWZ393241:OWZ393279 PGV393241:PGV393279 PQR393241:PQR393279 QAN393241:QAN393279 QKJ393241:QKJ393279 QUF393241:QUF393279 REB393241:REB393279 RNX393241:RNX393279 RXT393241:RXT393279 SHP393241:SHP393279 SRL393241:SRL393279 TBH393241:TBH393279 TLD393241:TLD393279 TUZ393241:TUZ393279 UEV393241:UEV393279 UOR393241:UOR393279 UYN393241:UYN393279 VIJ393241:VIJ393279 VSF393241:VSF393279 WCB393241:WCB393279 WLX393241:WLX393279 WVT393241:WVT393279 L458777:L458815 JH458777:JH458815 TD458777:TD458815 ACZ458777:ACZ458815 AMV458777:AMV458815 AWR458777:AWR458815 BGN458777:BGN458815 BQJ458777:BQJ458815 CAF458777:CAF458815 CKB458777:CKB458815 CTX458777:CTX458815 DDT458777:DDT458815 DNP458777:DNP458815 DXL458777:DXL458815 EHH458777:EHH458815 ERD458777:ERD458815 FAZ458777:FAZ458815 FKV458777:FKV458815 FUR458777:FUR458815 GEN458777:GEN458815 GOJ458777:GOJ458815 GYF458777:GYF458815 HIB458777:HIB458815 HRX458777:HRX458815 IBT458777:IBT458815 ILP458777:ILP458815 IVL458777:IVL458815 JFH458777:JFH458815 JPD458777:JPD458815 JYZ458777:JYZ458815 KIV458777:KIV458815 KSR458777:KSR458815 LCN458777:LCN458815 LMJ458777:LMJ458815 LWF458777:LWF458815 MGB458777:MGB458815 MPX458777:MPX458815 MZT458777:MZT458815 NJP458777:NJP458815 NTL458777:NTL458815 ODH458777:ODH458815 OND458777:OND458815 OWZ458777:OWZ458815 PGV458777:PGV458815 PQR458777:PQR458815 QAN458777:QAN458815 QKJ458777:QKJ458815 QUF458777:QUF458815 REB458777:REB458815 RNX458777:RNX458815 RXT458777:RXT458815 SHP458777:SHP458815 SRL458777:SRL458815 TBH458777:TBH458815 TLD458777:TLD458815 TUZ458777:TUZ458815 UEV458777:UEV458815 UOR458777:UOR458815 UYN458777:UYN458815 VIJ458777:VIJ458815 VSF458777:VSF458815 WCB458777:WCB458815 WLX458777:WLX458815 WVT458777:WVT458815 L524313:L524351 JH524313:JH524351 TD524313:TD524351 ACZ524313:ACZ524351 AMV524313:AMV524351 AWR524313:AWR524351 BGN524313:BGN524351 BQJ524313:BQJ524351 CAF524313:CAF524351 CKB524313:CKB524351 CTX524313:CTX524351 DDT524313:DDT524351 DNP524313:DNP524351 DXL524313:DXL524351 EHH524313:EHH524351 ERD524313:ERD524351 FAZ524313:FAZ524351 FKV524313:FKV524351 FUR524313:FUR524351 GEN524313:GEN524351 GOJ524313:GOJ524351 GYF524313:GYF524351 HIB524313:HIB524351 HRX524313:HRX524351 IBT524313:IBT524351 ILP524313:ILP524351 IVL524313:IVL524351 JFH524313:JFH524351 JPD524313:JPD524351 JYZ524313:JYZ524351 KIV524313:KIV524351 KSR524313:KSR524351 LCN524313:LCN524351 LMJ524313:LMJ524351 LWF524313:LWF524351 MGB524313:MGB524351 MPX524313:MPX524351 MZT524313:MZT524351 NJP524313:NJP524351 NTL524313:NTL524351 ODH524313:ODH524351 OND524313:OND524351 OWZ524313:OWZ524351 PGV524313:PGV524351 PQR524313:PQR524351 QAN524313:QAN524351 QKJ524313:QKJ524351 QUF524313:QUF524351 REB524313:REB524351 RNX524313:RNX524351 RXT524313:RXT524351 SHP524313:SHP524351 SRL524313:SRL524351 TBH524313:TBH524351 TLD524313:TLD524351 TUZ524313:TUZ524351 UEV524313:UEV524351 UOR524313:UOR524351 UYN524313:UYN524351 VIJ524313:VIJ524351 VSF524313:VSF524351 WCB524313:WCB524351 WLX524313:WLX524351 WVT524313:WVT524351 L589849:L589887 JH589849:JH589887 TD589849:TD589887 ACZ589849:ACZ589887 AMV589849:AMV589887 AWR589849:AWR589887 BGN589849:BGN589887 BQJ589849:BQJ589887 CAF589849:CAF589887 CKB589849:CKB589887 CTX589849:CTX589887 DDT589849:DDT589887 DNP589849:DNP589887 DXL589849:DXL589887 EHH589849:EHH589887 ERD589849:ERD589887 FAZ589849:FAZ589887 FKV589849:FKV589887 FUR589849:FUR589887 GEN589849:GEN589887 GOJ589849:GOJ589887 GYF589849:GYF589887 HIB589849:HIB589887 HRX589849:HRX589887 IBT589849:IBT589887 ILP589849:ILP589887 IVL589849:IVL589887 JFH589849:JFH589887 JPD589849:JPD589887 JYZ589849:JYZ589887 KIV589849:KIV589887 KSR589849:KSR589887 LCN589849:LCN589887 LMJ589849:LMJ589887 LWF589849:LWF589887 MGB589849:MGB589887 MPX589849:MPX589887 MZT589849:MZT589887 NJP589849:NJP589887 NTL589849:NTL589887 ODH589849:ODH589887 OND589849:OND589887 OWZ589849:OWZ589887 PGV589849:PGV589887 PQR589849:PQR589887 QAN589849:QAN589887 QKJ589849:QKJ589887 QUF589849:QUF589887 REB589849:REB589887 RNX589849:RNX589887 RXT589849:RXT589887 SHP589849:SHP589887 SRL589849:SRL589887 TBH589849:TBH589887 TLD589849:TLD589887 TUZ589849:TUZ589887 UEV589849:UEV589887 UOR589849:UOR589887 UYN589849:UYN589887 VIJ589849:VIJ589887 VSF589849:VSF589887 WCB589849:WCB589887 WLX589849:WLX589887 WVT589849:WVT589887 L655385:L655423 JH655385:JH655423 TD655385:TD655423 ACZ655385:ACZ655423 AMV655385:AMV655423 AWR655385:AWR655423 BGN655385:BGN655423 BQJ655385:BQJ655423 CAF655385:CAF655423 CKB655385:CKB655423 CTX655385:CTX655423 DDT655385:DDT655423 DNP655385:DNP655423 DXL655385:DXL655423 EHH655385:EHH655423 ERD655385:ERD655423 FAZ655385:FAZ655423 FKV655385:FKV655423 FUR655385:FUR655423 GEN655385:GEN655423 GOJ655385:GOJ655423 GYF655385:GYF655423 HIB655385:HIB655423 HRX655385:HRX655423 IBT655385:IBT655423 ILP655385:ILP655423 IVL655385:IVL655423 JFH655385:JFH655423 JPD655385:JPD655423 JYZ655385:JYZ655423 KIV655385:KIV655423 KSR655385:KSR655423 LCN655385:LCN655423 LMJ655385:LMJ655423 LWF655385:LWF655423 MGB655385:MGB655423 MPX655385:MPX655423 MZT655385:MZT655423 NJP655385:NJP655423 NTL655385:NTL655423 ODH655385:ODH655423 OND655385:OND655423 OWZ655385:OWZ655423 PGV655385:PGV655423 PQR655385:PQR655423 QAN655385:QAN655423 QKJ655385:QKJ655423 QUF655385:QUF655423 REB655385:REB655423 RNX655385:RNX655423 RXT655385:RXT655423 SHP655385:SHP655423 SRL655385:SRL655423 TBH655385:TBH655423 TLD655385:TLD655423 TUZ655385:TUZ655423 UEV655385:UEV655423 UOR655385:UOR655423 UYN655385:UYN655423 VIJ655385:VIJ655423 VSF655385:VSF655423 WCB655385:WCB655423 WLX655385:WLX655423 WVT655385:WVT655423 L720921:L720959 JH720921:JH720959 TD720921:TD720959 ACZ720921:ACZ720959 AMV720921:AMV720959 AWR720921:AWR720959 BGN720921:BGN720959 BQJ720921:BQJ720959 CAF720921:CAF720959 CKB720921:CKB720959 CTX720921:CTX720959 DDT720921:DDT720959 DNP720921:DNP720959 DXL720921:DXL720959 EHH720921:EHH720959 ERD720921:ERD720959 FAZ720921:FAZ720959 FKV720921:FKV720959 FUR720921:FUR720959 GEN720921:GEN720959 GOJ720921:GOJ720959 GYF720921:GYF720959 HIB720921:HIB720959 HRX720921:HRX720959 IBT720921:IBT720959 ILP720921:ILP720959 IVL720921:IVL720959 JFH720921:JFH720959 JPD720921:JPD720959 JYZ720921:JYZ720959 KIV720921:KIV720959 KSR720921:KSR720959 LCN720921:LCN720959 LMJ720921:LMJ720959 LWF720921:LWF720959 MGB720921:MGB720959 MPX720921:MPX720959 MZT720921:MZT720959 NJP720921:NJP720959 NTL720921:NTL720959 ODH720921:ODH720959 OND720921:OND720959 OWZ720921:OWZ720959 PGV720921:PGV720959 PQR720921:PQR720959 QAN720921:QAN720959 QKJ720921:QKJ720959 QUF720921:QUF720959 REB720921:REB720959 RNX720921:RNX720959 RXT720921:RXT720959 SHP720921:SHP720959 SRL720921:SRL720959 TBH720921:TBH720959 TLD720921:TLD720959 TUZ720921:TUZ720959 UEV720921:UEV720959 UOR720921:UOR720959 UYN720921:UYN720959 VIJ720921:VIJ720959 VSF720921:VSF720959 WCB720921:WCB720959 WLX720921:WLX720959 WVT720921:WVT720959 L786457:L786495 JH786457:JH786495 TD786457:TD786495 ACZ786457:ACZ786495 AMV786457:AMV786495 AWR786457:AWR786495 BGN786457:BGN786495 BQJ786457:BQJ786495 CAF786457:CAF786495 CKB786457:CKB786495 CTX786457:CTX786495 DDT786457:DDT786495 DNP786457:DNP786495 DXL786457:DXL786495 EHH786457:EHH786495 ERD786457:ERD786495 FAZ786457:FAZ786495 FKV786457:FKV786495 FUR786457:FUR786495 GEN786457:GEN786495 GOJ786457:GOJ786495 GYF786457:GYF786495 HIB786457:HIB786495 HRX786457:HRX786495 IBT786457:IBT786495 ILP786457:ILP786495 IVL786457:IVL786495 JFH786457:JFH786495 JPD786457:JPD786495 JYZ786457:JYZ786495 KIV786457:KIV786495 KSR786457:KSR786495 LCN786457:LCN786495 LMJ786457:LMJ786495 LWF786457:LWF786495 MGB786457:MGB786495 MPX786457:MPX786495 MZT786457:MZT786495 NJP786457:NJP786495 NTL786457:NTL786495 ODH786457:ODH786495 OND786457:OND786495 OWZ786457:OWZ786495 PGV786457:PGV786495 PQR786457:PQR786495 QAN786457:QAN786495 QKJ786457:QKJ786495 QUF786457:QUF786495 REB786457:REB786495 RNX786457:RNX786495 RXT786457:RXT786495 SHP786457:SHP786495 SRL786457:SRL786495 TBH786457:TBH786495 TLD786457:TLD786495 TUZ786457:TUZ786495 UEV786457:UEV786495 UOR786457:UOR786495 UYN786457:UYN786495 VIJ786457:VIJ786495 VSF786457:VSF786495 WCB786457:WCB786495 WLX786457:WLX786495 WVT786457:WVT786495 L851993:L852031 JH851993:JH852031 TD851993:TD852031 ACZ851993:ACZ852031 AMV851993:AMV852031 AWR851993:AWR852031 BGN851993:BGN852031 BQJ851993:BQJ852031 CAF851993:CAF852031 CKB851993:CKB852031 CTX851993:CTX852031 DDT851993:DDT852031 DNP851993:DNP852031 DXL851993:DXL852031 EHH851993:EHH852031 ERD851993:ERD852031 FAZ851993:FAZ852031 FKV851993:FKV852031 FUR851993:FUR852031 GEN851993:GEN852031 GOJ851993:GOJ852031 GYF851993:GYF852031 HIB851993:HIB852031 HRX851993:HRX852031 IBT851993:IBT852031 ILP851993:ILP852031 IVL851993:IVL852031 JFH851993:JFH852031 JPD851993:JPD852031 JYZ851993:JYZ852031 KIV851993:KIV852031 KSR851993:KSR852031 LCN851993:LCN852031 LMJ851993:LMJ852031 LWF851993:LWF852031 MGB851993:MGB852031 MPX851993:MPX852031 MZT851993:MZT852031 NJP851993:NJP852031 NTL851993:NTL852031 ODH851993:ODH852031 OND851993:OND852031 OWZ851993:OWZ852031 PGV851993:PGV852031 PQR851993:PQR852031 QAN851993:QAN852031 QKJ851993:QKJ852031 QUF851993:QUF852031 REB851993:REB852031 RNX851993:RNX852031 RXT851993:RXT852031 SHP851993:SHP852031 SRL851993:SRL852031 TBH851993:TBH852031 TLD851993:TLD852031 TUZ851993:TUZ852031 UEV851993:UEV852031 UOR851993:UOR852031 UYN851993:UYN852031 VIJ851993:VIJ852031 VSF851993:VSF852031 WCB851993:WCB852031 WLX851993:WLX852031 WVT851993:WVT852031 L917529:L917567 JH917529:JH917567 TD917529:TD917567 ACZ917529:ACZ917567 AMV917529:AMV917567 AWR917529:AWR917567 BGN917529:BGN917567 BQJ917529:BQJ917567 CAF917529:CAF917567 CKB917529:CKB917567 CTX917529:CTX917567 DDT917529:DDT917567 DNP917529:DNP917567 DXL917529:DXL917567 EHH917529:EHH917567 ERD917529:ERD917567 FAZ917529:FAZ917567 FKV917529:FKV917567 FUR917529:FUR917567 GEN917529:GEN917567 GOJ917529:GOJ917567 GYF917529:GYF917567 HIB917529:HIB917567 HRX917529:HRX917567 IBT917529:IBT917567 ILP917529:ILP917567 IVL917529:IVL917567 JFH917529:JFH917567 JPD917529:JPD917567 JYZ917529:JYZ917567 KIV917529:KIV917567 KSR917529:KSR917567 LCN917529:LCN917567 LMJ917529:LMJ917567 LWF917529:LWF917567 MGB917529:MGB917567 MPX917529:MPX917567 MZT917529:MZT917567 NJP917529:NJP917567 NTL917529:NTL917567 ODH917529:ODH917567 OND917529:OND917567 OWZ917529:OWZ917567 PGV917529:PGV917567 PQR917529:PQR917567 QAN917529:QAN917567 QKJ917529:QKJ917567 QUF917529:QUF917567 REB917529:REB917567 RNX917529:RNX917567 RXT917529:RXT917567 SHP917529:SHP917567 SRL917529:SRL917567 TBH917529:TBH917567 TLD917529:TLD917567 TUZ917529:TUZ917567 UEV917529:UEV917567 UOR917529:UOR917567 UYN917529:UYN917567 VIJ917529:VIJ917567 VSF917529:VSF917567 WCB917529:WCB917567 WLX917529:WLX917567 WVT917529:WVT917567 L983065:L983103 JH983065:JH983103 TD983065:TD983103 ACZ983065:ACZ983103 AMV983065:AMV983103 AWR983065:AWR983103 BGN983065:BGN983103 BQJ983065:BQJ983103 CAF983065:CAF983103 CKB983065:CKB983103 CTX983065:CTX983103 DDT983065:DDT983103 DNP983065:DNP983103 DXL983065:DXL983103 EHH983065:EHH983103 ERD983065:ERD983103 FAZ983065:FAZ983103 FKV983065:FKV983103 FUR983065:FUR983103 GEN983065:GEN983103 GOJ983065:GOJ983103 GYF983065:GYF983103 HIB983065:HIB983103 HRX983065:HRX983103 IBT983065:IBT983103 ILP983065:ILP983103 IVL983065:IVL983103 JFH983065:JFH983103 JPD983065:JPD983103 JYZ983065:JYZ983103 KIV983065:KIV983103 KSR983065:KSR983103 LCN983065:LCN983103 LMJ983065:LMJ983103 LWF983065:LWF983103 MGB983065:MGB983103 MPX983065:MPX983103 MZT983065:MZT983103 NJP983065:NJP983103 NTL983065:NTL983103 ODH983065:ODH983103 OND983065:OND983103 OWZ983065:OWZ983103 PGV983065:PGV983103 PQR983065:PQR983103 QAN983065:QAN983103 QKJ983065:QKJ983103 QUF983065:QUF983103 REB983065:REB983103 RNX983065:RNX983103 RXT983065:RXT983103 SHP983065:SHP983103 SRL983065:SRL983103 TBH983065:TBH983103 TLD983065:TLD983103 TUZ983065:TUZ983103 UEV983065:UEV983103 UOR983065:UOR983103 UYN983065:UYN983103 VIJ983065:VIJ983103 VSF983065:VSF983103 WCB983065:WCB983103 WLX983065:WLX983103 WVT983065:WVT983103 L53:L54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L65547:L65554 JH65547:JH65554 TD65547:TD65554 ACZ65547:ACZ65554 AMV65547:AMV65554 AWR65547:AWR65554 BGN65547:BGN65554 BQJ65547:BQJ65554 CAF65547:CAF65554 CKB65547:CKB65554 CTX65547:CTX65554 DDT65547:DDT65554 DNP65547:DNP65554 DXL65547:DXL65554 EHH65547:EHH65554 ERD65547:ERD65554 FAZ65547:FAZ65554 FKV65547:FKV65554 FUR65547:FUR65554 GEN65547:GEN65554 GOJ65547:GOJ65554 GYF65547:GYF65554 HIB65547:HIB65554 HRX65547:HRX65554 IBT65547:IBT65554 ILP65547:ILP65554 IVL65547:IVL65554 JFH65547:JFH65554 JPD65547:JPD65554 JYZ65547:JYZ65554 KIV65547:KIV65554 KSR65547:KSR65554 LCN65547:LCN65554 LMJ65547:LMJ65554 LWF65547:LWF65554 MGB65547:MGB65554 MPX65547:MPX65554 MZT65547:MZT65554 NJP65547:NJP65554 NTL65547:NTL65554 ODH65547:ODH65554 OND65547:OND65554 OWZ65547:OWZ65554 PGV65547:PGV65554 PQR65547:PQR65554 QAN65547:QAN65554 QKJ65547:QKJ65554 QUF65547:QUF65554 REB65547:REB65554 RNX65547:RNX65554 RXT65547:RXT65554 SHP65547:SHP65554 SRL65547:SRL65554 TBH65547:TBH65554 TLD65547:TLD65554 TUZ65547:TUZ65554 UEV65547:UEV65554 UOR65547:UOR65554 UYN65547:UYN65554 VIJ65547:VIJ65554 VSF65547:VSF65554 WCB65547:WCB65554 WLX65547:WLX65554 WVT65547:WVT65554 L131083:L131090 JH131083:JH131090 TD131083:TD131090 ACZ131083:ACZ131090 AMV131083:AMV131090 AWR131083:AWR131090 BGN131083:BGN131090 BQJ131083:BQJ131090 CAF131083:CAF131090 CKB131083:CKB131090 CTX131083:CTX131090 DDT131083:DDT131090 DNP131083:DNP131090 DXL131083:DXL131090 EHH131083:EHH131090 ERD131083:ERD131090 FAZ131083:FAZ131090 FKV131083:FKV131090 FUR131083:FUR131090 GEN131083:GEN131090 GOJ131083:GOJ131090 GYF131083:GYF131090 HIB131083:HIB131090 HRX131083:HRX131090 IBT131083:IBT131090 ILP131083:ILP131090 IVL131083:IVL131090 JFH131083:JFH131090 JPD131083:JPD131090 JYZ131083:JYZ131090 KIV131083:KIV131090 KSR131083:KSR131090 LCN131083:LCN131090 LMJ131083:LMJ131090 LWF131083:LWF131090 MGB131083:MGB131090 MPX131083:MPX131090 MZT131083:MZT131090 NJP131083:NJP131090 NTL131083:NTL131090 ODH131083:ODH131090 OND131083:OND131090 OWZ131083:OWZ131090 PGV131083:PGV131090 PQR131083:PQR131090 QAN131083:QAN131090 QKJ131083:QKJ131090 QUF131083:QUF131090 REB131083:REB131090 RNX131083:RNX131090 RXT131083:RXT131090 SHP131083:SHP131090 SRL131083:SRL131090 TBH131083:TBH131090 TLD131083:TLD131090 TUZ131083:TUZ131090 UEV131083:UEV131090 UOR131083:UOR131090 UYN131083:UYN131090 VIJ131083:VIJ131090 VSF131083:VSF131090 WCB131083:WCB131090 WLX131083:WLX131090 WVT131083:WVT131090 L196619:L196626 JH196619:JH196626 TD196619:TD196626 ACZ196619:ACZ196626 AMV196619:AMV196626 AWR196619:AWR196626 BGN196619:BGN196626 BQJ196619:BQJ196626 CAF196619:CAF196626 CKB196619:CKB196626 CTX196619:CTX196626 DDT196619:DDT196626 DNP196619:DNP196626 DXL196619:DXL196626 EHH196619:EHH196626 ERD196619:ERD196626 FAZ196619:FAZ196626 FKV196619:FKV196626 FUR196619:FUR196626 GEN196619:GEN196626 GOJ196619:GOJ196626 GYF196619:GYF196626 HIB196619:HIB196626 HRX196619:HRX196626 IBT196619:IBT196626 ILP196619:ILP196626 IVL196619:IVL196626 JFH196619:JFH196626 JPD196619:JPD196626 JYZ196619:JYZ196626 KIV196619:KIV196626 KSR196619:KSR196626 LCN196619:LCN196626 LMJ196619:LMJ196626 LWF196619:LWF196626 MGB196619:MGB196626 MPX196619:MPX196626 MZT196619:MZT196626 NJP196619:NJP196626 NTL196619:NTL196626 ODH196619:ODH196626 OND196619:OND196626 OWZ196619:OWZ196626 PGV196619:PGV196626 PQR196619:PQR196626 QAN196619:QAN196626 QKJ196619:QKJ196626 QUF196619:QUF196626 REB196619:REB196626 RNX196619:RNX196626 RXT196619:RXT196626 SHP196619:SHP196626 SRL196619:SRL196626 TBH196619:TBH196626 TLD196619:TLD196626 TUZ196619:TUZ196626 UEV196619:UEV196626 UOR196619:UOR196626 UYN196619:UYN196626 VIJ196619:VIJ196626 VSF196619:VSF196626 WCB196619:WCB196626 WLX196619:WLX196626 WVT196619:WVT196626 L262155:L262162 JH262155:JH262162 TD262155:TD262162 ACZ262155:ACZ262162 AMV262155:AMV262162 AWR262155:AWR262162 BGN262155:BGN262162 BQJ262155:BQJ262162 CAF262155:CAF262162 CKB262155:CKB262162 CTX262155:CTX262162 DDT262155:DDT262162 DNP262155:DNP262162 DXL262155:DXL262162 EHH262155:EHH262162 ERD262155:ERD262162 FAZ262155:FAZ262162 FKV262155:FKV262162 FUR262155:FUR262162 GEN262155:GEN262162 GOJ262155:GOJ262162 GYF262155:GYF262162 HIB262155:HIB262162 HRX262155:HRX262162 IBT262155:IBT262162 ILP262155:ILP262162 IVL262155:IVL262162 JFH262155:JFH262162 JPD262155:JPD262162 JYZ262155:JYZ262162 KIV262155:KIV262162 KSR262155:KSR262162 LCN262155:LCN262162 LMJ262155:LMJ262162 LWF262155:LWF262162 MGB262155:MGB262162 MPX262155:MPX262162 MZT262155:MZT262162 NJP262155:NJP262162 NTL262155:NTL262162 ODH262155:ODH262162 OND262155:OND262162 OWZ262155:OWZ262162 PGV262155:PGV262162 PQR262155:PQR262162 QAN262155:QAN262162 QKJ262155:QKJ262162 QUF262155:QUF262162 REB262155:REB262162 RNX262155:RNX262162 RXT262155:RXT262162 SHP262155:SHP262162 SRL262155:SRL262162 TBH262155:TBH262162 TLD262155:TLD262162 TUZ262155:TUZ262162 UEV262155:UEV262162 UOR262155:UOR262162 UYN262155:UYN262162 VIJ262155:VIJ262162 VSF262155:VSF262162 WCB262155:WCB262162 WLX262155:WLX262162 WVT262155:WVT262162 L327691:L327698 JH327691:JH327698 TD327691:TD327698 ACZ327691:ACZ327698 AMV327691:AMV327698 AWR327691:AWR327698 BGN327691:BGN327698 BQJ327691:BQJ327698 CAF327691:CAF327698 CKB327691:CKB327698 CTX327691:CTX327698 DDT327691:DDT327698 DNP327691:DNP327698 DXL327691:DXL327698 EHH327691:EHH327698 ERD327691:ERD327698 FAZ327691:FAZ327698 FKV327691:FKV327698 FUR327691:FUR327698 GEN327691:GEN327698 GOJ327691:GOJ327698 GYF327691:GYF327698 HIB327691:HIB327698 HRX327691:HRX327698 IBT327691:IBT327698 ILP327691:ILP327698 IVL327691:IVL327698 JFH327691:JFH327698 JPD327691:JPD327698 JYZ327691:JYZ327698 KIV327691:KIV327698 KSR327691:KSR327698 LCN327691:LCN327698 LMJ327691:LMJ327698 LWF327691:LWF327698 MGB327691:MGB327698 MPX327691:MPX327698 MZT327691:MZT327698 NJP327691:NJP327698 NTL327691:NTL327698 ODH327691:ODH327698 OND327691:OND327698 OWZ327691:OWZ327698 PGV327691:PGV327698 PQR327691:PQR327698 QAN327691:QAN327698 QKJ327691:QKJ327698 QUF327691:QUF327698 REB327691:REB327698 RNX327691:RNX327698 RXT327691:RXT327698 SHP327691:SHP327698 SRL327691:SRL327698 TBH327691:TBH327698 TLD327691:TLD327698 TUZ327691:TUZ327698 UEV327691:UEV327698 UOR327691:UOR327698 UYN327691:UYN327698 VIJ327691:VIJ327698 VSF327691:VSF327698 WCB327691:WCB327698 WLX327691:WLX327698 WVT327691:WVT327698 L393227:L393234 JH393227:JH393234 TD393227:TD393234 ACZ393227:ACZ393234 AMV393227:AMV393234 AWR393227:AWR393234 BGN393227:BGN393234 BQJ393227:BQJ393234 CAF393227:CAF393234 CKB393227:CKB393234 CTX393227:CTX393234 DDT393227:DDT393234 DNP393227:DNP393234 DXL393227:DXL393234 EHH393227:EHH393234 ERD393227:ERD393234 FAZ393227:FAZ393234 FKV393227:FKV393234 FUR393227:FUR393234 GEN393227:GEN393234 GOJ393227:GOJ393234 GYF393227:GYF393234 HIB393227:HIB393234 HRX393227:HRX393234 IBT393227:IBT393234 ILP393227:ILP393234 IVL393227:IVL393234 JFH393227:JFH393234 JPD393227:JPD393234 JYZ393227:JYZ393234 KIV393227:KIV393234 KSR393227:KSR393234 LCN393227:LCN393234 LMJ393227:LMJ393234 LWF393227:LWF393234 MGB393227:MGB393234 MPX393227:MPX393234 MZT393227:MZT393234 NJP393227:NJP393234 NTL393227:NTL393234 ODH393227:ODH393234 OND393227:OND393234 OWZ393227:OWZ393234 PGV393227:PGV393234 PQR393227:PQR393234 QAN393227:QAN393234 QKJ393227:QKJ393234 QUF393227:QUF393234 REB393227:REB393234 RNX393227:RNX393234 RXT393227:RXT393234 SHP393227:SHP393234 SRL393227:SRL393234 TBH393227:TBH393234 TLD393227:TLD393234 TUZ393227:TUZ393234 UEV393227:UEV393234 UOR393227:UOR393234 UYN393227:UYN393234 VIJ393227:VIJ393234 VSF393227:VSF393234 WCB393227:WCB393234 WLX393227:WLX393234 WVT393227:WVT393234 L458763:L458770 JH458763:JH458770 TD458763:TD458770 ACZ458763:ACZ458770 AMV458763:AMV458770 AWR458763:AWR458770 BGN458763:BGN458770 BQJ458763:BQJ458770 CAF458763:CAF458770 CKB458763:CKB458770 CTX458763:CTX458770 DDT458763:DDT458770 DNP458763:DNP458770 DXL458763:DXL458770 EHH458763:EHH458770 ERD458763:ERD458770 FAZ458763:FAZ458770 FKV458763:FKV458770 FUR458763:FUR458770 GEN458763:GEN458770 GOJ458763:GOJ458770 GYF458763:GYF458770 HIB458763:HIB458770 HRX458763:HRX458770 IBT458763:IBT458770 ILP458763:ILP458770 IVL458763:IVL458770 JFH458763:JFH458770 JPD458763:JPD458770 JYZ458763:JYZ458770 KIV458763:KIV458770 KSR458763:KSR458770 LCN458763:LCN458770 LMJ458763:LMJ458770 LWF458763:LWF458770 MGB458763:MGB458770 MPX458763:MPX458770 MZT458763:MZT458770 NJP458763:NJP458770 NTL458763:NTL458770 ODH458763:ODH458770 OND458763:OND458770 OWZ458763:OWZ458770 PGV458763:PGV458770 PQR458763:PQR458770 QAN458763:QAN458770 QKJ458763:QKJ458770 QUF458763:QUF458770 REB458763:REB458770 RNX458763:RNX458770 RXT458763:RXT458770 SHP458763:SHP458770 SRL458763:SRL458770 TBH458763:TBH458770 TLD458763:TLD458770 TUZ458763:TUZ458770 UEV458763:UEV458770 UOR458763:UOR458770 UYN458763:UYN458770 VIJ458763:VIJ458770 VSF458763:VSF458770 WCB458763:WCB458770 WLX458763:WLX458770 WVT458763:WVT458770 L524299:L524306 JH524299:JH524306 TD524299:TD524306 ACZ524299:ACZ524306 AMV524299:AMV524306 AWR524299:AWR524306 BGN524299:BGN524306 BQJ524299:BQJ524306 CAF524299:CAF524306 CKB524299:CKB524306 CTX524299:CTX524306 DDT524299:DDT524306 DNP524299:DNP524306 DXL524299:DXL524306 EHH524299:EHH524306 ERD524299:ERD524306 FAZ524299:FAZ524306 FKV524299:FKV524306 FUR524299:FUR524306 GEN524299:GEN524306 GOJ524299:GOJ524306 GYF524299:GYF524306 HIB524299:HIB524306 HRX524299:HRX524306 IBT524299:IBT524306 ILP524299:ILP524306 IVL524299:IVL524306 JFH524299:JFH524306 JPD524299:JPD524306 JYZ524299:JYZ524306 KIV524299:KIV524306 KSR524299:KSR524306 LCN524299:LCN524306 LMJ524299:LMJ524306 LWF524299:LWF524306 MGB524299:MGB524306 MPX524299:MPX524306 MZT524299:MZT524306 NJP524299:NJP524306 NTL524299:NTL524306 ODH524299:ODH524306 OND524299:OND524306 OWZ524299:OWZ524306 PGV524299:PGV524306 PQR524299:PQR524306 QAN524299:QAN524306 QKJ524299:QKJ524306 QUF524299:QUF524306 REB524299:REB524306 RNX524299:RNX524306 RXT524299:RXT524306 SHP524299:SHP524306 SRL524299:SRL524306 TBH524299:TBH524306 TLD524299:TLD524306 TUZ524299:TUZ524306 UEV524299:UEV524306 UOR524299:UOR524306 UYN524299:UYN524306 VIJ524299:VIJ524306 VSF524299:VSF524306 WCB524299:WCB524306 WLX524299:WLX524306 WVT524299:WVT524306 L589835:L589842 JH589835:JH589842 TD589835:TD589842 ACZ589835:ACZ589842 AMV589835:AMV589842 AWR589835:AWR589842 BGN589835:BGN589842 BQJ589835:BQJ589842 CAF589835:CAF589842 CKB589835:CKB589842 CTX589835:CTX589842 DDT589835:DDT589842 DNP589835:DNP589842 DXL589835:DXL589842 EHH589835:EHH589842 ERD589835:ERD589842 FAZ589835:FAZ589842 FKV589835:FKV589842 FUR589835:FUR589842 GEN589835:GEN589842 GOJ589835:GOJ589842 GYF589835:GYF589842 HIB589835:HIB589842 HRX589835:HRX589842 IBT589835:IBT589842 ILP589835:ILP589842 IVL589835:IVL589842 JFH589835:JFH589842 JPD589835:JPD589842 JYZ589835:JYZ589842 KIV589835:KIV589842 KSR589835:KSR589842 LCN589835:LCN589842 LMJ589835:LMJ589842 LWF589835:LWF589842 MGB589835:MGB589842 MPX589835:MPX589842 MZT589835:MZT589842 NJP589835:NJP589842 NTL589835:NTL589842 ODH589835:ODH589842 OND589835:OND589842 OWZ589835:OWZ589842 PGV589835:PGV589842 PQR589835:PQR589842 QAN589835:QAN589842 QKJ589835:QKJ589842 QUF589835:QUF589842 REB589835:REB589842 RNX589835:RNX589842 RXT589835:RXT589842 SHP589835:SHP589842 SRL589835:SRL589842 TBH589835:TBH589842 TLD589835:TLD589842 TUZ589835:TUZ589842 UEV589835:UEV589842 UOR589835:UOR589842 UYN589835:UYN589842 VIJ589835:VIJ589842 VSF589835:VSF589842 WCB589835:WCB589842 WLX589835:WLX589842 WVT589835:WVT589842 L655371:L655378 JH655371:JH655378 TD655371:TD655378 ACZ655371:ACZ655378 AMV655371:AMV655378 AWR655371:AWR655378 BGN655371:BGN655378 BQJ655371:BQJ655378 CAF655371:CAF655378 CKB655371:CKB655378 CTX655371:CTX655378 DDT655371:DDT655378 DNP655371:DNP655378 DXL655371:DXL655378 EHH655371:EHH655378 ERD655371:ERD655378 FAZ655371:FAZ655378 FKV655371:FKV655378 FUR655371:FUR655378 GEN655371:GEN655378 GOJ655371:GOJ655378 GYF655371:GYF655378 HIB655371:HIB655378 HRX655371:HRX655378 IBT655371:IBT655378 ILP655371:ILP655378 IVL655371:IVL655378 JFH655371:JFH655378 JPD655371:JPD655378 JYZ655371:JYZ655378 KIV655371:KIV655378 KSR655371:KSR655378 LCN655371:LCN655378 LMJ655371:LMJ655378 LWF655371:LWF655378 MGB655371:MGB655378 MPX655371:MPX655378 MZT655371:MZT655378 NJP655371:NJP655378 NTL655371:NTL655378 ODH655371:ODH655378 OND655371:OND655378 OWZ655371:OWZ655378 PGV655371:PGV655378 PQR655371:PQR655378 QAN655371:QAN655378 QKJ655371:QKJ655378 QUF655371:QUF655378 REB655371:REB655378 RNX655371:RNX655378 RXT655371:RXT655378 SHP655371:SHP655378 SRL655371:SRL655378 TBH655371:TBH655378 TLD655371:TLD655378 TUZ655371:TUZ655378 UEV655371:UEV655378 UOR655371:UOR655378 UYN655371:UYN655378 VIJ655371:VIJ655378 VSF655371:VSF655378 WCB655371:WCB655378 WLX655371:WLX655378 WVT655371:WVT655378 L720907:L720914 JH720907:JH720914 TD720907:TD720914 ACZ720907:ACZ720914 AMV720907:AMV720914 AWR720907:AWR720914 BGN720907:BGN720914 BQJ720907:BQJ720914 CAF720907:CAF720914 CKB720907:CKB720914 CTX720907:CTX720914 DDT720907:DDT720914 DNP720907:DNP720914 DXL720907:DXL720914 EHH720907:EHH720914 ERD720907:ERD720914 FAZ720907:FAZ720914 FKV720907:FKV720914 FUR720907:FUR720914 GEN720907:GEN720914 GOJ720907:GOJ720914 GYF720907:GYF720914 HIB720907:HIB720914 HRX720907:HRX720914 IBT720907:IBT720914 ILP720907:ILP720914 IVL720907:IVL720914 JFH720907:JFH720914 JPD720907:JPD720914 JYZ720907:JYZ720914 KIV720907:KIV720914 KSR720907:KSR720914 LCN720907:LCN720914 LMJ720907:LMJ720914 LWF720907:LWF720914 MGB720907:MGB720914 MPX720907:MPX720914 MZT720907:MZT720914 NJP720907:NJP720914 NTL720907:NTL720914 ODH720907:ODH720914 OND720907:OND720914 OWZ720907:OWZ720914 PGV720907:PGV720914 PQR720907:PQR720914 QAN720907:QAN720914 QKJ720907:QKJ720914 QUF720907:QUF720914 REB720907:REB720914 RNX720907:RNX720914 RXT720907:RXT720914 SHP720907:SHP720914 SRL720907:SRL720914 TBH720907:TBH720914 TLD720907:TLD720914 TUZ720907:TUZ720914 UEV720907:UEV720914 UOR720907:UOR720914 UYN720907:UYN720914 VIJ720907:VIJ720914 VSF720907:VSF720914 WCB720907:WCB720914 WLX720907:WLX720914 WVT720907:WVT720914 L786443:L786450 JH786443:JH786450 TD786443:TD786450 ACZ786443:ACZ786450 AMV786443:AMV786450 AWR786443:AWR786450 BGN786443:BGN786450 BQJ786443:BQJ786450 CAF786443:CAF786450 CKB786443:CKB786450 CTX786443:CTX786450 DDT786443:DDT786450 DNP786443:DNP786450 DXL786443:DXL786450 EHH786443:EHH786450 ERD786443:ERD786450 FAZ786443:FAZ786450 FKV786443:FKV786450 FUR786443:FUR786450 GEN786443:GEN786450 GOJ786443:GOJ786450 GYF786443:GYF786450 HIB786443:HIB786450 HRX786443:HRX786450 IBT786443:IBT786450 ILP786443:ILP786450 IVL786443:IVL786450 JFH786443:JFH786450 JPD786443:JPD786450 JYZ786443:JYZ786450 KIV786443:KIV786450 KSR786443:KSR786450 LCN786443:LCN786450 LMJ786443:LMJ786450 LWF786443:LWF786450 MGB786443:MGB786450 MPX786443:MPX786450 MZT786443:MZT786450 NJP786443:NJP786450 NTL786443:NTL786450 ODH786443:ODH786450 OND786443:OND786450 OWZ786443:OWZ786450 PGV786443:PGV786450 PQR786443:PQR786450 QAN786443:QAN786450 QKJ786443:QKJ786450 QUF786443:QUF786450 REB786443:REB786450 RNX786443:RNX786450 RXT786443:RXT786450 SHP786443:SHP786450 SRL786443:SRL786450 TBH786443:TBH786450 TLD786443:TLD786450 TUZ786443:TUZ786450 UEV786443:UEV786450 UOR786443:UOR786450 UYN786443:UYN786450 VIJ786443:VIJ786450 VSF786443:VSF786450 WCB786443:WCB786450 WLX786443:WLX786450 WVT786443:WVT786450 L851979:L851986 JH851979:JH851986 TD851979:TD851986 ACZ851979:ACZ851986 AMV851979:AMV851986 AWR851979:AWR851986 BGN851979:BGN851986 BQJ851979:BQJ851986 CAF851979:CAF851986 CKB851979:CKB851986 CTX851979:CTX851986 DDT851979:DDT851986 DNP851979:DNP851986 DXL851979:DXL851986 EHH851979:EHH851986 ERD851979:ERD851986 FAZ851979:FAZ851986 FKV851979:FKV851986 FUR851979:FUR851986 GEN851979:GEN851986 GOJ851979:GOJ851986 GYF851979:GYF851986 HIB851979:HIB851986 HRX851979:HRX851986 IBT851979:IBT851986 ILP851979:ILP851986 IVL851979:IVL851986 JFH851979:JFH851986 JPD851979:JPD851986 JYZ851979:JYZ851986 KIV851979:KIV851986 KSR851979:KSR851986 LCN851979:LCN851986 LMJ851979:LMJ851986 LWF851979:LWF851986 MGB851979:MGB851986 MPX851979:MPX851986 MZT851979:MZT851986 NJP851979:NJP851986 NTL851979:NTL851986 ODH851979:ODH851986 OND851979:OND851986 OWZ851979:OWZ851986 PGV851979:PGV851986 PQR851979:PQR851986 QAN851979:QAN851986 QKJ851979:QKJ851986 QUF851979:QUF851986 REB851979:REB851986 RNX851979:RNX851986 RXT851979:RXT851986 SHP851979:SHP851986 SRL851979:SRL851986 TBH851979:TBH851986 TLD851979:TLD851986 TUZ851979:TUZ851986 UEV851979:UEV851986 UOR851979:UOR851986 UYN851979:UYN851986 VIJ851979:VIJ851986 VSF851979:VSF851986 WCB851979:WCB851986 WLX851979:WLX851986 WVT851979:WVT851986 L917515:L917522 JH917515:JH917522 TD917515:TD917522 ACZ917515:ACZ917522 AMV917515:AMV917522 AWR917515:AWR917522 BGN917515:BGN917522 BQJ917515:BQJ917522 CAF917515:CAF917522 CKB917515:CKB917522 CTX917515:CTX917522 DDT917515:DDT917522 DNP917515:DNP917522 DXL917515:DXL917522 EHH917515:EHH917522 ERD917515:ERD917522 FAZ917515:FAZ917522 FKV917515:FKV917522 FUR917515:FUR917522 GEN917515:GEN917522 GOJ917515:GOJ917522 GYF917515:GYF917522 HIB917515:HIB917522 HRX917515:HRX917522 IBT917515:IBT917522 ILP917515:ILP917522 IVL917515:IVL917522 JFH917515:JFH917522 JPD917515:JPD917522 JYZ917515:JYZ917522 KIV917515:KIV917522 KSR917515:KSR917522 LCN917515:LCN917522 LMJ917515:LMJ917522 LWF917515:LWF917522 MGB917515:MGB917522 MPX917515:MPX917522 MZT917515:MZT917522 NJP917515:NJP917522 NTL917515:NTL917522 ODH917515:ODH917522 OND917515:OND917522 OWZ917515:OWZ917522 PGV917515:PGV917522 PQR917515:PQR917522 QAN917515:QAN917522 QKJ917515:QKJ917522 QUF917515:QUF917522 REB917515:REB917522 RNX917515:RNX917522 RXT917515:RXT917522 SHP917515:SHP917522 SRL917515:SRL917522 TBH917515:TBH917522 TLD917515:TLD917522 TUZ917515:TUZ917522 UEV917515:UEV917522 UOR917515:UOR917522 UYN917515:UYN917522 VIJ917515:VIJ917522 VSF917515:VSF917522 WCB917515:WCB917522 WLX917515:WLX917522 WVT917515:WVT917522 L983051:L983058 JH983051:JH983058 TD983051:TD983058 ACZ983051:ACZ983058 AMV983051:AMV983058 AWR983051:AWR983058 BGN983051:BGN983058 BQJ983051:BQJ983058 CAF983051:CAF983058 CKB983051:CKB983058 CTX983051:CTX983058 DDT983051:DDT983058 DNP983051:DNP983058 DXL983051:DXL983058 EHH983051:EHH983058 ERD983051:ERD983058 FAZ983051:FAZ983058 FKV983051:FKV983058 FUR983051:FUR983058 GEN983051:GEN983058 GOJ983051:GOJ983058 GYF983051:GYF983058 HIB983051:HIB983058 HRX983051:HRX983058 IBT983051:IBT983058 ILP983051:ILP983058 IVL983051:IVL983058 JFH983051:JFH983058 JPD983051:JPD983058 JYZ983051:JYZ983058 KIV983051:KIV983058 KSR983051:KSR983058 LCN983051:LCN983058 LMJ983051:LMJ983058 LWF983051:LWF983058 MGB983051:MGB983058 MPX983051:MPX983058 MZT983051:MZT983058 NJP983051:NJP983058 NTL983051:NTL983058 ODH983051:ODH983058 OND983051:OND983058 OWZ983051:OWZ983058 PGV983051:PGV983058 PQR983051:PQR983058 QAN983051:QAN983058 QKJ983051:QKJ983058 QUF983051:QUF983058 REB983051:REB983058 RNX983051:RNX983058 RXT983051:RXT983058 SHP983051:SHP983058 SRL983051:SRL983058 TBH983051:TBH983058 TLD983051:TLD983058 TUZ983051:TUZ983058 UEV983051:UEV983058 UOR983051:UOR983058 UYN983051:UYN983058 VIJ983051:VIJ983058 VSF983051:VSF983058 WCB983051:WCB983058 WLX983051:WLX983058 WVT60" xr:uid="{9EC1C07C-E488-49AF-B0EB-64BCD9EE909C}">
      <formula1>$H$123:$H$128</formula1>
    </dataValidation>
    <dataValidation type="list" allowBlank="1" showInputMessage="1" showErrorMessage="1" sqref="WVS983051:WVS983058 K60:K66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K65561:K65599 JG65561:JG65599 TC65561:TC65599 ACY65561:ACY65599 AMU65561:AMU65599 AWQ65561:AWQ65599 BGM65561:BGM65599 BQI65561:BQI65599 CAE65561:CAE65599 CKA65561:CKA65599 CTW65561:CTW65599 DDS65561:DDS65599 DNO65561:DNO65599 DXK65561:DXK65599 EHG65561:EHG65599 ERC65561:ERC65599 FAY65561:FAY65599 FKU65561:FKU65599 FUQ65561:FUQ65599 GEM65561:GEM65599 GOI65561:GOI65599 GYE65561:GYE65599 HIA65561:HIA65599 HRW65561:HRW65599 IBS65561:IBS65599 ILO65561:ILO65599 IVK65561:IVK65599 JFG65561:JFG65599 JPC65561:JPC65599 JYY65561:JYY65599 KIU65561:KIU65599 KSQ65561:KSQ65599 LCM65561:LCM65599 LMI65561:LMI65599 LWE65561:LWE65599 MGA65561:MGA65599 MPW65561:MPW65599 MZS65561:MZS65599 NJO65561:NJO65599 NTK65561:NTK65599 ODG65561:ODG65599 ONC65561:ONC65599 OWY65561:OWY65599 PGU65561:PGU65599 PQQ65561:PQQ65599 QAM65561:QAM65599 QKI65561:QKI65599 QUE65561:QUE65599 REA65561:REA65599 RNW65561:RNW65599 RXS65561:RXS65599 SHO65561:SHO65599 SRK65561:SRK65599 TBG65561:TBG65599 TLC65561:TLC65599 TUY65561:TUY65599 UEU65561:UEU65599 UOQ65561:UOQ65599 UYM65561:UYM65599 VII65561:VII65599 VSE65561:VSE65599 WCA65561:WCA65599 WLW65561:WLW65599 WVS65561:WVS65599 K131097:K131135 JG131097:JG131135 TC131097:TC131135 ACY131097:ACY131135 AMU131097:AMU131135 AWQ131097:AWQ131135 BGM131097:BGM131135 BQI131097:BQI131135 CAE131097:CAE131135 CKA131097:CKA131135 CTW131097:CTW131135 DDS131097:DDS131135 DNO131097:DNO131135 DXK131097:DXK131135 EHG131097:EHG131135 ERC131097:ERC131135 FAY131097:FAY131135 FKU131097:FKU131135 FUQ131097:FUQ131135 GEM131097:GEM131135 GOI131097:GOI131135 GYE131097:GYE131135 HIA131097:HIA131135 HRW131097:HRW131135 IBS131097:IBS131135 ILO131097:ILO131135 IVK131097:IVK131135 JFG131097:JFG131135 JPC131097:JPC131135 JYY131097:JYY131135 KIU131097:KIU131135 KSQ131097:KSQ131135 LCM131097:LCM131135 LMI131097:LMI131135 LWE131097:LWE131135 MGA131097:MGA131135 MPW131097:MPW131135 MZS131097:MZS131135 NJO131097:NJO131135 NTK131097:NTK131135 ODG131097:ODG131135 ONC131097:ONC131135 OWY131097:OWY131135 PGU131097:PGU131135 PQQ131097:PQQ131135 QAM131097:QAM131135 QKI131097:QKI131135 QUE131097:QUE131135 REA131097:REA131135 RNW131097:RNW131135 RXS131097:RXS131135 SHO131097:SHO131135 SRK131097:SRK131135 TBG131097:TBG131135 TLC131097:TLC131135 TUY131097:TUY131135 UEU131097:UEU131135 UOQ131097:UOQ131135 UYM131097:UYM131135 VII131097:VII131135 VSE131097:VSE131135 WCA131097:WCA131135 WLW131097:WLW131135 WVS131097:WVS131135 K196633:K196671 JG196633:JG196671 TC196633:TC196671 ACY196633:ACY196671 AMU196633:AMU196671 AWQ196633:AWQ196671 BGM196633:BGM196671 BQI196633:BQI196671 CAE196633:CAE196671 CKA196633:CKA196671 CTW196633:CTW196671 DDS196633:DDS196671 DNO196633:DNO196671 DXK196633:DXK196671 EHG196633:EHG196671 ERC196633:ERC196671 FAY196633:FAY196671 FKU196633:FKU196671 FUQ196633:FUQ196671 GEM196633:GEM196671 GOI196633:GOI196671 GYE196633:GYE196671 HIA196633:HIA196671 HRW196633:HRW196671 IBS196633:IBS196671 ILO196633:ILO196671 IVK196633:IVK196671 JFG196633:JFG196671 JPC196633:JPC196671 JYY196633:JYY196671 KIU196633:KIU196671 KSQ196633:KSQ196671 LCM196633:LCM196671 LMI196633:LMI196671 LWE196633:LWE196671 MGA196633:MGA196671 MPW196633:MPW196671 MZS196633:MZS196671 NJO196633:NJO196671 NTK196633:NTK196671 ODG196633:ODG196671 ONC196633:ONC196671 OWY196633:OWY196671 PGU196633:PGU196671 PQQ196633:PQQ196671 QAM196633:QAM196671 QKI196633:QKI196671 QUE196633:QUE196671 REA196633:REA196671 RNW196633:RNW196671 RXS196633:RXS196671 SHO196633:SHO196671 SRK196633:SRK196671 TBG196633:TBG196671 TLC196633:TLC196671 TUY196633:TUY196671 UEU196633:UEU196671 UOQ196633:UOQ196671 UYM196633:UYM196671 VII196633:VII196671 VSE196633:VSE196671 WCA196633:WCA196671 WLW196633:WLW196671 WVS196633:WVS196671 K262169:K262207 JG262169:JG262207 TC262169:TC262207 ACY262169:ACY262207 AMU262169:AMU262207 AWQ262169:AWQ262207 BGM262169:BGM262207 BQI262169:BQI262207 CAE262169:CAE262207 CKA262169:CKA262207 CTW262169:CTW262207 DDS262169:DDS262207 DNO262169:DNO262207 DXK262169:DXK262207 EHG262169:EHG262207 ERC262169:ERC262207 FAY262169:FAY262207 FKU262169:FKU262207 FUQ262169:FUQ262207 GEM262169:GEM262207 GOI262169:GOI262207 GYE262169:GYE262207 HIA262169:HIA262207 HRW262169:HRW262207 IBS262169:IBS262207 ILO262169:ILO262207 IVK262169:IVK262207 JFG262169:JFG262207 JPC262169:JPC262207 JYY262169:JYY262207 KIU262169:KIU262207 KSQ262169:KSQ262207 LCM262169:LCM262207 LMI262169:LMI262207 LWE262169:LWE262207 MGA262169:MGA262207 MPW262169:MPW262207 MZS262169:MZS262207 NJO262169:NJO262207 NTK262169:NTK262207 ODG262169:ODG262207 ONC262169:ONC262207 OWY262169:OWY262207 PGU262169:PGU262207 PQQ262169:PQQ262207 QAM262169:QAM262207 QKI262169:QKI262207 QUE262169:QUE262207 REA262169:REA262207 RNW262169:RNW262207 RXS262169:RXS262207 SHO262169:SHO262207 SRK262169:SRK262207 TBG262169:TBG262207 TLC262169:TLC262207 TUY262169:TUY262207 UEU262169:UEU262207 UOQ262169:UOQ262207 UYM262169:UYM262207 VII262169:VII262207 VSE262169:VSE262207 WCA262169:WCA262207 WLW262169:WLW262207 WVS262169:WVS262207 K327705:K327743 JG327705:JG327743 TC327705:TC327743 ACY327705:ACY327743 AMU327705:AMU327743 AWQ327705:AWQ327743 BGM327705:BGM327743 BQI327705:BQI327743 CAE327705:CAE327743 CKA327705:CKA327743 CTW327705:CTW327743 DDS327705:DDS327743 DNO327705:DNO327743 DXK327705:DXK327743 EHG327705:EHG327743 ERC327705:ERC327743 FAY327705:FAY327743 FKU327705:FKU327743 FUQ327705:FUQ327743 GEM327705:GEM327743 GOI327705:GOI327743 GYE327705:GYE327743 HIA327705:HIA327743 HRW327705:HRW327743 IBS327705:IBS327743 ILO327705:ILO327743 IVK327705:IVK327743 JFG327705:JFG327743 JPC327705:JPC327743 JYY327705:JYY327743 KIU327705:KIU327743 KSQ327705:KSQ327743 LCM327705:LCM327743 LMI327705:LMI327743 LWE327705:LWE327743 MGA327705:MGA327743 MPW327705:MPW327743 MZS327705:MZS327743 NJO327705:NJO327743 NTK327705:NTK327743 ODG327705:ODG327743 ONC327705:ONC327743 OWY327705:OWY327743 PGU327705:PGU327743 PQQ327705:PQQ327743 QAM327705:QAM327743 QKI327705:QKI327743 QUE327705:QUE327743 REA327705:REA327743 RNW327705:RNW327743 RXS327705:RXS327743 SHO327705:SHO327743 SRK327705:SRK327743 TBG327705:TBG327743 TLC327705:TLC327743 TUY327705:TUY327743 UEU327705:UEU327743 UOQ327705:UOQ327743 UYM327705:UYM327743 VII327705:VII327743 VSE327705:VSE327743 WCA327705:WCA327743 WLW327705:WLW327743 WVS327705:WVS327743 K393241:K393279 JG393241:JG393279 TC393241:TC393279 ACY393241:ACY393279 AMU393241:AMU393279 AWQ393241:AWQ393279 BGM393241:BGM393279 BQI393241:BQI393279 CAE393241:CAE393279 CKA393241:CKA393279 CTW393241:CTW393279 DDS393241:DDS393279 DNO393241:DNO393279 DXK393241:DXK393279 EHG393241:EHG393279 ERC393241:ERC393279 FAY393241:FAY393279 FKU393241:FKU393279 FUQ393241:FUQ393279 GEM393241:GEM393279 GOI393241:GOI393279 GYE393241:GYE393279 HIA393241:HIA393279 HRW393241:HRW393279 IBS393241:IBS393279 ILO393241:ILO393279 IVK393241:IVK393279 JFG393241:JFG393279 JPC393241:JPC393279 JYY393241:JYY393279 KIU393241:KIU393279 KSQ393241:KSQ393279 LCM393241:LCM393279 LMI393241:LMI393279 LWE393241:LWE393279 MGA393241:MGA393279 MPW393241:MPW393279 MZS393241:MZS393279 NJO393241:NJO393279 NTK393241:NTK393279 ODG393241:ODG393279 ONC393241:ONC393279 OWY393241:OWY393279 PGU393241:PGU393279 PQQ393241:PQQ393279 QAM393241:QAM393279 QKI393241:QKI393279 QUE393241:QUE393279 REA393241:REA393279 RNW393241:RNW393279 RXS393241:RXS393279 SHO393241:SHO393279 SRK393241:SRK393279 TBG393241:TBG393279 TLC393241:TLC393279 TUY393241:TUY393279 UEU393241:UEU393279 UOQ393241:UOQ393279 UYM393241:UYM393279 VII393241:VII393279 VSE393241:VSE393279 WCA393241:WCA393279 WLW393241:WLW393279 WVS393241:WVS393279 K458777:K458815 JG458777:JG458815 TC458777:TC458815 ACY458777:ACY458815 AMU458777:AMU458815 AWQ458777:AWQ458815 BGM458777:BGM458815 BQI458777:BQI458815 CAE458777:CAE458815 CKA458777:CKA458815 CTW458777:CTW458815 DDS458777:DDS458815 DNO458777:DNO458815 DXK458777:DXK458815 EHG458777:EHG458815 ERC458777:ERC458815 FAY458777:FAY458815 FKU458777:FKU458815 FUQ458777:FUQ458815 GEM458777:GEM458815 GOI458777:GOI458815 GYE458777:GYE458815 HIA458777:HIA458815 HRW458777:HRW458815 IBS458777:IBS458815 ILO458777:ILO458815 IVK458777:IVK458815 JFG458777:JFG458815 JPC458777:JPC458815 JYY458777:JYY458815 KIU458777:KIU458815 KSQ458777:KSQ458815 LCM458777:LCM458815 LMI458777:LMI458815 LWE458777:LWE458815 MGA458777:MGA458815 MPW458777:MPW458815 MZS458777:MZS458815 NJO458777:NJO458815 NTK458777:NTK458815 ODG458777:ODG458815 ONC458777:ONC458815 OWY458777:OWY458815 PGU458777:PGU458815 PQQ458777:PQQ458815 QAM458777:QAM458815 QKI458777:QKI458815 QUE458777:QUE458815 REA458777:REA458815 RNW458777:RNW458815 RXS458777:RXS458815 SHO458777:SHO458815 SRK458777:SRK458815 TBG458777:TBG458815 TLC458777:TLC458815 TUY458777:TUY458815 UEU458777:UEU458815 UOQ458777:UOQ458815 UYM458777:UYM458815 VII458777:VII458815 VSE458777:VSE458815 WCA458777:WCA458815 WLW458777:WLW458815 WVS458777:WVS458815 K524313:K524351 JG524313:JG524351 TC524313:TC524351 ACY524313:ACY524351 AMU524313:AMU524351 AWQ524313:AWQ524351 BGM524313:BGM524351 BQI524313:BQI524351 CAE524313:CAE524351 CKA524313:CKA524351 CTW524313:CTW524351 DDS524313:DDS524351 DNO524313:DNO524351 DXK524313:DXK524351 EHG524313:EHG524351 ERC524313:ERC524351 FAY524313:FAY524351 FKU524313:FKU524351 FUQ524313:FUQ524351 GEM524313:GEM524351 GOI524313:GOI524351 GYE524313:GYE524351 HIA524313:HIA524351 HRW524313:HRW524351 IBS524313:IBS524351 ILO524313:ILO524351 IVK524313:IVK524351 JFG524313:JFG524351 JPC524313:JPC524351 JYY524313:JYY524351 KIU524313:KIU524351 KSQ524313:KSQ524351 LCM524313:LCM524351 LMI524313:LMI524351 LWE524313:LWE524351 MGA524313:MGA524351 MPW524313:MPW524351 MZS524313:MZS524351 NJO524313:NJO524351 NTK524313:NTK524351 ODG524313:ODG524351 ONC524313:ONC524351 OWY524313:OWY524351 PGU524313:PGU524351 PQQ524313:PQQ524351 QAM524313:QAM524351 QKI524313:QKI524351 QUE524313:QUE524351 REA524313:REA524351 RNW524313:RNW524351 RXS524313:RXS524351 SHO524313:SHO524351 SRK524313:SRK524351 TBG524313:TBG524351 TLC524313:TLC524351 TUY524313:TUY524351 UEU524313:UEU524351 UOQ524313:UOQ524351 UYM524313:UYM524351 VII524313:VII524351 VSE524313:VSE524351 WCA524313:WCA524351 WLW524313:WLW524351 WVS524313:WVS524351 K589849:K589887 JG589849:JG589887 TC589849:TC589887 ACY589849:ACY589887 AMU589849:AMU589887 AWQ589849:AWQ589887 BGM589849:BGM589887 BQI589849:BQI589887 CAE589849:CAE589887 CKA589849:CKA589887 CTW589849:CTW589887 DDS589849:DDS589887 DNO589849:DNO589887 DXK589849:DXK589887 EHG589849:EHG589887 ERC589849:ERC589887 FAY589849:FAY589887 FKU589849:FKU589887 FUQ589849:FUQ589887 GEM589849:GEM589887 GOI589849:GOI589887 GYE589849:GYE589887 HIA589849:HIA589887 HRW589849:HRW589887 IBS589849:IBS589887 ILO589849:ILO589887 IVK589849:IVK589887 JFG589849:JFG589887 JPC589849:JPC589887 JYY589849:JYY589887 KIU589849:KIU589887 KSQ589849:KSQ589887 LCM589849:LCM589887 LMI589849:LMI589887 LWE589849:LWE589887 MGA589849:MGA589887 MPW589849:MPW589887 MZS589849:MZS589887 NJO589849:NJO589887 NTK589849:NTK589887 ODG589849:ODG589887 ONC589849:ONC589887 OWY589849:OWY589887 PGU589849:PGU589887 PQQ589849:PQQ589887 QAM589849:QAM589887 QKI589849:QKI589887 QUE589849:QUE589887 REA589849:REA589887 RNW589849:RNW589887 RXS589849:RXS589887 SHO589849:SHO589887 SRK589849:SRK589887 TBG589849:TBG589887 TLC589849:TLC589887 TUY589849:TUY589887 UEU589849:UEU589887 UOQ589849:UOQ589887 UYM589849:UYM589887 VII589849:VII589887 VSE589849:VSE589887 WCA589849:WCA589887 WLW589849:WLW589887 WVS589849:WVS589887 K655385:K655423 JG655385:JG655423 TC655385:TC655423 ACY655385:ACY655423 AMU655385:AMU655423 AWQ655385:AWQ655423 BGM655385:BGM655423 BQI655385:BQI655423 CAE655385:CAE655423 CKA655385:CKA655423 CTW655385:CTW655423 DDS655385:DDS655423 DNO655385:DNO655423 DXK655385:DXK655423 EHG655385:EHG655423 ERC655385:ERC655423 FAY655385:FAY655423 FKU655385:FKU655423 FUQ655385:FUQ655423 GEM655385:GEM655423 GOI655385:GOI655423 GYE655385:GYE655423 HIA655385:HIA655423 HRW655385:HRW655423 IBS655385:IBS655423 ILO655385:ILO655423 IVK655385:IVK655423 JFG655385:JFG655423 JPC655385:JPC655423 JYY655385:JYY655423 KIU655385:KIU655423 KSQ655385:KSQ655423 LCM655385:LCM655423 LMI655385:LMI655423 LWE655385:LWE655423 MGA655385:MGA655423 MPW655385:MPW655423 MZS655385:MZS655423 NJO655385:NJO655423 NTK655385:NTK655423 ODG655385:ODG655423 ONC655385:ONC655423 OWY655385:OWY655423 PGU655385:PGU655423 PQQ655385:PQQ655423 QAM655385:QAM655423 QKI655385:QKI655423 QUE655385:QUE655423 REA655385:REA655423 RNW655385:RNW655423 RXS655385:RXS655423 SHO655385:SHO655423 SRK655385:SRK655423 TBG655385:TBG655423 TLC655385:TLC655423 TUY655385:TUY655423 UEU655385:UEU655423 UOQ655385:UOQ655423 UYM655385:UYM655423 VII655385:VII655423 VSE655385:VSE655423 WCA655385:WCA655423 WLW655385:WLW655423 WVS655385:WVS655423 K720921:K720959 JG720921:JG720959 TC720921:TC720959 ACY720921:ACY720959 AMU720921:AMU720959 AWQ720921:AWQ720959 BGM720921:BGM720959 BQI720921:BQI720959 CAE720921:CAE720959 CKA720921:CKA720959 CTW720921:CTW720959 DDS720921:DDS720959 DNO720921:DNO720959 DXK720921:DXK720959 EHG720921:EHG720959 ERC720921:ERC720959 FAY720921:FAY720959 FKU720921:FKU720959 FUQ720921:FUQ720959 GEM720921:GEM720959 GOI720921:GOI720959 GYE720921:GYE720959 HIA720921:HIA720959 HRW720921:HRW720959 IBS720921:IBS720959 ILO720921:ILO720959 IVK720921:IVK720959 JFG720921:JFG720959 JPC720921:JPC720959 JYY720921:JYY720959 KIU720921:KIU720959 KSQ720921:KSQ720959 LCM720921:LCM720959 LMI720921:LMI720959 LWE720921:LWE720959 MGA720921:MGA720959 MPW720921:MPW720959 MZS720921:MZS720959 NJO720921:NJO720959 NTK720921:NTK720959 ODG720921:ODG720959 ONC720921:ONC720959 OWY720921:OWY720959 PGU720921:PGU720959 PQQ720921:PQQ720959 QAM720921:QAM720959 QKI720921:QKI720959 QUE720921:QUE720959 REA720921:REA720959 RNW720921:RNW720959 RXS720921:RXS720959 SHO720921:SHO720959 SRK720921:SRK720959 TBG720921:TBG720959 TLC720921:TLC720959 TUY720921:TUY720959 UEU720921:UEU720959 UOQ720921:UOQ720959 UYM720921:UYM720959 VII720921:VII720959 VSE720921:VSE720959 WCA720921:WCA720959 WLW720921:WLW720959 WVS720921:WVS720959 K786457:K786495 JG786457:JG786495 TC786457:TC786495 ACY786457:ACY786495 AMU786457:AMU786495 AWQ786457:AWQ786495 BGM786457:BGM786495 BQI786457:BQI786495 CAE786457:CAE786495 CKA786457:CKA786495 CTW786457:CTW786495 DDS786457:DDS786495 DNO786457:DNO786495 DXK786457:DXK786495 EHG786457:EHG786495 ERC786457:ERC786495 FAY786457:FAY786495 FKU786457:FKU786495 FUQ786457:FUQ786495 GEM786457:GEM786495 GOI786457:GOI786495 GYE786457:GYE786495 HIA786457:HIA786495 HRW786457:HRW786495 IBS786457:IBS786495 ILO786457:ILO786495 IVK786457:IVK786495 JFG786457:JFG786495 JPC786457:JPC786495 JYY786457:JYY786495 KIU786457:KIU786495 KSQ786457:KSQ786495 LCM786457:LCM786495 LMI786457:LMI786495 LWE786457:LWE786495 MGA786457:MGA786495 MPW786457:MPW786495 MZS786457:MZS786495 NJO786457:NJO786495 NTK786457:NTK786495 ODG786457:ODG786495 ONC786457:ONC786495 OWY786457:OWY786495 PGU786457:PGU786495 PQQ786457:PQQ786495 QAM786457:QAM786495 QKI786457:QKI786495 QUE786457:QUE786495 REA786457:REA786495 RNW786457:RNW786495 RXS786457:RXS786495 SHO786457:SHO786495 SRK786457:SRK786495 TBG786457:TBG786495 TLC786457:TLC786495 TUY786457:TUY786495 UEU786457:UEU786495 UOQ786457:UOQ786495 UYM786457:UYM786495 VII786457:VII786495 VSE786457:VSE786495 WCA786457:WCA786495 WLW786457:WLW786495 WVS786457:WVS786495 K851993:K852031 JG851993:JG852031 TC851993:TC852031 ACY851993:ACY852031 AMU851993:AMU852031 AWQ851993:AWQ852031 BGM851993:BGM852031 BQI851993:BQI852031 CAE851993:CAE852031 CKA851993:CKA852031 CTW851993:CTW852031 DDS851993:DDS852031 DNO851993:DNO852031 DXK851993:DXK852031 EHG851993:EHG852031 ERC851993:ERC852031 FAY851993:FAY852031 FKU851993:FKU852031 FUQ851993:FUQ852031 GEM851993:GEM852031 GOI851993:GOI852031 GYE851993:GYE852031 HIA851993:HIA852031 HRW851993:HRW852031 IBS851993:IBS852031 ILO851993:ILO852031 IVK851993:IVK852031 JFG851993:JFG852031 JPC851993:JPC852031 JYY851993:JYY852031 KIU851993:KIU852031 KSQ851993:KSQ852031 LCM851993:LCM852031 LMI851993:LMI852031 LWE851993:LWE852031 MGA851993:MGA852031 MPW851993:MPW852031 MZS851993:MZS852031 NJO851993:NJO852031 NTK851993:NTK852031 ODG851993:ODG852031 ONC851993:ONC852031 OWY851993:OWY852031 PGU851993:PGU852031 PQQ851993:PQQ852031 QAM851993:QAM852031 QKI851993:QKI852031 QUE851993:QUE852031 REA851993:REA852031 RNW851993:RNW852031 RXS851993:RXS852031 SHO851993:SHO852031 SRK851993:SRK852031 TBG851993:TBG852031 TLC851993:TLC852031 TUY851993:TUY852031 UEU851993:UEU852031 UOQ851993:UOQ852031 UYM851993:UYM852031 VII851993:VII852031 VSE851993:VSE852031 WCA851993:WCA852031 WLW851993:WLW852031 WVS851993:WVS852031 K917529:K917567 JG917529:JG917567 TC917529:TC917567 ACY917529:ACY917567 AMU917529:AMU917567 AWQ917529:AWQ917567 BGM917529:BGM917567 BQI917529:BQI917567 CAE917529:CAE917567 CKA917529:CKA917567 CTW917529:CTW917567 DDS917529:DDS917567 DNO917529:DNO917567 DXK917529:DXK917567 EHG917529:EHG917567 ERC917529:ERC917567 FAY917529:FAY917567 FKU917529:FKU917567 FUQ917529:FUQ917567 GEM917529:GEM917567 GOI917529:GOI917567 GYE917529:GYE917567 HIA917529:HIA917567 HRW917529:HRW917567 IBS917529:IBS917567 ILO917529:ILO917567 IVK917529:IVK917567 JFG917529:JFG917567 JPC917529:JPC917567 JYY917529:JYY917567 KIU917529:KIU917567 KSQ917529:KSQ917567 LCM917529:LCM917567 LMI917529:LMI917567 LWE917529:LWE917567 MGA917529:MGA917567 MPW917529:MPW917567 MZS917529:MZS917567 NJO917529:NJO917567 NTK917529:NTK917567 ODG917529:ODG917567 ONC917529:ONC917567 OWY917529:OWY917567 PGU917529:PGU917567 PQQ917529:PQQ917567 QAM917529:QAM917567 QKI917529:QKI917567 QUE917529:QUE917567 REA917529:REA917567 RNW917529:RNW917567 RXS917529:RXS917567 SHO917529:SHO917567 SRK917529:SRK917567 TBG917529:TBG917567 TLC917529:TLC917567 TUY917529:TUY917567 UEU917529:UEU917567 UOQ917529:UOQ917567 UYM917529:UYM917567 VII917529:VII917567 VSE917529:VSE917567 WCA917529:WCA917567 WLW917529:WLW917567 WVS917529:WVS917567 K983065:K983103 JG983065:JG983103 TC983065:TC983103 ACY983065:ACY983103 AMU983065:AMU983103 AWQ983065:AWQ983103 BGM983065:BGM983103 BQI983065:BQI983103 CAE983065:CAE983103 CKA983065:CKA983103 CTW983065:CTW983103 DDS983065:DDS983103 DNO983065:DNO983103 DXK983065:DXK983103 EHG983065:EHG983103 ERC983065:ERC983103 FAY983065:FAY983103 FKU983065:FKU983103 FUQ983065:FUQ983103 GEM983065:GEM983103 GOI983065:GOI983103 GYE983065:GYE983103 HIA983065:HIA983103 HRW983065:HRW983103 IBS983065:IBS983103 ILO983065:ILO983103 IVK983065:IVK983103 JFG983065:JFG983103 JPC983065:JPC983103 JYY983065:JYY983103 KIU983065:KIU983103 KSQ983065:KSQ983103 LCM983065:LCM983103 LMI983065:LMI983103 LWE983065:LWE983103 MGA983065:MGA983103 MPW983065:MPW983103 MZS983065:MZS983103 NJO983065:NJO983103 NTK983065:NTK983103 ODG983065:ODG983103 ONC983065:ONC983103 OWY983065:OWY983103 PGU983065:PGU983103 PQQ983065:PQQ983103 QAM983065:QAM983103 QKI983065:QKI983103 QUE983065:QUE983103 REA983065:REA983103 RNW983065:RNW983103 RXS983065:RXS983103 SHO983065:SHO983103 SRK983065:SRK983103 TBG983065:TBG983103 TLC983065:TLC983103 TUY983065:TUY983103 UEU983065:UEU983103 UOQ983065:UOQ983103 UYM983065:UYM983103 VII983065:VII983103 VSE983065:VSE983103 WCA983065:WCA983103 WLW983065:WLW983103 WVS983065:WVS983103 K53:K54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K65547:K65554 JG65547:JG65554 TC65547:TC65554 ACY65547:ACY65554 AMU65547:AMU65554 AWQ65547:AWQ65554 BGM65547:BGM65554 BQI65547:BQI65554 CAE65547:CAE65554 CKA65547:CKA65554 CTW65547:CTW65554 DDS65547:DDS65554 DNO65547:DNO65554 DXK65547:DXK65554 EHG65547:EHG65554 ERC65547:ERC65554 FAY65547:FAY65554 FKU65547:FKU65554 FUQ65547:FUQ65554 GEM65547:GEM65554 GOI65547:GOI65554 GYE65547:GYE65554 HIA65547:HIA65554 HRW65547:HRW65554 IBS65547:IBS65554 ILO65547:ILO65554 IVK65547:IVK65554 JFG65547:JFG65554 JPC65547:JPC65554 JYY65547:JYY65554 KIU65547:KIU65554 KSQ65547:KSQ65554 LCM65547:LCM65554 LMI65547:LMI65554 LWE65547:LWE65554 MGA65547:MGA65554 MPW65547:MPW65554 MZS65547:MZS65554 NJO65547:NJO65554 NTK65547:NTK65554 ODG65547:ODG65554 ONC65547:ONC65554 OWY65547:OWY65554 PGU65547:PGU65554 PQQ65547:PQQ65554 QAM65547:QAM65554 QKI65547:QKI65554 QUE65547:QUE65554 REA65547:REA65554 RNW65547:RNW65554 RXS65547:RXS65554 SHO65547:SHO65554 SRK65547:SRK65554 TBG65547:TBG65554 TLC65547:TLC65554 TUY65547:TUY65554 UEU65547:UEU65554 UOQ65547:UOQ65554 UYM65547:UYM65554 VII65547:VII65554 VSE65547:VSE65554 WCA65547:WCA65554 WLW65547:WLW65554 WVS65547:WVS65554 K131083:K131090 JG131083:JG131090 TC131083:TC131090 ACY131083:ACY131090 AMU131083:AMU131090 AWQ131083:AWQ131090 BGM131083:BGM131090 BQI131083:BQI131090 CAE131083:CAE131090 CKA131083:CKA131090 CTW131083:CTW131090 DDS131083:DDS131090 DNO131083:DNO131090 DXK131083:DXK131090 EHG131083:EHG131090 ERC131083:ERC131090 FAY131083:FAY131090 FKU131083:FKU131090 FUQ131083:FUQ131090 GEM131083:GEM131090 GOI131083:GOI131090 GYE131083:GYE131090 HIA131083:HIA131090 HRW131083:HRW131090 IBS131083:IBS131090 ILO131083:ILO131090 IVK131083:IVK131090 JFG131083:JFG131090 JPC131083:JPC131090 JYY131083:JYY131090 KIU131083:KIU131090 KSQ131083:KSQ131090 LCM131083:LCM131090 LMI131083:LMI131090 LWE131083:LWE131090 MGA131083:MGA131090 MPW131083:MPW131090 MZS131083:MZS131090 NJO131083:NJO131090 NTK131083:NTK131090 ODG131083:ODG131090 ONC131083:ONC131090 OWY131083:OWY131090 PGU131083:PGU131090 PQQ131083:PQQ131090 QAM131083:QAM131090 QKI131083:QKI131090 QUE131083:QUE131090 REA131083:REA131090 RNW131083:RNW131090 RXS131083:RXS131090 SHO131083:SHO131090 SRK131083:SRK131090 TBG131083:TBG131090 TLC131083:TLC131090 TUY131083:TUY131090 UEU131083:UEU131090 UOQ131083:UOQ131090 UYM131083:UYM131090 VII131083:VII131090 VSE131083:VSE131090 WCA131083:WCA131090 WLW131083:WLW131090 WVS131083:WVS131090 K196619:K196626 JG196619:JG196626 TC196619:TC196626 ACY196619:ACY196626 AMU196619:AMU196626 AWQ196619:AWQ196626 BGM196619:BGM196626 BQI196619:BQI196626 CAE196619:CAE196626 CKA196619:CKA196626 CTW196619:CTW196626 DDS196619:DDS196626 DNO196619:DNO196626 DXK196619:DXK196626 EHG196619:EHG196626 ERC196619:ERC196626 FAY196619:FAY196626 FKU196619:FKU196626 FUQ196619:FUQ196626 GEM196619:GEM196626 GOI196619:GOI196626 GYE196619:GYE196626 HIA196619:HIA196626 HRW196619:HRW196626 IBS196619:IBS196626 ILO196619:ILO196626 IVK196619:IVK196626 JFG196619:JFG196626 JPC196619:JPC196626 JYY196619:JYY196626 KIU196619:KIU196626 KSQ196619:KSQ196626 LCM196619:LCM196626 LMI196619:LMI196626 LWE196619:LWE196626 MGA196619:MGA196626 MPW196619:MPW196626 MZS196619:MZS196626 NJO196619:NJO196626 NTK196619:NTK196626 ODG196619:ODG196626 ONC196619:ONC196626 OWY196619:OWY196626 PGU196619:PGU196626 PQQ196619:PQQ196626 QAM196619:QAM196626 QKI196619:QKI196626 QUE196619:QUE196626 REA196619:REA196626 RNW196619:RNW196626 RXS196619:RXS196626 SHO196619:SHO196626 SRK196619:SRK196626 TBG196619:TBG196626 TLC196619:TLC196626 TUY196619:TUY196626 UEU196619:UEU196626 UOQ196619:UOQ196626 UYM196619:UYM196626 VII196619:VII196626 VSE196619:VSE196626 WCA196619:WCA196626 WLW196619:WLW196626 WVS196619:WVS196626 K262155:K262162 JG262155:JG262162 TC262155:TC262162 ACY262155:ACY262162 AMU262155:AMU262162 AWQ262155:AWQ262162 BGM262155:BGM262162 BQI262155:BQI262162 CAE262155:CAE262162 CKA262155:CKA262162 CTW262155:CTW262162 DDS262155:DDS262162 DNO262155:DNO262162 DXK262155:DXK262162 EHG262155:EHG262162 ERC262155:ERC262162 FAY262155:FAY262162 FKU262155:FKU262162 FUQ262155:FUQ262162 GEM262155:GEM262162 GOI262155:GOI262162 GYE262155:GYE262162 HIA262155:HIA262162 HRW262155:HRW262162 IBS262155:IBS262162 ILO262155:ILO262162 IVK262155:IVK262162 JFG262155:JFG262162 JPC262155:JPC262162 JYY262155:JYY262162 KIU262155:KIU262162 KSQ262155:KSQ262162 LCM262155:LCM262162 LMI262155:LMI262162 LWE262155:LWE262162 MGA262155:MGA262162 MPW262155:MPW262162 MZS262155:MZS262162 NJO262155:NJO262162 NTK262155:NTK262162 ODG262155:ODG262162 ONC262155:ONC262162 OWY262155:OWY262162 PGU262155:PGU262162 PQQ262155:PQQ262162 QAM262155:QAM262162 QKI262155:QKI262162 QUE262155:QUE262162 REA262155:REA262162 RNW262155:RNW262162 RXS262155:RXS262162 SHO262155:SHO262162 SRK262155:SRK262162 TBG262155:TBG262162 TLC262155:TLC262162 TUY262155:TUY262162 UEU262155:UEU262162 UOQ262155:UOQ262162 UYM262155:UYM262162 VII262155:VII262162 VSE262155:VSE262162 WCA262155:WCA262162 WLW262155:WLW262162 WVS262155:WVS262162 K327691:K327698 JG327691:JG327698 TC327691:TC327698 ACY327691:ACY327698 AMU327691:AMU327698 AWQ327691:AWQ327698 BGM327691:BGM327698 BQI327691:BQI327698 CAE327691:CAE327698 CKA327691:CKA327698 CTW327691:CTW327698 DDS327691:DDS327698 DNO327691:DNO327698 DXK327691:DXK327698 EHG327691:EHG327698 ERC327691:ERC327698 FAY327691:FAY327698 FKU327691:FKU327698 FUQ327691:FUQ327698 GEM327691:GEM327698 GOI327691:GOI327698 GYE327691:GYE327698 HIA327691:HIA327698 HRW327691:HRW327698 IBS327691:IBS327698 ILO327691:ILO327698 IVK327691:IVK327698 JFG327691:JFG327698 JPC327691:JPC327698 JYY327691:JYY327698 KIU327691:KIU327698 KSQ327691:KSQ327698 LCM327691:LCM327698 LMI327691:LMI327698 LWE327691:LWE327698 MGA327691:MGA327698 MPW327691:MPW327698 MZS327691:MZS327698 NJO327691:NJO327698 NTK327691:NTK327698 ODG327691:ODG327698 ONC327691:ONC327698 OWY327691:OWY327698 PGU327691:PGU327698 PQQ327691:PQQ327698 QAM327691:QAM327698 QKI327691:QKI327698 QUE327691:QUE327698 REA327691:REA327698 RNW327691:RNW327698 RXS327691:RXS327698 SHO327691:SHO327698 SRK327691:SRK327698 TBG327691:TBG327698 TLC327691:TLC327698 TUY327691:TUY327698 UEU327691:UEU327698 UOQ327691:UOQ327698 UYM327691:UYM327698 VII327691:VII327698 VSE327691:VSE327698 WCA327691:WCA327698 WLW327691:WLW327698 WVS327691:WVS327698 K393227:K393234 JG393227:JG393234 TC393227:TC393234 ACY393227:ACY393234 AMU393227:AMU393234 AWQ393227:AWQ393234 BGM393227:BGM393234 BQI393227:BQI393234 CAE393227:CAE393234 CKA393227:CKA393234 CTW393227:CTW393234 DDS393227:DDS393234 DNO393227:DNO393234 DXK393227:DXK393234 EHG393227:EHG393234 ERC393227:ERC393234 FAY393227:FAY393234 FKU393227:FKU393234 FUQ393227:FUQ393234 GEM393227:GEM393234 GOI393227:GOI393234 GYE393227:GYE393234 HIA393227:HIA393234 HRW393227:HRW393234 IBS393227:IBS393234 ILO393227:ILO393234 IVK393227:IVK393234 JFG393227:JFG393234 JPC393227:JPC393234 JYY393227:JYY393234 KIU393227:KIU393234 KSQ393227:KSQ393234 LCM393227:LCM393234 LMI393227:LMI393234 LWE393227:LWE393234 MGA393227:MGA393234 MPW393227:MPW393234 MZS393227:MZS393234 NJO393227:NJO393234 NTK393227:NTK393234 ODG393227:ODG393234 ONC393227:ONC393234 OWY393227:OWY393234 PGU393227:PGU393234 PQQ393227:PQQ393234 QAM393227:QAM393234 QKI393227:QKI393234 QUE393227:QUE393234 REA393227:REA393234 RNW393227:RNW393234 RXS393227:RXS393234 SHO393227:SHO393234 SRK393227:SRK393234 TBG393227:TBG393234 TLC393227:TLC393234 TUY393227:TUY393234 UEU393227:UEU393234 UOQ393227:UOQ393234 UYM393227:UYM393234 VII393227:VII393234 VSE393227:VSE393234 WCA393227:WCA393234 WLW393227:WLW393234 WVS393227:WVS393234 K458763:K458770 JG458763:JG458770 TC458763:TC458770 ACY458763:ACY458770 AMU458763:AMU458770 AWQ458763:AWQ458770 BGM458763:BGM458770 BQI458763:BQI458770 CAE458763:CAE458770 CKA458763:CKA458770 CTW458763:CTW458770 DDS458763:DDS458770 DNO458763:DNO458770 DXK458763:DXK458770 EHG458763:EHG458770 ERC458763:ERC458770 FAY458763:FAY458770 FKU458763:FKU458770 FUQ458763:FUQ458770 GEM458763:GEM458770 GOI458763:GOI458770 GYE458763:GYE458770 HIA458763:HIA458770 HRW458763:HRW458770 IBS458763:IBS458770 ILO458763:ILO458770 IVK458763:IVK458770 JFG458763:JFG458770 JPC458763:JPC458770 JYY458763:JYY458770 KIU458763:KIU458770 KSQ458763:KSQ458770 LCM458763:LCM458770 LMI458763:LMI458770 LWE458763:LWE458770 MGA458763:MGA458770 MPW458763:MPW458770 MZS458763:MZS458770 NJO458763:NJO458770 NTK458763:NTK458770 ODG458763:ODG458770 ONC458763:ONC458770 OWY458763:OWY458770 PGU458763:PGU458770 PQQ458763:PQQ458770 QAM458763:QAM458770 QKI458763:QKI458770 QUE458763:QUE458770 REA458763:REA458770 RNW458763:RNW458770 RXS458763:RXS458770 SHO458763:SHO458770 SRK458763:SRK458770 TBG458763:TBG458770 TLC458763:TLC458770 TUY458763:TUY458770 UEU458763:UEU458770 UOQ458763:UOQ458770 UYM458763:UYM458770 VII458763:VII458770 VSE458763:VSE458770 WCA458763:WCA458770 WLW458763:WLW458770 WVS458763:WVS458770 K524299:K524306 JG524299:JG524306 TC524299:TC524306 ACY524299:ACY524306 AMU524299:AMU524306 AWQ524299:AWQ524306 BGM524299:BGM524306 BQI524299:BQI524306 CAE524299:CAE524306 CKA524299:CKA524306 CTW524299:CTW524306 DDS524299:DDS524306 DNO524299:DNO524306 DXK524299:DXK524306 EHG524299:EHG524306 ERC524299:ERC524306 FAY524299:FAY524306 FKU524299:FKU524306 FUQ524299:FUQ524306 GEM524299:GEM524306 GOI524299:GOI524306 GYE524299:GYE524306 HIA524299:HIA524306 HRW524299:HRW524306 IBS524299:IBS524306 ILO524299:ILO524306 IVK524299:IVK524306 JFG524299:JFG524306 JPC524299:JPC524306 JYY524299:JYY524306 KIU524299:KIU524306 KSQ524299:KSQ524306 LCM524299:LCM524306 LMI524299:LMI524306 LWE524299:LWE524306 MGA524299:MGA524306 MPW524299:MPW524306 MZS524299:MZS524306 NJO524299:NJO524306 NTK524299:NTK524306 ODG524299:ODG524306 ONC524299:ONC524306 OWY524299:OWY524306 PGU524299:PGU524306 PQQ524299:PQQ524306 QAM524299:QAM524306 QKI524299:QKI524306 QUE524299:QUE524306 REA524299:REA524306 RNW524299:RNW524306 RXS524299:RXS524306 SHO524299:SHO524306 SRK524299:SRK524306 TBG524299:TBG524306 TLC524299:TLC524306 TUY524299:TUY524306 UEU524299:UEU524306 UOQ524299:UOQ524306 UYM524299:UYM524306 VII524299:VII524306 VSE524299:VSE524306 WCA524299:WCA524306 WLW524299:WLW524306 WVS524299:WVS524306 K589835:K589842 JG589835:JG589842 TC589835:TC589842 ACY589835:ACY589842 AMU589835:AMU589842 AWQ589835:AWQ589842 BGM589835:BGM589842 BQI589835:BQI589842 CAE589835:CAE589842 CKA589835:CKA589842 CTW589835:CTW589842 DDS589835:DDS589842 DNO589835:DNO589842 DXK589835:DXK589842 EHG589835:EHG589842 ERC589835:ERC589842 FAY589835:FAY589842 FKU589835:FKU589842 FUQ589835:FUQ589842 GEM589835:GEM589842 GOI589835:GOI589842 GYE589835:GYE589842 HIA589835:HIA589842 HRW589835:HRW589842 IBS589835:IBS589842 ILO589835:ILO589842 IVK589835:IVK589842 JFG589835:JFG589842 JPC589835:JPC589842 JYY589835:JYY589842 KIU589835:KIU589842 KSQ589835:KSQ589842 LCM589835:LCM589842 LMI589835:LMI589842 LWE589835:LWE589842 MGA589835:MGA589842 MPW589835:MPW589842 MZS589835:MZS589842 NJO589835:NJO589842 NTK589835:NTK589842 ODG589835:ODG589842 ONC589835:ONC589842 OWY589835:OWY589842 PGU589835:PGU589842 PQQ589835:PQQ589842 QAM589835:QAM589842 QKI589835:QKI589842 QUE589835:QUE589842 REA589835:REA589842 RNW589835:RNW589842 RXS589835:RXS589842 SHO589835:SHO589842 SRK589835:SRK589842 TBG589835:TBG589842 TLC589835:TLC589842 TUY589835:TUY589842 UEU589835:UEU589842 UOQ589835:UOQ589842 UYM589835:UYM589842 VII589835:VII589842 VSE589835:VSE589842 WCA589835:WCA589842 WLW589835:WLW589842 WVS589835:WVS589842 K655371:K655378 JG655371:JG655378 TC655371:TC655378 ACY655371:ACY655378 AMU655371:AMU655378 AWQ655371:AWQ655378 BGM655371:BGM655378 BQI655371:BQI655378 CAE655371:CAE655378 CKA655371:CKA655378 CTW655371:CTW655378 DDS655371:DDS655378 DNO655371:DNO655378 DXK655371:DXK655378 EHG655371:EHG655378 ERC655371:ERC655378 FAY655371:FAY655378 FKU655371:FKU655378 FUQ655371:FUQ655378 GEM655371:GEM655378 GOI655371:GOI655378 GYE655371:GYE655378 HIA655371:HIA655378 HRW655371:HRW655378 IBS655371:IBS655378 ILO655371:ILO655378 IVK655371:IVK655378 JFG655371:JFG655378 JPC655371:JPC655378 JYY655371:JYY655378 KIU655371:KIU655378 KSQ655371:KSQ655378 LCM655371:LCM655378 LMI655371:LMI655378 LWE655371:LWE655378 MGA655371:MGA655378 MPW655371:MPW655378 MZS655371:MZS655378 NJO655371:NJO655378 NTK655371:NTK655378 ODG655371:ODG655378 ONC655371:ONC655378 OWY655371:OWY655378 PGU655371:PGU655378 PQQ655371:PQQ655378 QAM655371:QAM655378 QKI655371:QKI655378 QUE655371:QUE655378 REA655371:REA655378 RNW655371:RNW655378 RXS655371:RXS655378 SHO655371:SHO655378 SRK655371:SRK655378 TBG655371:TBG655378 TLC655371:TLC655378 TUY655371:TUY655378 UEU655371:UEU655378 UOQ655371:UOQ655378 UYM655371:UYM655378 VII655371:VII655378 VSE655371:VSE655378 WCA655371:WCA655378 WLW655371:WLW655378 WVS655371:WVS655378 K720907:K720914 JG720907:JG720914 TC720907:TC720914 ACY720907:ACY720914 AMU720907:AMU720914 AWQ720907:AWQ720914 BGM720907:BGM720914 BQI720907:BQI720914 CAE720907:CAE720914 CKA720907:CKA720914 CTW720907:CTW720914 DDS720907:DDS720914 DNO720907:DNO720914 DXK720907:DXK720914 EHG720907:EHG720914 ERC720907:ERC720914 FAY720907:FAY720914 FKU720907:FKU720914 FUQ720907:FUQ720914 GEM720907:GEM720914 GOI720907:GOI720914 GYE720907:GYE720914 HIA720907:HIA720914 HRW720907:HRW720914 IBS720907:IBS720914 ILO720907:ILO720914 IVK720907:IVK720914 JFG720907:JFG720914 JPC720907:JPC720914 JYY720907:JYY720914 KIU720907:KIU720914 KSQ720907:KSQ720914 LCM720907:LCM720914 LMI720907:LMI720914 LWE720907:LWE720914 MGA720907:MGA720914 MPW720907:MPW720914 MZS720907:MZS720914 NJO720907:NJO720914 NTK720907:NTK720914 ODG720907:ODG720914 ONC720907:ONC720914 OWY720907:OWY720914 PGU720907:PGU720914 PQQ720907:PQQ720914 QAM720907:QAM720914 QKI720907:QKI720914 QUE720907:QUE720914 REA720907:REA720914 RNW720907:RNW720914 RXS720907:RXS720914 SHO720907:SHO720914 SRK720907:SRK720914 TBG720907:TBG720914 TLC720907:TLC720914 TUY720907:TUY720914 UEU720907:UEU720914 UOQ720907:UOQ720914 UYM720907:UYM720914 VII720907:VII720914 VSE720907:VSE720914 WCA720907:WCA720914 WLW720907:WLW720914 WVS720907:WVS720914 K786443:K786450 JG786443:JG786450 TC786443:TC786450 ACY786443:ACY786450 AMU786443:AMU786450 AWQ786443:AWQ786450 BGM786443:BGM786450 BQI786443:BQI786450 CAE786443:CAE786450 CKA786443:CKA786450 CTW786443:CTW786450 DDS786443:DDS786450 DNO786443:DNO786450 DXK786443:DXK786450 EHG786443:EHG786450 ERC786443:ERC786450 FAY786443:FAY786450 FKU786443:FKU786450 FUQ786443:FUQ786450 GEM786443:GEM786450 GOI786443:GOI786450 GYE786443:GYE786450 HIA786443:HIA786450 HRW786443:HRW786450 IBS786443:IBS786450 ILO786443:ILO786450 IVK786443:IVK786450 JFG786443:JFG786450 JPC786443:JPC786450 JYY786443:JYY786450 KIU786443:KIU786450 KSQ786443:KSQ786450 LCM786443:LCM786450 LMI786443:LMI786450 LWE786443:LWE786450 MGA786443:MGA786450 MPW786443:MPW786450 MZS786443:MZS786450 NJO786443:NJO786450 NTK786443:NTK786450 ODG786443:ODG786450 ONC786443:ONC786450 OWY786443:OWY786450 PGU786443:PGU786450 PQQ786443:PQQ786450 QAM786443:QAM786450 QKI786443:QKI786450 QUE786443:QUE786450 REA786443:REA786450 RNW786443:RNW786450 RXS786443:RXS786450 SHO786443:SHO786450 SRK786443:SRK786450 TBG786443:TBG786450 TLC786443:TLC786450 TUY786443:TUY786450 UEU786443:UEU786450 UOQ786443:UOQ786450 UYM786443:UYM786450 VII786443:VII786450 VSE786443:VSE786450 WCA786443:WCA786450 WLW786443:WLW786450 WVS786443:WVS786450 K851979:K851986 JG851979:JG851986 TC851979:TC851986 ACY851979:ACY851986 AMU851979:AMU851986 AWQ851979:AWQ851986 BGM851979:BGM851986 BQI851979:BQI851986 CAE851979:CAE851986 CKA851979:CKA851986 CTW851979:CTW851986 DDS851979:DDS851986 DNO851979:DNO851986 DXK851979:DXK851986 EHG851979:EHG851986 ERC851979:ERC851986 FAY851979:FAY851986 FKU851979:FKU851986 FUQ851979:FUQ851986 GEM851979:GEM851986 GOI851979:GOI851986 GYE851979:GYE851986 HIA851979:HIA851986 HRW851979:HRW851986 IBS851979:IBS851986 ILO851979:ILO851986 IVK851979:IVK851986 JFG851979:JFG851986 JPC851979:JPC851986 JYY851979:JYY851986 KIU851979:KIU851986 KSQ851979:KSQ851986 LCM851979:LCM851986 LMI851979:LMI851986 LWE851979:LWE851986 MGA851979:MGA851986 MPW851979:MPW851986 MZS851979:MZS851986 NJO851979:NJO851986 NTK851979:NTK851986 ODG851979:ODG851986 ONC851979:ONC851986 OWY851979:OWY851986 PGU851979:PGU851986 PQQ851979:PQQ851986 QAM851979:QAM851986 QKI851979:QKI851986 QUE851979:QUE851986 REA851979:REA851986 RNW851979:RNW851986 RXS851979:RXS851986 SHO851979:SHO851986 SRK851979:SRK851986 TBG851979:TBG851986 TLC851979:TLC851986 TUY851979:TUY851986 UEU851979:UEU851986 UOQ851979:UOQ851986 UYM851979:UYM851986 VII851979:VII851986 VSE851979:VSE851986 WCA851979:WCA851986 WLW851979:WLW851986 WVS851979:WVS851986 K917515:K917522 JG917515:JG917522 TC917515:TC917522 ACY917515:ACY917522 AMU917515:AMU917522 AWQ917515:AWQ917522 BGM917515:BGM917522 BQI917515:BQI917522 CAE917515:CAE917522 CKA917515:CKA917522 CTW917515:CTW917522 DDS917515:DDS917522 DNO917515:DNO917522 DXK917515:DXK917522 EHG917515:EHG917522 ERC917515:ERC917522 FAY917515:FAY917522 FKU917515:FKU917522 FUQ917515:FUQ917522 GEM917515:GEM917522 GOI917515:GOI917522 GYE917515:GYE917522 HIA917515:HIA917522 HRW917515:HRW917522 IBS917515:IBS917522 ILO917515:ILO917522 IVK917515:IVK917522 JFG917515:JFG917522 JPC917515:JPC917522 JYY917515:JYY917522 KIU917515:KIU917522 KSQ917515:KSQ917522 LCM917515:LCM917522 LMI917515:LMI917522 LWE917515:LWE917522 MGA917515:MGA917522 MPW917515:MPW917522 MZS917515:MZS917522 NJO917515:NJO917522 NTK917515:NTK917522 ODG917515:ODG917522 ONC917515:ONC917522 OWY917515:OWY917522 PGU917515:PGU917522 PQQ917515:PQQ917522 QAM917515:QAM917522 QKI917515:QKI917522 QUE917515:QUE917522 REA917515:REA917522 RNW917515:RNW917522 RXS917515:RXS917522 SHO917515:SHO917522 SRK917515:SRK917522 TBG917515:TBG917522 TLC917515:TLC917522 TUY917515:TUY917522 UEU917515:UEU917522 UOQ917515:UOQ917522 UYM917515:UYM917522 VII917515:VII917522 VSE917515:VSE917522 WCA917515:WCA917522 WLW917515:WLW917522 WVS917515:WVS917522 K983051:K983058 JG983051:JG983058 TC983051:TC983058 ACY983051:ACY983058 AMU983051:AMU983058 AWQ983051:AWQ983058 BGM983051:BGM983058 BQI983051:BQI983058 CAE983051:CAE983058 CKA983051:CKA983058 CTW983051:CTW983058 DDS983051:DDS983058 DNO983051:DNO983058 DXK983051:DXK983058 EHG983051:EHG983058 ERC983051:ERC983058 FAY983051:FAY983058 FKU983051:FKU983058 FUQ983051:FUQ983058 GEM983051:GEM983058 GOI983051:GOI983058 GYE983051:GYE983058 HIA983051:HIA983058 HRW983051:HRW983058 IBS983051:IBS983058 ILO983051:ILO983058 IVK983051:IVK983058 JFG983051:JFG983058 JPC983051:JPC983058 JYY983051:JYY983058 KIU983051:KIU983058 KSQ983051:KSQ983058 LCM983051:LCM983058 LMI983051:LMI983058 LWE983051:LWE983058 MGA983051:MGA983058 MPW983051:MPW983058 MZS983051:MZS983058 NJO983051:NJO983058 NTK983051:NTK983058 ODG983051:ODG983058 ONC983051:ONC983058 OWY983051:OWY983058 PGU983051:PGU983058 PQQ983051:PQQ983058 QAM983051:QAM983058 QKI983051:QKI983058 QUE983051:QUE983058 REA983051:REA983058 RNW983051:RNW983058 RXS983051:RXS983058 SHO983051:SHO983058 SRK983051:SRK983058 TBG983051:TBG983058 TLC983051:TLC983058 TUY983051:TUY983058 UEU983051:UEU983058 UOQ983051:UOQ983058 UYM983051:UYM983058 VII983051:VII983058 VSE983051:VSE983058 WCA983051:WCA983058 WLW983051:WLW983058 WVS60" xr:uid="{1B061552-3482-4C52-BBA7-28D45D4D454A}">
      <formula1>$J$123:$J$125</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19 IZ65519 SV65519 ACR65519 AMN65519 AWJ65519 BGF65519 BQB65519 BZX65519 CJT65519 CTP65519 DDL65519 DNH65519 DXD65519 EGZ65519 EQV65519 FAR65519 FKN65519 FUJ65519 GEF65519 GOB65519 GXX65519 HHT65519 HRP65519 IBL65519 ILH65519 IVD65519 JEZ65519 JOV65519 JYR65519 KIN65519 KSJ65519 LCF65519 LMB65519 LVX65519 MFT65519 MPP65519 MZL65519 NJH65519 NTD65519 OCZ65519 OMV65519 OWR65519 PGN65519 PQJ65519 QAF65519 QKB65519 QTX65519 RDT65519 RNP65519 RXL65519 SHH65519 SRD65519 TAZ65519 TKV65519 TUR65519 UEN65519 UOJ65519 UYF65519 VIB65519 VRX65519 WBT65519 WLP65519 WVL65519 D131055 IZ131055 SV131055 ACR131055 AMN131055 AWJ131055 BGF131055 BQB131055 BZX131055 CJT131055 CTP131055 DDL131055 DNH131055 DXD131055 EGZ131055 EQV131055 FAR131055 FKN131055 FUJ131055 GEF131055 GOB131055 GXX131055 HHT131055 HRP131055 IBL131055 ILH131055 IVD131055 JEZ131055 JOV131055 JYR131055 KIN131055 KSJ131055 LCF131055 LMB131055 LVX131055 MFT131055 MPP131055 MZL131055 NJH131055 NTD131055 OCZ131055 OMV131055 OWR131055 PGN131055 PQJ131055 QAF131055 QKB131055 QTX131055 RDT131055 RNP131055 RXL131055 SHH131055 SRD131055 TAZ131055 TKV131055 TUR131055 UEN131055 UOJ131055 UYF131055 VIB131055 VRX131055 WBT131055 WLP131055 WVL131055 D196591 IZ196591 SV196591 ACR196591 AMN196591 AWJ196591 BGF196591 BQB196591 BZX196591 CJT196591 CTP196591 DDL196591 DNH196591 DXD196591 EGZ196591 EQV196591 FAR196591 FKN196591 FUJ196591 GEF196591 GOB196591 GXX196591 HHT196591 HRP196591 IBL196591 ILH196591 IVD196591 JEZ196591 JOV196591 JYR196591 KIN196591 KSJ196591 LCF196591 LMB196591 LVX196591 MFT196591 MPP196591 MZL196591 NJH196591 NTD196591 OCZ196591 OMV196591 OWR196591 PGN196591 PQJ196591 QAF196591 QKB196591 QTX196591 RDT196591 RNP196591 RXL196591 SHH196591 SRD196591 TAZ196591 TKV196591 TUR196591 UEN196591 UOJ196591 UYF196591 VIB196591 VRX196591 WBT196591 WLP196591 WVL196591 D262127 IZ262127 SV262127 ACR262127 AMN262127 AWJ262127 BGF262127 BQB262127 BZX262127 CJT262127 CTP262127 DDL262127 DNH262127 DXD262127 EGZ262127 EQV262127 FAR262127 FKN262127 FUJ262127 GEF262127 GOB262127 GXX262127 HHT262127 HRP262127 IBL262127 ILH262127 IVD262127 JEZ262127 JOV262127 JYR262127 KIN262127 KSJ262127 LCF262127 LMB262127 LVX262127 MFT262127 MPP262127 MZL262127 NJH262127 NTD262127 OCZ262127 OMV262127 OWR262127 PGN262127 PQJ262127 QAF262127 QKB262127 QTX262127 RDT262127 RNP262127 RXL262127 SHH262127 SRD262127 TAZ262127 TKV262127 TUR262127 UEN262127 UOJ262127 UYF262127 VIB262127 VRX262127 WBT262127 WLP262127 WVL262127 D327663 IZ327663 SV327663 ACR327663 AMN327663 AWJ327663 BGF327663 BQB327663 BZX327663 CJT327663 CTP327663 DDL327663 DNH327663 DXD327663 EGZ327663 EQV327663 FAR327663 FKN327663 FUJ327663 GEF327663 GOB327663 GXX327663 HHT327663 HRP327663 IBL327663 ILH327663 IVD327663 JEZ327663 JOV327663 JYR327663 KIN327663 KSJ327663 LCF327663 LMB327663 LVX327663 MFT327663 MPP327663 MZL327663 NJH327663 NTD327663 OCZ327663 OMV327663 OWR327663 PGN327663 PQJ327663 QAF327663 QKB327663 QTX327663 RDT327663 RNP327663 RXL327663 SHH327663 SRD327663 TAZ327663 TKV327663 TUR327663 UEN327663 UOJ327663 UYF327663 VIB327663 VRX327663 WBT327663 WLP327663 WVL327663 D393199 IZ393199 SV393199 ACR393199 AMN393199 AWJ393199 BGF393199 BQB393199 BZX393199 CJT393199 CTP393199 DDL393199 DNH393199 DXD393199 EGZ393199 EQV393199 FAR393199 FKN393199 FUJ393199 GEF393199 GOB393199 GXX393199 HHT393199 HRP393199 IBL393199 ILH393199 IVD393199 JEZ393199 JOV393199 JYR393199 KIN393199 KSJ393199 LCF393199 LMB393199 LVX393199 MFT393199 MPP393199 MZL393199 NJH393199 NTD393199 OCZ393199 OMV393199 OWR393199 PGN393199 PQJ393199 QAF393199 QKB393199 QTX393199 RDT393199 RNP393199 RXL393199 SHH393199 SRD393199 TAZ393199 TKV393199 TUR393199 UEN393199 UOJ393199 UYF393199 VIB393199 VRX393199 WBT393199 WLP393199 WVL393199 D458735 IZ458735 SV458735 ACR458735 AMN458735 AWJ458735 BGF458735 BQB458735 BZX458735 CJT458735 CTP458735 DDL458735 DNH458735 DXD458735 EGZ458735 EQV458735 FAR458735 FKN458735 FUJ458735 GEF458735 GOB458735 GXX458735 HHT458735 HRP458735 IBL458735 ILH458735 IVD458735 JEZ458735 JOV458735 JYR458735 KIN458735 KSJ458735 LCF458735 LMB458735 LVX458735 MFT458735 MPP458735 MZL458735 NJH458735 NTD458735 OCZ458735 OMV458735 OWR458735 PGN458735 PQJ458735 QAF458735 QKB458735 QTX458735 RDT458735 RNP458735 RXL458735 SHH458735 SRD458735 TAZ458735 TKV458735 TUR458735 UEN458735 UOJ458735 UYF458735 VIB458735 VRX458735 WBT458735 WLP458735 WVL458735 D524271 IZ524271 SV524271 ACR524271 AMN524271 AWJ524271 BGF524271 BQB524271 BZX524271 CJT524271 CTP524271 DDL524271 DNH524271 DXD524271 EGZ524271 EQV524271 FAR524271 FKN524271 FUJ524271 GEF524271 GOB524271 GXX524271 HHT524271 HRP524271 IBL524271 ILH524271 IVD524271 JEZ524271 JOV524271 JYR524271 KIN524271 KSJ524271 LCF524271 LMB524271 LVX524271 MFT524271 MPP524271 MZL524271 NJH524271 NTD524271 OCZ524271 OMV524271 OWR524271 PGN524271 PQJ524271 QAF524271 QKB524271 QTX524271 RDT524271 RNP524271 RXL524271 SHH524271 SRD524271 TAZ524271 TKV524271 TUR524271 UEN524271 UOJ524271 UYF524271 VIB524271 VRX524271 WBT524271 WLP524271 WVL524271 D589807 IZ589807 SV589807 ACR589807 AMN589807 AWJ589807 BGF589807 BQB589807 BZX589807 CJT589807 CTP589807 DDL589807 DNH589807 DXD589807 EGZ589807 EQV589807 FAR589807 FKN589807 FUJ589807 GEF589807 GOB589807 GXX589807 HHT589807 HRP589807 IBL589807 ILH589807 IVD589807 JEZ589807 JOV589807 JYR589807 KIN589807 KSJ589807 LCF589807 LMB589807 LVX589807 MFT589807 MPP589807 MZL589807 NJH589807 NTD589807 OCZ589807 OMV589807 OWR589807 PGN589807 PQJ589807 QAF589807 QKB589807 QTX589807 RDT589807 RNP589807 RXL589807 SHH589807 SRD589807 TAZ589807 TKV589807 TUR589807 UEN589807 UOJ589807 UYF589807 VIB589807 VRX589807 WBT589807 WLP589807 WVL589807 D655343 IZ655343 SV655343 ACR655343 AMN655343 AWJ655343 BGF655343 BQB655343 BZX655343 CJT655343 CTP655343 DDL655343 DNH655343 DXD655343 EGZ655343 EQV655343 FAR655343 FKN655343 FUJ655343 GEF655343 GOB655343 GXX655343 HHT655343 HRP655343 IBL655343 ILH655343 IVD655343 JEZ655343 JOV655343 JYR655343 KIN655343 KSJ655343 LCF655343 LMB655343 LVX655343 MFT655343 MPP655343 MZL655343 NJH655343 NTD655343 OCZ655343 OMV655343 OWR655343 PGN655343 PQJ655343 QAF655343 QKB655343 QTX655343 RDT655343 RNP655343 RXL655343 SHH655343 SRD655343 TAZ655343 TKV655343 TUR655343 UEN655343 UOJ655343 UYF655343 VIB655343 VRX655343 WBT655343 WLP655343 WVL655343 D720879 IZ720879 SV720879 ACR720879 AMN720879 AWJ720879 BGF720879 BQB720879 BZX720879 CJT720879 CTP720879 DDL720879 DNH720879 DXD720879 EGZ720879 EQV720879 FAR720879 FKN720879 FUJ720879 GEF720879 GOB720879 GXX720879 HHT720879 HRP720879 IBL720879 ILH720879 IVD720879 JEZ720879 JOV720879 JYR720879 KIN720879 KSJ720879 LCF720879 LMB720879 LVX720879 MFT720879 MPP720879 MZL720879 NJH720879 NTD720879 OCZ720879 OMV720879 OWR720879 PGN720879 PQJ720879 QAF720879 QKB720879 QTX720879 RDT720879 RNP720879 RXL720879 SHH720879 SRD720879 TAZ720879 TKV720879 TUR720879 UEN720879 UOJ720879 UYF720879 VIB720879 VRX720879 WBT720879 WLP720879 WVL720879 D786415 IZ786415 SV786415 ACR786415 AMN786415 AWJ786415 BGF786415 BQB786415 BZX786415 CJT786415 CTP786415 DDL786415 DNH786415 DXD786415 EGZ786415 EQV786415 FAR786415 FKN786415 FUJ786415 GEF786415 GOB786415 GXX786415 HHT786415 HRP786415 IBL786415 ILH786415 IVD786415 JEZ786415 JOV786415 JYR786415 KIN786415 KSJ786415 LCF786415 LMB786415 LVX786415 MFT786415 MPP786415 MZL786415 NJH786415 NTD786415 OCZ786415 OMV786415 OWR786415 PGN786415 PQJ786415 QAF786415 QKB786415 QTX786415 RDT786415 RNP786415 RXL786415 SHH786415 SRD786415 TAZ786415 TKV786415 TUR786415 UEN786415 UOJ786415 UYF786415 VIB786415 VRX786415 WBT786415 WLP786415 WVL786415 D851951 IZ851951 SV851951 ACR851951 AMN851951 AWJ851951 BGF851951 BQB851951 BZX851951 CJT851951 CTP851951 DDL851951 DNH851951 DXD851951 EGZ851951 EQV851951 FAR851951 FKN851951 FUJ851951 GEF851951 GOB851951 GXX851951 HHT851951 HRP851951 IBL851951 ILH851951 IVD851951 JEZ851951 JOV851951 JYR851951 KIN851951 KSJ851951 LCF851951 LMB851951 LVX851951 MFT851951 MPP851951 MZL851951 NJH851951 NTD851951 OCZ851951 OMV851951 OWR851951 PGN851951 PQJ851951 QAF851951 QKB851951 QTX851951 RDT851951 RNP851951 RXL851951 SHH851951 SRD851951 TAZ851951 TKV851951 TUR851951 UEN851951 UOJ851951 UYF851951 VIB851951 VRX851951 WBT851951 WLP851951 WVL851951 D917487 IZ917487 SV917487 ACR917487 AMN917487 AWJ917487 BGF917487 BQB917487 BZX917487 CJT917487 CTP917487 DDL917487 DNH917487 DXD917487 EGZ917487 EQV917487 FAR917487 FKN917487 FUJ917487 GEF917487 GOB917487 GXX917487 HHT917487 HRP917487 IBL917487 ILH917487 IVD917487 JEZ917487 JOV917487 JYR917487 KIN917487 KSJ917487 LCF917487 LMB917487 LVX917487 MFT917487 MPP917487 MZL917487 NJH917487 NTD917487 OCZ917487 OMV917487 OWR917487 PGN917487 PQJ917487 QAF917487 QKB917487 QTX917487 RDT917487 RNP917487 RXL917487 SHH917487 SRD917487 TAZ917487 TKV917487 TUR917487 UEN917487 UOJ917487 UYF917487 VIB917487 VRX917487 WBT917487 WLP917487 WVL917487 D983023 IZ983023 SV983023 ACR983023 AMN983023 AWJ983023 BGF983023 BQB983023 BZX983023 CJT983023 CTP983023 DDL983023 DNH983023 DXD983023 EGZ983023 EQV983023 FAR983023 FKN983023 FUJ983023 GEF983023 GOB983023 GXX983023 HHT983023 HRP983023 IBL983023 ILH983023 IVD983023 JEZ983023 JOV983023 JYR983023 KIN983023 KSJ983023 LCF983023 LMB983023 LVX983023 MFT983023 MPP983023 MZL983023 NJH983023 NTD983023 OCZ983023 OMV983023 OWR983023 PGN983023 PQJ983023 QAF983023 QKB983023 QTX983023 RDT983023 RNP983023 RXL983023 SHH983023 SRD983023 TAZ983023 TKV983023 TUR983023 UEN983023 UOJ983023 UYF983023 VIB983023 VRX983023 WBT983023 WLP983023 WVL983023"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D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D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D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D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D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D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D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D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D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D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D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D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D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D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26:E65526 IZ65526:JA65526 SV65526:SW65526 ACR65526:ACS65526 AMN65526:AMO65526 AWJ65526:AWK65526 BGF65526:BGG65526 BQB65526:BQC65526 BZX65526:BZY65526 CJT65526:CJU65526 CTP65526:CTQ65526 DDL65526:DDM65526 DNH65526:DNI65526 DXD65526:DXE65526 EGZ65526:EHA65526 EQV65526:EQW65526 FAR65526:FAS65526 FKN65526:FKO65526 FUJ65526:FUK65526 GEF65526:GEG65526 GOB65526:GOC65526 GXX65526:GXY65526 HHT65526:HHU65526 HRP65526:HRQ65526 IBL65526:IBM65526 ILH65526:ILI65526 IVD65526:IVE65526 JEZ65526:JFA65526 JOV65526:JOW65526 JYR65526:JYS65526 KIN65526:KIO65526 KSJ65526:KSK65526 LCF65526:LCG65526 LMB65526:LMC65526 LVX65526:LVY65526 MFT65526:MFU65526 MPP65526:MPQ65526 MZL65526:MZM65526 NJH65526:NJI65526 NTD65526:NTE65526 OCZ65526:ODA65526 OMV65526:OMW65526 OWR65526:OWS65526 PGN65526:PGO65526 PQJ65526:PQK65526 QAF65526:QAG65526 QKB65526:QKC65526 QTX65526:QTY65526 RDT65526:RDU65526 RNP65526:RNQ65526 RXL65526:RXM65526 SHH65526:SHI65526 SRD65526:SRE65526 TAZ65526:TBA65526 TKV65526:TKW65526 TUR65526:TUS65526 UEN65526:UEO65526 UOJ65526:UOK65526 UYF65526:UYG65526 VIB65526:VIC65526 VRX65526:VRY65526 WBT65526:WBU65526 WLP65526:WLQ65526 WVL65526:WVM65526 D131062:E131062 IZ131062:JA131062 SV131062:SW131062 ACR131062:ACS131062 AMN131062:AMO131062 AWJ131062:AWK131062 BGF131062:BGG131062 BQB131062:BQC131062 BZX131062:BZY131062 CJT131062:CJU131062 CTP131062:CTQ131062 DDL131062:DDM131062 DNH131062:DNI131062 DXD131062:DXE131062 EGZ131062:EHA131062 EQV131062:EQW131062 FAR131062:FAS131062 FKN131062:FKO131062 FUJ131062:FUK131062 GEF131062:GEG131062 GOB131062:GOC131062 GXX131062:GXY131062 HHT131062:HHU131062 HRP131062:HRQ131062 IBL131062:IBM131062 ILH131062:ILI131062 IVD131062:IVE131062 JEZ131062:JFA131062 JOV131062:JOW131062 JYR131062:JYS131062 KIN131062:KIO131062 KSJ131062:KSK131062 LCF131062:LCG131062 LMB131062:LMC131062 LVX131062:LVY131062 MFT131062:MFU131062 MPP131062:MPQ131062 MZL131062:MZM131062 NJH131062:NJI131062 NTD131062:NTE131062 OCZ131062:ODA131062 OMV131062:OMW131062 OWR131062:OWS131062 PGN131062:PGO131062 PQJ131062:PQK131062 QAF131062:QAG131062 QKB131062:QKC131062 QTX131062:QTY131062 RDT131062:RDU131062 RNP131062:RNQ131062 RXL131062:RXM131062 SHH131062:SHI131062 SRD131062:SRE131062 TAZ131062:TBA131062 TKV131062:TKW131062 TUR131062:TUS131062 UEN131062:UEO131062 UOJ131062:UOK131062 UYF131062:UYG131062 VIB131062:VIC131062 VRX131062:VRY131062 WBT131062:WBU131062 WLP131062:WLQ131062 WVL131062:WVM131062 D196598:E196598 IZ196598:JA196598 SV196598:SW196598 ACR196598:ACS196598 AMN196598:AMO196598 AWJ196598:AWK196598 BGF196598:BGG196598 BQB196598:BQC196598 BZX196598:BZY196598 CJT196598:CJU196598 CTP196598:CTQ196598 DDL196598:DDM196598 DNH196598:DNI196598 DXD196598:DXE196598 EGZ196598:EHA196598 EQV196598:EQW196598 FAR196598:FAS196598 FKN196598:FKO196598 FUJ196598:FUK196598 GEF196598:GEG196598 GOB196598:GOC196598 GXX196598:GXY196598 HHT196598:HHU196598 HRP196598:HRQ196598 IBL196598:IBM196598 ILH196598:ILI196598 IVD196598:IVE196598 JEZ196598:JFA196598 JOV196598:JOW196598 JYR196598:JYS196598 KIN196598:KIO196598 KSJ196598:KSK196598 LCF196598:LCG196598 LMB196598:LMC196598 LVX196598:LVY196598 MFT196598:MFU196598 MPP196598:MPQ196598 MZL196598:MZM196598 NJH196598:NJI196598 NTD196598:NTE196598 OCZ196598:ODA196598 OMV196598:OMW196598 OWR196598:OWS196598 PGN196598:PGO196598 PQJ196598:PQK196598 QAF196598:QAG196598 QKB196598:QKC196598 QTX196598:QTY196598 RDT196598:RDU196598 RNP196598:RNQ196598 RXL196598:RXM196598 SHH196598:SHI196598 SRD196598:SRE196598 TAZ196598:TBA196598 TKV196598:TKW196598 TUR196598:TUS196598 UEN196598:UEO196598 UOJ196598:UOK196598 UYF196598:UYG196598 VIB196598:VIC196598 VRX196598:VRY196598 WBT196598:WBU196598 WLP196598:WLQ196598 WVL196598:WVM196598 D262134:E262134 IZ262134:JA262134 SV262134:SW262134 ACR262134:ACS262134 AMN262134:AMO262134 AWJ262134:AWK262134 BGF262134:BGG262134 BQB262134:BQC262134 BZX262134:BZY262134 CJT262134:CJU262134 CTP262134:CTQ262134 DDL262134:DDM262134 DNH262134:DNI262134 DXD262134:DXE262134 EGZ262134:EHA262134 EQV262134:EQW262134 FAR262134:FAS262134 FKN262134:FKO262134 FUJ262134:FUK262134 GEF262134:GEG262134 GOB262134:GOC262134 GXX262134:GXY262134 HHT262134:HHU262134 HRP262134:HRQ262134 IBL262134:IBM262134 ILH262134:ILI262134 IVD262134:IVE262134 JEZ262134:JFA262134 JOV262134:JOW262134 JYR262134:JYS262134 KIN262134:KIO262134 KSJ262134:KSK262134 LCF262134:LCG262134 LMB262134:LMC262134 LVX262134:LVY262134 MFT262134:MFU262134 MPP262134:MPQ262134 MZL262134:MZM262134 NJH262134:NJI262134 NTD262134:NTE262134 OCZ262134:ODA262134 OMV262134:OMW262134 OWR262134:OWS262134 PGN262134:PGO262134 PQJ262134:PQK262134 QAF262134:QAG262134 QKB262134:QKC262134 QTX262134:QTY262134 RDT262134:RDU262134 RNP262134:RNQ262134 RXL262134:RXM262134 SHH262134:SHI262134 SRD262134:SRE262134 TAZ262134:TBA262134 TKV262134:TKW262134 TUR262134:TUS262134 UEN262134:UEO262134 UOJ262134:UOK262134 UYF262134:UYG262134 VIB262134:VIC262134 VRX262134:VRY262134 WBT262134:WBU262134 WLP262134:WLQ262134 WVL262134:WVM262134 D327670:E327670 IZ327670:JA327670 SV327670:SW327670 ACR327670:ACS327670 AMN327670:AMO327670 AWJ327670:AWK327670 BGF327670:BGG327670 BQB327670:BQC327670 BZX327670:BZY327670 CJT327670:CJU327670 CTP327670:CTQ327670 DDL327670:DDM327670 DNH327670:DNI327670 DXD327670:DXE327670 EGZ327670:EHA327670 EQV327670:EQW327670 FAR327670:FAS327670 FKN327670:FKO327670 FUJ327670:FUK327670 GEF327670:GEG327670 GOB327670:GOC327670 GXX327670:GXY327670 HHT327670:HHU327670 HRP327670:HRQ327670 IBL327670:IBM327670 ILH327670:ILI327670 IVD327670:IVE327670 JEZ327670:JFA327670 JOV327670:JOW327670 JYR327670:JYS327670 KIN327670:KIO327670 KSJ327670:KSK327670 LCF327670:LCG327670 LMB327670:LMC327670 LVX327670:LVY327670 MFT327670:MFU327670 MPP327670:MPQ327670 MZL327670:MZM327670 NJH327670:NJI327670 NTD327670:NTE327670 OCZ327670:ODA327670 OMV327670:OMW327670 OWR327670:OWS327670 PGN327670:PGO327670 PQJ327670:PQK327670 QAF327670:QAG327670 QKB327670:QKC327670 QTX327670:QTY327670 RDT327670:RDU327670 RNP327670:RNQ327670 RXL327670:RXM327670 SHH327670:SHI327670 SRD327670:SRE327670 TAZ327670:TBA327670 TKV327670:TKW327670 TUR327670:TUS327670 UEN327670:UEO327670 UOJ327670:UOK327670 UYF327670:UYG327670 VIB327670:VIC327670 VRX327670:VRY327670 WBT327670:WBU327670 WLP327670:WLQ327670 WVL327670:WVM327670 D393206:E393206 IZ393206:JA393206 SV393206:SW393206 ACR393206:ACS393206 AMN393206:AMO393206 AWJ393206:AWK393206 BGF393206:BGG393206 BQB393206:BQC393206 BZX393206:BZY393206 CJT393206:CJU393206 CTP393206:CTQ393206 DDL393206:DDM393206 DNH393206:DNI393206 DXD393206:DXE393206 EGZ393206:EHA393206 EQV393206:EQW393206 FAR393206:FAS393206 FKN393206:FKO393206 FUJ393206:FUK393206 GEF393206:GEG393206 GOB393206:GOC393206 GXX393206:GXY393206 HHT393206:HHU393206 HRP393206:HRQ393206 IBL393206:IBM393206 ILH393206:ILI393206 IVD393206:IVE393206 JEZ393206:JFA393206 JOV393206:JOW393206 JYR393206:JYS393206 KIN393206:KIO393206 KSJ393206:KSK393206 LCF393206:LCG393206 LMB393206:LMC393206 LVX393206:LVY393206 MFT393206:MFU393206 MPP393206:MPQ393206 MZL393206:MZM393206 NJH393206:NJI393206 NTD393206:NTE393206 OCZ393206:ODA393206 OMV393206:OMW393206 OWR393206:OWS393206 PGN393206:PGO393206 PQJ393206:PQK393206 QAF393206:QAG393206 QKB393206:QKC393206 QTX393206:QTY393206 RDT393206:RDU393206 RNP393206:RNQ393206 RXL393206:RXM393206 SHH393206:SHI393206 SRD393206:SRE393206 TAZ393206:TBA393206 TKV393206:TKW393206 TUR393206:TUS393206 UEN393206:UEO393206 UOJ393206:UOK393206 UYF393206:UYG393206 VIB393206:VIC393206 VRX393206:VRY393206 WBT393206:WBU393206 WLP393206:WLQ393206 WVL393206:WVM393206 D458742:E458742 IZ458742:JA458742 SV458742:SW458742 ACR458742:ACS458742 AMN458742:AMO458742 AWJ458742:AWK458742 BGF458742:BGG458742 BQB458742:BQC458742 BZX458742:BZY458742 CJT458742:CJU458742 CTP458742:CTQ458742 DDL458742:DDM458742 DNH458742:DNI458742 DXD458742:DXE458742 EGZ458742:EHA458742 EQV458742:EQW458742 FAR458742:FAS458742 FKN458742:FKO458742 FUJ458742:FUK458742 GEF458742:GEG458742 GOB458742:GOC458742 GXX458742:GXY458742 HHT458742:HHU458742 HRP458742:HRQ458742 IBL458742:IBM458742 ILH458742:ILI458742 IVD458742:IVE458742 JEZ458742:JFA458742 JOV458742:JOW458742 JYR458742:JYS458742 KIN458742:KIO458742 KSJ458742:KSK458742 LCF458742:LCG458742 LMB458742:LMC458742 LVX458742:LVY458742 MFT458742:MFU458742 MPP458742:MPQ458742 MZL458742:MZM458742 NJH458742:NJI458742 NTD458742:NTE458742 OCZ458742:ODA458742 OMV458742:OMW458742 OWR458742:OWS458742 PGN458742:PGO458742 PQJ458742:PQK458742 QAF458742:QAG458742 QKB458742:QKC458742 QTX458742:QTY458742 RDT458742:RDU458742 RNP458742:RNQ458742 RXL458742:RXM458742 SHH458742:SHI458742 SRD458742:SRE458742 TAZ458742:TBA458742 TKV458742:TKW458742 TUR458742:TUS458742 UEN458742:UEO458742 UOJ458742:UOK458742 UYF458742:UYG458742 VIB458742:VIC458742 VRX458742:VRY458742 WBT458742:WBU458742 WLP458742:WLQ458742 WVL458742:WVM458742 D524278:E524278 IZ524278:JA524278 SV524278:SW524278 ACR524278:ACS524278 AMN524278:AMO524278 AWJ524278:AWK524278 BGF524278:BGG524278 BQB524278:BQC524278 BZX524278:BZY524278 CJT524278:CJU524278 CTP524278:CTQ524278 DDL524278:DDM524278 DNH524278:DNI524278 DXD524278:DXE524278 EGZ524278:EHA524278 EQV524278:EQW524278 FAR524278:FAS524278 FKN524278:FKO524278 FUJ524278:FUK524278 GEF524278:GEG524278 GOB524278:GOC524278 GXX524278:GXY524278 HHT524278:HHU524278 HRP524278:HRQ524278 IBL524278:IBM524278 ILH524278:ILI524278 IVD524278:IVE524278 JEZ524278:JFA524278 JOV524278:JOW524278 JYR524278:JYS524278 KIN524278:KIO524278 KSJ524278:KSK524278 LCF524278:LCG524278 LMB524278:LMC524278 LVX524278:LVY524278 MFT524278:MFU524278 MPP524278:MPQ524278 MZL524278:MZM524278 NJH524278:NJI524278 NTD524278:NTE524278 OCZ524278:ODA524278 OMV524278:OMW524278 OWR524278:OWS524278 PGN524278:PGO524278 PQJ524278:PQK524278 QAF524278:QAG524278 QKB524278:QKC524278 QTX524278:QTY524278 RDT524278:RDU524278 RNP524278:RNQ524278 RXL524278:RXM524278 SHH524278:SHI524278 SRD524278:SRE524278 TAZ524278:TBA524278 TKV524278:TKW524278 TUR524278:TUS524278 UEN524278:UEO524278 UOJ524278:UOK524278 UYF524278:UYG524278 VIB524278:VIC524278 VRX524278:VRY524278 WBT524278:WBU524278 WLP524278:WLQ524278 WVL524278:WVM524278 D589814:E589814 IZ589814:JA589814 SV589814:SW589814 ACR589814:ACS589814 AMN589814:AMO589814 AWJ589814:AWK589814 BGF589814:BGG589814 BQB589814:BQC589814 BZX589814:BZY589814 CJT589814:CJU589814 CTP589814:CTQ589814 DDL589814:DDM589814 DNH589814:DNI589814 DXD589814:DXE589814 EGZ589814:EHA589814 EQV589814:EQW589814 FAR589814:FAS589814 FKN589814:FKO589814 FUJ589814:FUK589814 GEF589814:GEG589814 GOB589814:GOC589814 GXX589814:GXY589814 HHT589814:HHU589814 HRP589814:HRQ589814 IBL589814:IBM589814 ILH589814:ILI589814 IVD589814:IVE589814 JEZ589814:JFA589814 JOV589814:JOW589814 JYR589814:JYS589814 KIN589814:KIO589814 KSJ589814:KSK589814 LCF589814:LCG589814 LMB589814:LMC589814 LVX589814:LVY589814 MFT589814:MFU589814 MPP589814:MPQ589814 MZL589814:MZM589814 NJH589814:NJI589814 NTD589814:NTE589814 OCZ589814:ODA589814 OMV589814:OMW589814 OWR589814:OWS589814 PGN589814:PGO589814 PQJ589814:PQK589814 QAF589814:QAG589814 QKB589814:QKC589814 QTX589814:QTY589814 RDT589814:RDU589814 RNP589814:RNQ589814 RXL589814:RXM589814 SHH589814:SHI589814 SRD589814:SRE589814 TAZ589814:TBA589814 TKV589814:TKW589814 TUR589814:TUS589814 UEN589814:UEO589814 UOJ589814:UOK589814 UYF589814:UYG589814 VIB589814:VIC589814 VRX589814:VRY589814 WBT589814:WBU589814 WLP589814:WLQ589814 WVL589814:WVM589814 D655350:E655350 IZ655350:JA655350 SV655350:SW655350 ACR655350:ACS655350 AMN655350:AMO655350 AWJ655350:AWK655350 BGF655350:BGG655350 BQB655350:BQC655350 BZX655350:BZY655350 CJT655350:CJU655350 CTP655350:CTQ655350 DDL655350:DDM655350 DNH655350:DNI655350 DXD655350:DXE655350 EGZ655350:EHA655350 EQV655350:EQW655350 FAR655350:FAS655350 FKN655350:FKO655350 FUJ655350:FUK655350 GEF655350:GEG655350 GOB655350:GOC655350 GXX655350:GXY655350 HHT655350:HHU655350 HRP655350:HRQ655350 IBL655350:IBM655350 ILH655350:ILI655350 IVD655350:IVE655350 JEZ655350:JFA655350 JOV655350:JOW655350 JYR655350:JYS655350 KIN655350:KIO655350 KSJ655350:KSK655350 LCF655350:LCG655350 LMB655350:LMC655350 LVX655350:LVY655350 MFT655350:MFU655350 MPP655350:MPQ655350 MZL655350:MZM655350 NJH655350:NJI655350 NTD655350:NTE655350 OCZ655350:ODA655350 OMV655350:OMW655350 OWR655350:OWS655350 PGN655350:PGO655350 PQJ655350:PQK655350 QAF655350:QAG655350 QKB655350:QKC655350 QTX655350:QTY655350 RDT655350:RDU655350 RNP655350:RNQ655350 RXL655350:RXM655350 SHH655350:SHI655350 SRD655350:SRE655350 TAZ655350:TBA655350 TKV655350:TKW655350 TUR655350:TUS655350 UEN655350:UEO655350 UOJ655350:UOK655350 UYF655350:UYG655350 VIB655350:VIC655350 VRX655350:VRY655350 WBT655350:WBU655350 WLP655350:WLQ655350 WVL655350:WVM655350 D720886:E720886 IZ720886:JA720886 SV720886:SW720886 ACR720886:ACS720886 AMN720886:AMO720886 AWJ720886:AWK720886 BGF720886:BGG720886 BQB720886:BQC720886 BZX720886:BZY720886 CJT720886:CJU720886 CTP720886:CTQ720886 DDL720886:DDM720886 DNH720886:DNI720886 DXD720886:DXE720886 EGZ720886:EHA720886 EQV720886:EQW720886 FAR720886:FAS720886 FKN720886:FKO720886 FUJ720886:FUK720886 GEF720886:GEG720886 GOB720886:GOC720886 GXX720886:GXY720886 HHT720886:HHU720886 HRP720886:HRQ720886 IBL720886:IBM720886 ILH720886:ILI720886 IVD720886:IVE720886 JEZ720886:JFA720886 JOV720886:JOW720886 JYR720886:JYS720886 KIN720886:KIO720886 KSJ720886:KSK720886 LCF720886:LCG720886 LMB720886:LMC720886 LVX720886:LVY720886 MFT720886:MFU720886 MPP720886:MPQ720886 MZL720886:MZM720886 NJH720886:NJI720886 NTD720886:NTE720886 OCZ720886:ODA720886 OMV720886:OMW720886 OWR720886:OWS720886 PGN720886:PGO720886 PQJ720886:PQK720886 QAF720886:QAG720886 QKB720886:QKC720886 QTX720886:QTY720886 RDT720886:RDU720886 RNP720886:RNQ720886 RXL720886:RXM720886 SHH720886:SHI720886 SRD720886:SRE720886 TAZ720886:TBA720886 TKV720886:TKW720886 TUR720886:TUS720886 UEN720886:UEO720886 UOJ720886:UOK720886 UYF720886:UYG720886 VIB720886:VIC720886 VRX720886:VRY720886 WBT720886:WBU720886 WLP720886:WLQ720886 WVL720886:WVM720886 D786422:E786422 IZ786422:JA786422 SV786422:SW786422 ACR786422:ACS786422 AMN786422:AMO786422 AWJ786422:AWK786422 BGF786422:BGG786422 BQB786422:BQC786422 BZX786422:BZY786422 CJT786422:CJU786422 CTP786422:CTQ786422 DDL786422:DDM786422 DNH786422:DNI786422 DXD786422:DXE786422 EGZ786422:EHA786422 EQV786422:EQW786422 FAR786422:FAS786422 FKN786422:FKO786422 FUJ786422:FUK786422 GEF786422:GEG786422 GOB786422:GOC786422 GXX786422:GXY786422 HHT786422:HHU786422 HRP786422:HRQ786422 IBL786422:IBM786422 ILH786422:ILI786422 IVD786422:IVE786422 JEZ786422:JFA786422 JOV786422:JOW786422 JYR786422:JYS786422 KIN786422:KIO786422 KSJ786422:KSK786422 LCF786422:LCG786422 LMB786422:LMC786422 LVX786422:LVY786422 MFT786422:MFU786422 MPP786422:MPQ786422 MZL786422:MZM786422 NJH786422:NJI786422 NTD786422:NTE786422 OCZ786422:ODA786422 OMV786422:OMW786422 OWR786422:OWS786422 PGN786422:PGO786422 PQJ786422:PQK786422 QAF786422:QAG786422 QKB786422:QKC786422 QTX786422:QTY786422 RDT786422:RDU786422 RNP786422:RNQ786422 RXL786422:RXM786422 SHH786422:SHI786422 SRD786422:SRE786422 TAZ786422:TBA786422 TKV786422:TKW786422 TUR786422:TUS786422 UEN786422:UEO786422 UOJ786422:UOK786422 UYF786422:UYG786422 VIB786422:VIC786422 VRX786422:VRY786422 WBT786422:WBU786422 WLP786422:WLQ786422 WVL786422:WVM786422 D851958:E851958 IZ851958:JA851958 SV851958:SW851958 ACR851958:ACS851958 AMN851958:AMO851958 AWJ851958:AWK851958 BGF851958:BGG851958 BQB851958:BQC851958 BZX851958:BZY851958 CJT851958:CJU851958 CTP851958:CTQ851958 DDL851958:DDM851958 DNH851958:DNI851958 DXD851958:DXE851958 EGZ851958:EHA851958 EQV851958:EQW851958 FAR851958:FAS851958 FKN851958:FKO851958 FUJ851958:FUK851958 GEF851958:GEG851958 GOB851958:GOC851958 GXX851958:GXY851958 HHT851958:HHU851958 HRP851958:HRQ851958 IBL851958:IBM851958 ILH851958:ILI851958 IVD851958:IVE851958 JEZ851958:JFA851958 JOV851958:JOW851958 JYR851958:JYS851958 KIN851958:KIO851958 KSJ851958:KSK851958 LCF851958:LCG851958 LMB851958:LMC851958 LVX851958:LVY851958 MFT851958:MFU851958 MPP851958:MPQ851958 MZL851958:MZM851958 NJH851958:NJI851958 NTD851958:NTE851958 OCZ851958:ODA851958 OMV851958:OMW851958 OWR851958:OWS851958 PGN851958:PGO851958 PQJ851958:PQK851958 QAF851958:QAG851958 QKB851958:QKC851958 QTX851958:QTY851958 RDT851958:RDU851958 RNP851958:RNQ851958 RXL851958:RXM851958 SHH851958:SHI851958 SRD851958:SRE851958 TAZ851958:TBA851958 TKV851958:TKW851958 TUR851958:TUS851958 UEN851958:UEO851958 UOJ851958:UOK851958 UYF851958:UYG851958 VIB851958:VIC851958 VRX851958:VRY851958 WBT851958:WBU851958 WLP851958:WLQ851958 WVL851958:WVM851958 D917494:E917494 IZ917494:JA917494 SV917494:SW917494 ACR917494:ACS917494 AMN917494:AMO917494 AWJ917494:AWK917494 BGF917494:BGG917494 BQB917494:BQC917494 BZX917494:BZY917494 CJT917494:CJU917494 CTP917494:CTQ917494 DDL917494:DDM917494 DNH917494:DNI917494 DXD917494:DXE917494 EGZ917494:EHA917494 EQV917494:EQW917494 FAR917494:FAS917494 FKN917494:FKO917494 FUJ917494:FUK917494 GEF917494:GEG917494 GOB917494:GOC917494 GXX917494:GXY917494 HHT917494:HHU917494 HRP917494:HRQ917494 IBL917494:IBM917494 ILH917494:ILI917494 IVD917494:IVE917494 JEZ917494:JFA917494 JOV917494:JOW917494 JYR917494:JYS917494 KIN917494:KIO917494 KSJ917494:KSK917494 LCF917494:LCG917494 LMB917494:LMC917494 LVX917494:LVY917494 MFT917494:MFU917494 MPP917494:MPQ917494 MZL917494:MZM917494 NJH917494:NJI917494 NTD917494:NTE917494 OCZ917494:ODA917494 OMV917494:OMW917494 OWR917494:OWS917494 PGN917494:PGO917494 PQJ917494:PQK917494 QAF917494:QAG917494 QKB917494:QKC917494 QTX917494:QTY917494 RDT917494:RDU917494 RNP917494:RNQ917494 RXL917494:RXM917494 SHH917494:SHI917494 SRD917494:SRE917494 TAZ917494:TBA917494 TKV917494:TKW917494 TUR917494:TUS917494 UEN917494:UEO917494 UOJ917494:UOK917494 UYF917494:UYG917494 VIB917494:VIC917494 VRX917494:VRY917494 WBT917494:WBU917494 WLP917494:WLQ917494 WVL917494:WVM917494 D983030:E983030 IZ983030:JA983030 SV983030:SW983030 ACR983030:ACS983030 AMN983030:AMO983030 AWJ983030:AWK983030 BGF983030:BGG983030 BQB983030:BQC983030 BZX983030:BZY983030 CJT983030:CJU983030 CTP983030:CTQ983030 DDL983030:DDM983030 DNH983030:DNI983030 DXD983030:DXE983030 EGZ983030:EHA983030 EQV983030:EQW983030 FAR983030:FAS983030 FKN983030:FKO983030 FUJ983030:FUK983030 GEF983030:GEG983030 GOB983030:GOC983030 GXX983030:GXY983030 HHT983030:HHU983030 HRP983030:HRQ983030 IBL983030:IBM983030 ILH983030:ILI983030 IVD983030:IVE983030 JEZ983030:JFA983030 JOV983030:JOW983030 JYR983030:JYS983030 KIN983030:KIO983030 KSJ983030:KSK983030 LCF983030:LCG983030 LMB983030:LMC983030 LVX983030:LVY983030 MFT983030:MFU983030 MPP983030:MPQ983030 MZL983030:MZM983030 NJH983030:NJI983030 NTD983030:NTE983030 OCZ983030:ODA983030 OMV983030:OMW983030 OWR983030:OWS983030 PGN983030:PGO983030 PQJ983030:PQK983030 QAF983030:QAG983030 QKB983030:QKC983030 QTX983030:QTY983030 RDT983030:RDU983030 RNP983030:RNQ983030 RXL983030:RXM983030 SHH983030:SHI983030 SRD983030:SRE983030 TAZ983030:TBA983030 TKV983030:TKW983030 TUR983030:TUS983030 UEN983030:UEO983030 UOJ983030:UOK983030 UYF983030:UYG983030 VIB983030:VIC983030 VRX983030:VRY983030 WBT983030:WBU983030 WLP983030:WLQ983030 WVL983030:WVM983030" xr:uid="{0607E2BA-397B-4803-8A23-5546EFF80F89}">
      <formula1>$C$123:$C$132</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27:E65527 IZ65527:JA65527 SV65527:SW65527 ACR65527:ACS65527 AMN65527:AMO65527 AWJ65527:AWK65527 BGF65527:BGG65527 BQB65527:BQC65527 BZX65527:BZY65527 CJT65527:CJU65527 CTP65527:CTQ65527 DDL65527:DDM65527 DNH65527:DNI65527 DXD65527:DXE65527 EGZ65527:EHA65527 EQV65527:EQW65527 FAR65527:FAS65527 FKN65527:FKO65527 FUJ65527:FUK65527 GEF65527:GEG65527 GOB65527:GOC65527 GXX65527:GXY65527 HHT65527:HHU65527 HRP65527:HRQ65527 IBL65527:IBM65527 ILH65527:ILI65527 IVD65527:IVE65527 JEZ65527:JFA65527 JOV65527:JOW65527 JYR65527:JYS65527 KIN65527:KIO65527 KSJ65527:KSK65527 LCF65527:LCG65527 LMB65527:LMC65527 LVX65527:LVY65527 MFT65527:MFU65527 MPP65527:MPQ65527 MZL65527:MZM65527 NJH65527:NJI65527 NTD65527:NTE65527 OCZ65527:ODA65527 OMV65527:OMW65527 OWR65527:OWS65527 PGN65527:PGO65527 PQJ65527:PQK65527 QAF65527:QAG65527 QKB65527:QKC65527 QTX65527:QTY65527 RDT65527:RDU65527 RNP65527:RNQ65527 RXL65527:RXM65527 SHH65527:SHI65527 SRD65527:SRE65527 TAZ65527:TBA65527 TKV65527:TKW65527 TUR65527:TUS65527 UEN65527:UEO65527 UOJ65527:UOK65527 UYF65527:UYG65527 VIB65527:VIC65527 VRX65527:VRY65527 WBT65527:WBU65527 WLP65527:WLQ65527 WVL65527:WVM65527 D131063:E131063 IZ131063:JA131063 SV131063:SW131063 ACR131063:ACS131063 AMN131063:AMO131063 AWJ131063:AWK131063 BGF131063:BGG131063 BQB131063:BQC131063 BZX131063:BZY131063 CJT131063:CJU131063 CTP131063:CTQ131063 DDL131063:DDM131063 DNH131063:DNI131063 DXD131063:DXE131063 EGZ131063:EHA131063 EQV131063:EQW131063 FAR131063:FAS131063 FKN131063:FKO131063 FUJ131063:FUK131063 GEF131063:GEG131063 GOB131063:GOC131063 GXX131063:GXY131063 HHT131063:HHU131063 HRP131063:HRQ131063 IBL131063:IBM131063 ILH131063:ILI131063 IVD131063:IVE131063 JEZ131063:JFA131063 JOV131063:JOW131063 JYR131063:JYS131063 KIN131063:KIO131063 KSJ131063:KSK131063 LCF131063:LCG131063 LMB131063:LMC131063 LVX131063:LVY131063 MFT131063:MFU131063 MPP131063:MPQ131063 MZL131063:MZM131063 NJH131063:NJI131063 NTD131063:NTE131063 OCZ131063:ODA131063 OMV131063:OMW131063 OWR131063:OWS131063 PGN131063:PGO131063 PQJ131063:PQK131063 QAF131063:QAG131063 QKB131063:QKC131063 QTX131063:QTY131063 RDT131063:RDU131063 RNP131063:RNQ131063 RXL131063:RXM131063 SHH131063:SHI131063 SRD131063:SRE131063 TAZ131063:TBA131063 TKV131063:TKW131063 TUR131063:TUS131063 UEN131063:UEO131063 UOJ131063:UOK131063 UYF131063:UYG131063 VIB131063:VIC131063 VRX131063:VRY131063 WBT131063:WBU131063 WLP131063:WLQ131063 WVL131063:WVM131063 D196599:E196599 IZ196599:JA196599 SV196599:SW196599 ACR196599:ACS196599 AMN196599:AMO196599 AWJ196599:AWK196599 BGF196599:BGG196599 BQB196599:BQC196599 BZX196599:BZY196599 CJT196599:CJU196599 CTP196599:CTQ196599 DDL196599:DDM196599 DNH196599:DNI196599 DXD196599:DXE196599 EGZ196599:EHA196599 EQV196599:EQW196599 FAR196599:FAS196599 FKN196599:FKO196599 FUJ196599:FUK196599 GEF196599:GEG196599 GOB196599:GOC196599 GXX196599:GXY196599 HHT196599:HHU196599 HRP196599:HRQ196599 IBL196599:IBM196599 ILH196599:ILI196599 IVD196599:IVE196599 JEZ196599:JFA196599 JOV196599:JOW196599 JYR196599:JYS196599 KIN196599:KIO196599 KSJ196599:KSK196599 LCF196599:LCG196599 LMB196599:LMC196599 LVX196599:LVY196599 MFT196599:MFU196599 MPP196599:MPQ196599 MZL196599:MZM196599 NJH196599:NJI196599 NTD196599:NTE196599 OCZ196599:ODA196599 OMV196599:OMW196599 OWR196599:OWS196599 PGN196599:PGO196599 PQJ196599:PQK196599 QAF196599:QAG196599 QKB196599:QKC196599 QTX196599:QTY196599 RDT196599:RDU196599 RNP196599:RNQ196599 RXL196599:RXM196599 SHH196599:SHI196599 SRD196599:SRE196599 TAZ196599:TBA196599 TKV196599:TKW196599 TUR196599:TUS196599 UEN196599:UEO196599 UOJ196599:UOK196599 UYF196599:UYG196599 VIB196599:VIC196599 VRX196599:VRY196599 WBT196599:WBU196599 WLP196599:WLQ196599 WVL196599:WVM196599 D262135:E262135 IZ262135:JA262135 SV262135:SW262135 ACR262135:ACS262135 AMN262135:AMO262135 AWJ262135:AWK262135 BGF262135:BGG262135 BQB262135:BQC262135 BZX262135:BZY262135 CJT262135:CJU262135 CTP262135:CTQ262135 DDL262135:DDM262135 DNH262135:DNI262135 DXD262135:DXE262135 EGZ262135:EHA262135 EQV262135:EQW262135 FAR262135:FAS262135 FKN262135:FKO262135 FUJ262135:FUK262135 GEF262135:GEG262135 GOB262135:GOC262135 GXX262135:GXY262135 HHT262135:HHU262135 HRP262135:HRQ262135 IBL262135:IBM262135 ILH262135:ILI262135 IVD262135:IVE262135 JEZ262135:JFA262135 JOV262135:JOW262135 JYR262135:JYS262135 KIN262135:KIO262135 KSJ262135:KSK262135 LCF262135:LCG262135 LMB262135:LMC262135 LVX262135:LVY262135 MFT262135:MFU262135 MPP262135:MPQ262135 MZL262135:MZM262135 NJH262135:NJI262135 NTD262135:NTE262135 OCZ262135:ODA262135 OMV262135:OMW262135 OWR262135:OWS262135 PGN262135:PGO262135 PQJ262135:PQK262135 QAF262135:QAG262135 QKB262135:QKC262135 QTX262135:QTY262135 RDT262135:RDU262135 RNP262135:RNQ262135 RXL262135:RXM262135 SHH262135:SHI262135 SRD262135:SRE262135 TAZ262135:TBA262135 TKV262135:TKW262135 TUR262135:TUS262135 UEN262135:UEO262135 UOJ262135:UOK262135 UYF262135:UYG262135 VIB262135:VIC262135 VRX262135:VRY262135 WBT262135:WBU262135 WLP262135:WLQ262135 WVL262135:WVM262135 D327671:E327671 IZ327671:JA327671 SV327671:SW327671 ACR327671:ACS327671 AMN327671:AMO327671 AWJ327671:AWK327671 BGF327671:BGG327671 BQB327671:BQC327671 BZX327671:BZY327671 CJT327671:CJU327671 CTP327671:CTQ327671 DDL327671:DDM327671 DNH327671:DNI327671 DXD327671:DXE327671 EGZ327671:EHA327671 EQV327671:EQW327671 FAR327671:FAS327671 FKN327671:FKO327671 FUJ327671:FUK327671 GEF327671:GEG327671 GOB327671:GOC327671 GXX327671:GXY327671 HHT327671:HHU327671 HRP327671:HRQ327671 IBL327671:IBM327671 ILH327671:ILI327671 IVD327671:IVE327671 JEZ327671:JFA327671 JOV327671:JOW327671 JYR327671:JYS327671 KIN327671:KIO327671 KSJ327671:KSK327671 LCF327671:LCG327671 LMB327671:LMC327671 LVX327671:LVY327671 MFT327671:MFU327671 MPP327671:MPQ327671 MZL327671:MZM327671 NJH327671:NJI327671 NTD327671:NTE327671 OCZ327671:ODA327671 OMV327671:OMW327671 OWR327671:OWS327671 PGN327671:PGO327671 PQJ327671:PQK327671 QAF327671:QAG327671 QKB327671:QKC327671 QTX327671:QTY327671 RDT327671:RDU327671 RNP327671:RNQ327671 RXL327671:RXM327671 SHH327671:SHI327671 SRD327671:SRE327671 TAZ327671:TBA327671 TKV327671:TKW327671 TUR327671:TUS327671 UEN327671:UEO327671 UOJ327671:UOK327671 UYF327671:UYG327671 VIB327671:VIC327671 VRX327671:VRY327671 WBT327671:WBU327671 WLP327671:WLQ327671 WVL327671:WVM327671 D393207:E393207 IZ393207:JA393207 SV393207:SW393207 ACR393207:ACS393207 AMN393207:AMO393207 AWJ393207:AWK393207 BGF393207:BGG393207 BQB393207:BQC393207 BZX393207:BZY393207 CJT393207:CJU393207 CTP393207:CTQ393207 DDL393207:DDM393207 DNH393207:DNI393207 DXD393207:DXE393207 EGZ393207:EHA393207 EQV393207:EQW393207 FAR393207:FAS393207 FKN393207:FKO393207 FUJ393207:FUK393207 GEF393207:GEG393207 GOB393207:GOC393207 GXX393207:GXY393207 HHT393207:HHU393207 HRP393207:HRQ393207 IBL393207:IBM393207 ILH393207:ILI393207 IVD393207:IVE393207 JEZ393207:JFA393207 JOV393207:JOW393207 JYR393207:JYS393207 KIN393207:KIO393207 KSJ393207:KSK393207 LCF393207:LCG393207 LMB393207:LMC393207 LVX393207:LVY393207 MFT393207:MFU393207 MPP393207:MPQ393207 MZL393207:MZM393207 NJH393207:NJI393207 NTD393207:NTE393207 OCZ393207:ODA393207 OMV393207:OMW393207 OWR393207:OWS393207 PGN393207:PGO393207 PQJ393207:PQK393207 QAF393207:QAG393207 QKB393207:QKC393207 QTX393207:QTY393207 RDT393207:RDU393207 RNP393207:RNQ393207 RXL393207:RXM393207 SHH393207:SHI393207 SRD393207:SRE393207 TAZ393207:TBA393207 TKV393207:TKW393207 TUR393207:TUS393207 UEN393207:UEO393207 UOJ393207:UOK393207 UYF393207:UYG393207 VIB393207:VIC393207 VRX393207:VRY393207 WBT393207:WBU393207 WLP393207:WLQ393207 WVL393207:WVM393207 D458743:E458743 IZ458743:JA458743 SV458743:SW458743 ACR458743:ACS458743 AMN458743:AMO458743 AWJ458743:AWK458743 BGF458743:BGG458743 BQB458743:BQC458743 BZX458743:BZY458743 CJT458743:CJU458743 CTP458743:CTQ458743 DDL458743:DDM458743 DNH458743:DNI458743 DXD458743:DXE458743 EGZ458743:EHA458743 EQV458743:EQW458743 FAR458743:FAS458743 FKN458743:FKO458743 FUJ458743:FUK458743 GEF458743:GEG458743 GOB458743:GOC458743 GXX458743:GXY458743 HHT458743:HHU458743 HRP458743:HRQ458743 IBL458743:IBM458743 ILH458743:ILI458743 IVD458743:IVE458743 JEZ458743:JFA458743 JOV458743:JOW458743 JYR458743:JYS458743 KIN458743:KIO458743 KSJ458743:KSK458743 LCF458743:LCG458743 LMB458743:LMC458743 LVX458743:LVY458743 MFT458743:MFU458743 MPP458743:MPQ458743 MZL458743:MZM458743 NJH458743:NJI458743 NTD458743:NTE458743 OCZ458743:ODA458743 OMV458743:OMW458743 OWR458743:OWS458743 PGN458743:PGO458743 PQJ458743:PQK458743 QAF458743:QAG458743 QKB458743:QKC458743 QTX458743:QTY458743 RDT458743:RDU458743 RNP458743:RNQ458743 RXL458743:RXM458743 SHH458743:SHI458743 SRD458743:SRE458743 TAZ458743:TBA458743 TKV458743:TKW458743 TUR458743:TUS458743 UEN458743:UEO458743 UOJ458743:UOK458743 UYF458743:UYG458743 VIB458743:VIC458743 VRX458743:VRY458743 WBT458743:WBU458743 WLP458743:WLQ458743 WVL458743:WVM458743 D524279:E524279 IZ524279:JA524279 SV524279:SW524279 ACR524279:ACS524279 AMN524279:AMO524279 AWJ524279:AWK524279 BGF524279:BGG524279 BQB524279:BQC524279 BZX524279:BZY524279 CJT524279:CJU524279 CTP524279:CTQ524279 DDL524279:DDM524279 DNH524279:DNI524279 DXD524279:DXE524279 EGZ524279:EHA524279 EQV524279:EQW524279 FAR524279:FAS524279 FKN524279:FKO524279 FUJ524279:FUK524279 GEF524279:GEG524279 GOB524279:GOC524279 GXX524279:GXY524279 HHT524279:HHU524279 HRP524279:HRQ524279 IBL524279:IBM524279 ILH524279:ILI524279 IVD524279:IVE524279 JEZ524279:JFA524279 JOV524279:JOW524279 JYR524279:JYS524279 KIN524279:KIO524279 KSJ524279:KSK524279 LCF524279:LCG524279 LMB524279:LMC524279 LVX524279:LVY524279 MFT524279:MFU524279 MPP524279:MPQ524279 MZL524279:MZM524279 NJH524279:NJI524279 NTD524279:NTE524279 OCZ524279:ODA524279 OMV524279:OMW524279 OWR524279:OWS524279 PGN524279:PGO524279 PQJ524279:PQK524279 QAF524279:QAG524279 QKB524279:QKC524279 QTX524279:QTY524279 RDT524279:RDU524279 RNP524279:RNQ524279 RXL524279:RXM524279 SHH524279:SHI524279 SRD524279:SRE524279 TAZ524279:TBA524279 TKV524279:TKW524279 TUR524279:TUS524279 UEN524279:UEO524279 UOJ524279:UOK524279 UYF524279:UYG524279 VIB524279:VIC524279 VRX524279:VRY524279 WBT524279:WBU524279 WLP524279:WLQ524279 WVL524279:WVM524279 D589815:E589815 IZ589815:JA589815 SV589815:SW589815 ACR589815:ACS589815 AMN589815:AMO589815 AWJ589815:AWK589815 BGF589815:BGG589815 BQB589815:BQC589815 BZX589815:BZY589815 CJT589815:CJU589815 CTP589815:CTQ589815 DDL589815:DDM589815 DNH589815:DNI589815 DXD589815:DXE589815 EGZ589815:EHA589815 EQV589815:EQW589815 FAR589815:FAS589815 FKN589815:FKO589815 FUJ589815:FUK589815 GEF589815:GEG589815 GOB589815:GOC589815 GXX589815:GXY589815 HHT589815:HHU589815 HRP589815:HRQ589815 IBL589815:IBM589815 ILH589815:ILI589815 IVD589815:IVE589815 JEZ589815:JFA589815 JOV589815:JOW589815 JYR589815:JYS589815 KIN589815:KIO589815 KSJ589815:KSK589815 LCF589815:LCG589815 LMB589815:LMC589815 LVX589815:LVY589815 MFT589815:MFU589815 MPP589815:MPQ589815 MZL589815:MZM589815 NJH589815:NJI589815 NTD589815:NTE589815 OCZ589815:ODA589815 OMV589815:OMW589815 OWR589815:OWS589815 PGN589815:PGO589815 PQJ589815:PQK589815 QAF589815:QAG589815 QKB589815:QKC589815 QTX589815:QTY589815 RDT589815:RDU589815 RNP589815:RNQ589815 RXL589815:RXM589815 SHH589815:SHI589815 SRD589815:SRE589815 TAZ589815:TBA589815 TKV589815:TKW589815 TUR589815:TUS589815 UEN589815:UEO589815 UOJ589815:UOK589815 UYF589815:UYG589815 VIB589815:VIC589815 VRX589815:VRY589815 WBT589815:WBU589815 WLP589815:WLQ589815 WVL589815:WVM589815 D655351:E655351 IZ655351:JA655351 SV655351:SW655351 ACR655351:ACS655351 AMN655351:AMO655351 AWJ655351:AWK655351 BGF655351:BGG655351 BQB655351:BQC655351 BZX655351:BZY655351 CJT655351:CJU655351 CTP655351:CTQ655351 DDL655351:DDM655351 DNH655351:DNI655351 DXD655351:DXE655351 EGZ655351:EHA655351 EQV655351:EQW655351 FAR655351:FAS655351 FKN655351:FKO655351 FUJ655351:FUK655351 GEF655351:GEG655351 GOB655351:GOC655351 GXX655351:GXY655351 HHT655351:HHU655351 HRP655351:HRQ655351 IBL655351:IBM655351 ILH655351:ILI655351 IVD655351:IVE655351 JEZ655351:JFA655351 JOV655351:JOW655351 JYR655351:JYS655351 KIN655351:KIO655351 KSJ655351:KSK655351 LCF655351:LCG655351 LMB655351:LMC655351 LVX655351:LVY655351 MFT655351:MFU655351 MPP655351:MPQ655351 MZL655351:MZM655351 NJH655351:NJI655351 NTD655351:NTE655351 OCZ655351:ODA655351 OMV655351:OMW655351 OWR655351:OWS655351 PGN655351:PGO655351 PQJ655351:PQK655351 QAF655351:QAG655351 QKB655351:QKC655351 QTX655351:QTY655351 RDT655351:RDU655351 RNP655351:RNQ655351 RXL655351:RXM655351 SHH655351:SHI655351 SRD655351:SRE655351 TAZ655351:TBA655351 TKV655351:TKW655351 TUR655351:TUS655351 UEN655351:UEO655351 UOJ655351:UOK655351 UYF655351:UYG655351 VIB655351:VIC655351 VRX655351:VRY655351 WBT655351:WBU655351 WLP655351:WLQ655351 WVL655351:WVM655351 D720887:E720887 IZ720887:JA720887 SV720887:SW720887 ACR720887:ACS720887 AMN720887:AMO720887 AWJ720887:AWK720887 BGF720887:BGG720887 BQB720887:BQC720887 BZX720887:BZY720887 CJT720887:CJU720887 CTP720887:CTQ720887 DDL720887:DDM720887 DNH720887:DNI720887 DXD720887:DXE720887 EGZ720887:EHA720887 EQV720887:EQW720887 FAR720887:FAS720887 FKN720887:FKO720887 FUJ720887:FUK720887 GEF720887:GEG720887 GOB720887:GOC720887 GXX720887:GXY720887 HHT720887:HHU720887 HRP720887:HRQ720887 IBL720887:IBM720887 ILH720887:ILI720887 IVD720887:IVE720887 JEZ720887:JFA720887 JOV720887:JOW720887 JYR720887:JYS720887 KIN720887:KIO720887 KSJ720887:KSK720887 LCF720887:LCG720887 LMB720887:LMC720887 LVX720887:LVY720887 MFT720887:MFU720887 MPP720887:MPQ720887 MZL720887:MZM720887 NJH720887:NJI720887 NTD720887:NTE720887 OCZ720887:ODA720887 OMV720887:OMW720887 OWR720887:OWS720887 PGN720887:PGO720887 PQJ720887:PQK720887 QAF720887:QAG720887 QKB720887:QKC720887 QTX720887:QTY720887 RDT720887:RDU720887 RNP720887:RNQ720887 RXL720887:RXM720887 SHH720887:SHI720887 SRD720887:SRE720887 TAZ720887:TBA720887 TKV720887:TKW720887 TUR720887:TUS720887 UEN720887:UEO720887 UOJ720887:UOK720887 UYF720887:UYG720887 VIB720887:VIC720887 VRX720887:VRY720887 WBT720887:WBU720887 WLP720887:WLQ720887 WVL720887:WVM720887 D786423:E786423 IZ786423:JA786423 SV786423:SW786423 ACR786423:ACS786423 AMN786423:AMO786423 AWJ786423:AWK786423 BGF786423:BGG786423 BQB786423:BQC786423 BZX786423:BZY786423 CJT786423:CJU786423 CTP786423:CTQ786423 DDL786423:DDM786423 DNH786423:DNI786423 DXD786423:DXE786423 EGZ786423:EHA786423 EQV786423:EQW786423 FAR786423:FAS786423 FKN786423:FKO786423 FUJ786423:FUK786423 GEF786423:GEG786423 GOB786423:GOC786423 GXX786423:GXY786423 HHT786423:HHU786423 HRP786423:HRQ786423 IBL786423:IBM786423 ILH786423:ILI786423 IVD786423:IVE786423 JEZ786423:JFA786423 JOV786423:JOW786423 JYR786423:JYS786423 KIN786423:KIO786423 KSJ786423:KSK786423 LCF786423:LCG786423 LMB786423:LMC786423 LVX786423:LVY786423 MFT786423:MFU786423 MPP786423:MPQ786423 MZL786423:MZM786423 NJH786423:NJI786423 NTD786423:NTE786423 OCZ786423:ODA786423 OMV786423:OMW786423 OWR786423:OWS786423 PGN786423:PGO786423 PQJ786423:PQK786423 QAF786423:QAG786423 QKB786423:QKC786423 QTX786423:QTY786423 RDT786423:RDU786423 RNP786423:RNQ786423 RXL786423:RXM786423 SHH786423:SHI786423 SRD786423:SRE786423 TAZ786423:TBA786423 TKV786423:TKW786423 TUR786423:TUS786423 UEN786423:UEO786423 UOJ786423:UOK786423 UYF786423:UYG786423 VIB786423:VIC786423 VRX786423:VRY786423 WBT786423:WBU786423 WLP786423:WLQ786423 WVL786423:WVM786423 D851959:E851959 IZ851959:JA851959 SV851959:SW851959 ACR851959:ACS851959 AMN851959:AMO851959 AWJ851959:AWK851959 BGF851959:BGG851959 BQB851959:BQC851959 BZX851959:BZY851959 CJT851959:CJU851959 CTP851959:CTQ851959 DDL851959:DDM851959 DNH851959:DNI851959 DXD851959:DXE851959 EGZ851959:EHA851959 EQV851959:EQW851959 FAR851959:FAS851959 FKN851959:FKO851959 FUJ851959:FUK851959 GEF851959:GEG851959 GOB851959:GOC851959 GXX851959:GXY851959 HHT851959:HHU851959 HRP851959:HRQ851959 IBL851959:IBM851959 ILH851959:ILI851959 IVD851959:IVE851959 JEZ851959:JFA851959 JOV851959:JOW851959 JYR851959:JYS851959 KIN851959:KIO851959 KSJ851959:KSK851959 LCF851959:LCG851959 LMB851959:LMC851959 LVX851959:LVY851959 MFT851959:MFU851959 MPP851959:MPQ851959 MZL851959:MZM851959 NJH851959:NJI851959 NTD851959:NTE851959 OCZ851959:ODA851959 OMV851959:OMW851959 OWR851959:OWS851959 PGN851959:PGO851959 PQJ851959:PQK851959 QAF851959:QAG851959 QKB851959:QKC851959 QTX851959:QTY851959 RDT851959:RDU851959 RNP851959:RNQ851959 RXL851959:RXM851959 SHH851959:SHI851959 SRD851959:SRE851959 TAZ851959:TBA851959 TKV851959:TKW851959 TUR851959:TUS851959 UEN851959:UEO851959 UOJ851959:UOK851959 UYF851959:UYG851959 VIB851959:VIC851959 VRX851959:VRY851959 WBT851959:WBU851959 WLP851959:WLQ851959 WVL851959:WVM851959 D917495:E917495 IZ917495:JA917495 SV917495:SW917495 ACR917495:ACS917495 AMN917495:AMO917495 AWJ917495:AWK917495 BGF917495:BGG917495 BQB917495:BQC917495 BZX917495:BZY917495 CJT917495:CJU917495 CTP917495:CTQ917495 DDL917495:DDM917495 DNH917495:DNI917495 DXD917495:DXE917495 EGZ917495:EHA917495 EQV917495:EQW917495 FAR917495:FAS917495 FKN917495:FKO917495 FUJ917495:FUK917495 GEF917495:GEG917495 GOB917495:GOC917495 GXX917495:GXY917495 HHT917495:HHU917495 HRP917495:HRQ917495 IBL917495:IBM917495 ILH917495:ILI917495 IVD917495:IVE917495 JEZ917495:JFA917495 JOV917495:JOW917495 JYR917495:JYS917495 KIN917495:KIO917495 KSJ917495:KSK917495 LCF917495:LCG917495 LMB917495:LMC917495 LVX917495:LVY917495 MFT917495:MFU917495 MPP917495:MPQ917495 MZL917495:MZM917495 NJH917495:NJI917495 NTD917495:NTE917495 OCZ917495:ODA917495 OMV917495:OMW917495 OWR917495:OWS917495 PGN917495:PGO917495 PQJ917495:PQK917495 QAF917495:QAG917495 QKB917495:QKC917495 QTX917495:QTY917495 RDT917495:RDU917495 RNP917495:RNQ917495 RXL917495:RXM917495 SHH917495:SHI917495 SRD917495:SRE917495 TAZ917495:TBA917495 TKV917495:TKW917495 TUR917495:TUS917495 UEN917495:UEO917495 UOJ917495:UOK917495 UYF917495:UYG917495 VIB917495:VIC917495 VRX917495:VRY917495 WBT917495:WBU917495 WLP917495:WLQ917495 WVL917495:WVM917495 D983031:E983031 IZ983031:JA983031 SV983031:SW983031 ACR983031:ACS983031 AMN983031:AMO983031 AWJ983031:AWK983031 BGF983031:BGG983031 BQB983031:BQC983031 BZX983031:BZY983031 CJT983031:CJU983031 CTP983031:CTQ983031 DDL983031:DDM983031 DNH983031:DNI983031 DXD983031:DXE983031 EGZ983031:EHA983031 EQV983031:EQW983031 FAR983031:FAS983031 FKN983031:FKO983031 FUJ983031:FUK983031 GEF983031:GEG983031 GOB983031:GOC983031 GXX983031:GXY983031 HHT983031:HHU983031 HRP983031:HRQ983031 IBL983031:IBM983031 ILH983031:ILI983031 IVD983031:IVE983031 JEZ983031:JFA983031 JOV983031:JOW983031 JYR983031:JYS983031 KIN983031:KIO983031 KSJ983031:KSK983031 LCF983031:LCG983031 LMB983031:LMC983031 LVX983031:LVY983031 MFT983031:MFU983031 MPP983031:MPQ983031 MZL983031:MZM983031 NJH983031:NJI983031 NTD983031:NTE983031 OCZ983031:ODA983031 OMV983031:OMW983031 OWR983031:OWS983031 PGN983031:PGO983031 PQJ983031:PQK983031 QAF983031:QAG983031 QKB983031:QKC983031 QTX983031:QTY983031 RDT983031:RDU983031 RNP983031:RNQ983031 RXL983031:RXM983031 SHH983031:SHI983031 SRD983031:SRE983031 TAZ983031:TBA983031 TKV983031:TKW983031 TUR983031:TUS983031 UEN983031:UEO983031 UOJ983031:UOK983031 UYF983031:UYG983031 VIB983031:VIC983031 VRX983031:VRY983031 WBT983031:WBU983031 WLP983031:WLQ983031 WVL983031:WVM983031" xr:uid="{5039DFEC-2BC1-4BED-B17A-E8A4E4F4E26E}">
      <formula1>$D$123:$D$127</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9:E65529 IZ65529:JA65529 SV65529:SW65529 ACR65529:ACS65529 AMN65529:AMO65529 AWJ65529:AWK65529 BGF65529:BGG65529 BQB65529:BQC65529 BZX65529:BZY65529 CJT65529:CJU65529 CTP65529:CTQ65529 DDL65529:DDM65529 DNH65529:DNI65529 DXD65529:DXE65529 EGZ65529:EHA65529 EQV65529:EQW65529 FAR65529:FAS65529 FKN65529:FKO65529 FUJ65529:FUK65529 GEF65529:GEG65529 GOB65529:GOC65529 GXX65529:GXY65529 HHT65529:HHU65529 HRP65529:HRQ65529 IBL65529:IBM65529 ILH65529:ILI65529 IVD65529:IVE65529 JEZ65529:JFA65529 JOV65529:JOW65529 JYR65529:JYS65529 KIN65529:KIO65529 KSJ65529:KSK65529 LCF65529:LCG65529 LMB65529:LMC65529 LVX65529:LVY65529 MFT65529:MFU65529 MPP65529:MPQ65529 MZL65529:MZM65529 NJH65529:NJI65529 NTD65529:NTE65529 OCZ65529:ODA65529 OMV65529:OMW65529 OWR65529:OWS65529 PGN65529:PGO65529 PQJ65529:PQK65529 QAF65529:QAG65529 QKB65529:QKC65529 QTX65529:QTY65529 RDT65529:RDU65529 RNP65529:RNQ65529 RXL65529:RXM65529 SHH65529:SHI65529 SRD65529:SRE65529 TAZ65529:TBA65529 TKV65529:TKW65529 TUR65529:TUS65529 UEN65529:UEO65529 UOJ65529:UOK65529 UYF65529:UYG65529 VIB65529:VIC65529 VRX65529:VRY65529 WBT65529:WBU65529 WLP65529:WLQ65529 WVL65529:WVM65529 D131065:E131065 IZ131065:JA131065 SV131065:SW131065 ACR131065:ACS131065 AMN131065:AMO131065 AWJ131065:AWK131065 BGF131065:BGG131065 BQB131065:BQC131065 BZX131065:BZY131065 CJT131065:CJU131065 CTP131065:CTQ131065 DDL131065:DDM131065 DNH131065:DNI131065 DXD131065:DXE131065 EGZ131065:EHA131065 EQV131065:EQW131065 FAR131065:FAS131065 FKN131065:FKO131065 FUJ131065:FUK131065 GEF131065:GEG131065 GOB131065:GOC131065 GXX131065:GXY131065 HHT131065:HHU131065 HRP131065:HRQ131065 IBL131065:IBM131065 ILH131065:ILI131065 IVD131065:IVE131065 JEZ131065:JFA131065 JOV131065:JOW131065 JYR131065:JYS131065 KIN131065:KIO131065 KSJ131065:KSK131065 LCF131065:LCG131065 LMB131065:LMC131065 LVX131065:LVY131065 MFT131065:MFU131065 MPP131065:MPQ131065 MZL131065:MZM131065 NJH131065:NJI131065 NTD131065:NTE131065 OCZ131065:ODA131065 OMV131065:OMW131065 OWR131065:OWS131065 PGN131065:PGO131065 PQJ131065:PQK131065 QAF131065:QAG131065 QKB131065:QKC131065 QTX131065:QTY131065 RDT131065:RDU131065 RNP131065:RNQ131065 RXL131065:RXM131065 SHH131065:SHI131065 SRD131065:SRE131065 TAZ131065:TBA131065 TKV131065:TKW131065 TUR131065:TUS131065 UEN131065:UEO131065 UOJ131065:UOK131065 UYF131065:UYG131065 VIB131065:VIC131065 VRX131065:VRY131065 WBT131065:WBU131065 WLP131065:WLQ131065 WVL131065:WVM131065 D196601:E196601 IZ196601:JA196601 SV196601:SW196601 ACR196601:ACS196601 AMN196601:AMO196601 AWJ196601:AWK196601 BGF196601:BGG196601 BQB196601:BQC196601 BZX196601:BZY196601 CJT196601:CJU196601 CTP196601:CTQ196601 DDL196601:DDM196601 DNH196601:DNI196601 DXD196601:DXE196601 EGZ196601:EHA196601 EQV196601:EQW196601 FAR196601:FAS196601 FKN196601:FKO196601 FUJ196601:FUK196601 GEF196601:GEG196601 GOB196601:GOC196601 GXX196601:GXY196601 HHT196601:HHU196601 HRP196601:HRQ196601 IBL196601:IBM196601 ILH196601:ILI196601 IVD196601:IVE196601 JEZ196601:JFA196601 JOV196601:JOW196601 JYR196601:JYS196601 KIN196601:KIO196601 KSJ196601:KSK196601 LCF196601:LCG196601 LMB196601:LMC196601 LVX196601:LVY196601 MFT196601:MFU196601 MPP196601:MPQ196601 MZL196601:MZM196601 NJH196601:NJI196601 NTD196601:NTE196601 OCZ196601:ODA196601 OMV196601:OMW196601 OWR196601:OWS196601 PGN196601:PGO196601 PQJ196601:PQK196601 QAF196601:QAG196601 QKB196601:QKC196601 QTX196601:QTY196601 RDT196601:RDU196601 RNP196601:RNQ196601 RXL196601:RXM196601 SHH196601:SHI196601 SRD196601:SRE196601 TAZ196601:TBA196601 TKV196601:TKW196601 TUR196601:TUS196601 UEN196601:UEO196601 UOJ196601:UOK196601 UYF196601:UYG196601 VIB196601:VIC196601 VRX196601:VRY196601 WBT196601:WBU196601 WLP196601:WLQ196601 WVL196601:WVM196601 D262137:E262137 IZ262137:JA262137 SV262137:SW262137 ACR262137:ACS262137 AMN262137:AMO262137 AWJ262137:AWK262137 BGF262137:BGG262137 BQB262137:BQC262137 BZX262137:BZY262137 CJT262137:CJU262137 CTP262137:CTQ262137 DDL262137:DDM262137 DNH262137:DNI262137 DXD262137:DXE262137 EGZ262137:EHA262137 EQV262137:EQW262137 FAR262137:FAS262137 FKN262137:FKO262137 FUJ262137:FUK262137 GEF262137:GEG262137 GOB262137:GOC262137 GXX262137:GXY262137 HHT262137:HHU262137 HRP262137:HRQ262137 IBL262137:IBM262137 ILH262137:ILI262137 IVD262137:IVE262137 JEZ262137:JFA262137 JOV262137:JOW262137 JYR262137:JYS262137 KIN262137:KIO262137 KSJ262137:KSK262137 LCF262137:LCG262137 LMB262137:LMC262137 LVX262137:LVY262137 MFT262137:MFU262137 MPP262137:MPQ262137 MZL262137:MZM262137 NJH262137:NJI262137 NTD262137:NTE262137 OCZ262137:ODA262137 OMV262137:OMW262137 OWR262137:OWS262137 PGN262137:PGO262137 PQJ262137:PQK262137 QAF262137:QAG262137 QKB262137:QKC262137 QTX262137:QTY262137 RDT262137:RDU262137 RNP262137:RNQ262137 RXL262137:RXM262137 SHH262137:SHI262137 SRD262137:SRE262137 TAZ262137:TBA262137 TKV262137:TKW262137 TUR262137:TUS262137 UEN262137:UEO262137 UOJ262137:UOK262137 UYF262137:UYG262137 VIB262137:VIC262137 VRX262137:VRY262137 WBT262137:WBU262137 WLP262137:WLQ262137 WVL262137:WVM262137 D327673:E327673 IZ327673:JA327673 SV327673:SW327673 ACR327673:ACS327673 AMN327673:AMO327673 AWJ327673:AWK327673 BGF327673:BGG327673 BQB327673:BQC327673 BZX327673:BZY327673 CJT327673:CJU327673 CTP327673:CTQ327673 DDL327673:DDM327673 DNH327673:DNI327673 DXD327673:DXE327673 EGZ327673:EHA327673 EQV327673:EQW327673 FAR327673:FAS327673 FKN327673:FKO327673 FUJ327673:FUK327673 GEF327673:GEG327673 GOB327673:GOC327673 GXX327673:GXY327673 HHT327673:HHU327673 HRP327673:HRQ327673 IBL327673:IBM327673 ILH327673:ILI327673 IVD327673:IVE327673 JEZ327673:JFA327673 JOV327673:JOW327673 JYR327673:JYS327673 KIN327673:KIO327673 KSJ327673:KSK327673 LCF327673:LCG327673 LMB327673:LMC327673 LVX327673:LVY327673 MFT327673:MFU327673 MPP327673:MPQ327673 MZL327673:MZM327673 NJH327673:NJI327673 NTD327673:NTE327673 OCZ327673:ODA327673 OMV327673:OMW327673 OWR327673:OWS327673 PGN327673:PGO327673 PQJ327673:PQK327673 QAF327673:QAG327673 QKB327673:QKC327673 QTX327673:QTY327673 RDT327673:RDU327673 RNP327673:RNQ327673 RXL327673:RXM327673 SHH327673:SHI327673 SRD327673:SRE327673 TAZ327673:TBA327673 TKV327673:TKW327673 TUR327673:TUS327673 UEN327673:UEO327673 UOJ327673:UOK327673 UYF327673:UYG327673 VIB327673:VIC327673 VRX327673:VRY327673 WBT327673:WBU327673 WLP327673:WLQ327673 WVL327673:WVM327673 D393209:E393209 IZ393209:JA393209 SV393209:SW393209 ACR393209:ACS393209 AMN393209:AMO393209 AWJ393209:AWK393209 BGF393209:BGG393209 BQB393209:BQC393209 BZX393209:BZY393209 CJT393209:CJU393209 CTP393209:CTQ393209 DDL393209:DDM393209 DNH393209:DNI393209 DXD393209:DXE393209 EGZ393209:EHA393209 EQV393209:EQW393209 FAR393209:FAS393209 FKN393209:FKO393209 FUJ393209:FUK393209 GEF393209:GEG393209 GOB393209:GOC393209 GXX393209:GXY393209 HHT393209:HHU393209 HRP393209:HRQ393209 IBL393209:IBM393209 ILH393209:ILI393209 IVD393209:IVE393209 JEZ393209:JFA393209 JOV393209:JOW393209 JYR393209:JYS393209 KIN393209:KIO393209 KSJ393209:KSK393209 LCF393209:LCG393209 LMB393209:LMC393209 LVX393209:LVY393209 MFT393209:MFU393209 MPP393209:MPQ393209 MZL393209:MZM393209 NJH393209:NJI393209 NTD393209:NTE393209 OCZ393209:ODA393209 OMV393209:OMW393209 OWR393209:OWS393209 PGN393209:PGO393209 PQJ393209:PQK393209 QAF393209:QAG393209 QKB393209:QKC393209 QTX393209:QTY393209 RDT393209:RDU393209 RNP393209:RNQ393209 RXL393209:RXM393209 SHH393209:SHI393209 SRD393209:SRE393209 TAZ393209:TBA393209 TKV393209:TKW393209 TUR393209:TUS393209 UEN393209:UEO393209 UOJ393209:UOK393209 UYF393209:UYG393209 VIB393209:VIC393209 VRX393209:VRY393209 WBT393209:WBU393209 WLP393209:WLQ393209 WVL393209:WVM393209 D458745:E458745 IZ458745:JA458745 SV458745:SW458745 ACR458745:ACS458745 AMN458745:AMO458745 AWJ458745:AWK458745 BGF458745:BGG458745 BQB458745:BQC458745 BZX458745:BZY458745 CJT458745:CJU458745 CTP458745:CTQ458745 DDL458745:DDM458745 DNH458745:DNI458745 DXD458745:DXE458745 EGZ458745:EHA458745 EQV458745:EQW458745 FAR458745:FAS458745 FKN458745:FKO458745 FUJ458745:FUK458745 GEF458745:GEG458745 GOB458745:GOC458745 GXX458745:GXY458745 HHT458745:HHU458745 HRP458745:HRQ458745 IBL458745:IBM458745 ILH458745:ILI458745 IVD458745:IVE458745 JEZ458745:JFA458745 JOV458745:JOW458745 JYR458745:JYS458745 KIN458745:KIO458745 KSJ458745:KSK458745 LCF458745:LCG458745 LMB458745:LMC458745 LVX458745:LVY458745 MFT458745:MFU458745 MPP458745:MPQ458745 MZL458745:MZM458745 NJH458745:NJI458745 NTD458745:NTE458745 OCZ458745:ODA458745 OMV458745:OMW458745 OWR458745:OWS458745 PGN458745:PGO458745 PQJ458745:PQK458745 QAF458745:QAG458745 QKB458745:QKC458745 QTX458745:QTY458745 RDT458745:RDU458745 RNP458745:RNQ458745 RXL458745:RXM458745 SHH458745:SHI458745 SRD458745:SRE458745 TAZ458745:TBA458745 TKV458745:TKW458745 TUR458745:TUS458745 UEN458745:UEO458745 UOJ458745:UOK458745 UYF458745:UYG458745 VIB458745:VIC458745 VRX458745:VRY458745 WBT458745:WBU458745 WLP458745:WLQ458745 WVL458745:WVM458745 D524281:E524281 IZ524281:JA524281 SV524281:SW524281 ACR524281:ACS524281 AMN524281:AMO524281 AWJ524281:AWK524281 BGF524281:BGG524281 BQB524281:BQC524281 BZX524281:BZY524281 CJT524281:CJU524281 CTP524281:CTQ524281 DDL524281:DDM524281 DNH524281:DNI524281 DXD524281:DXE524281 EGZ524281:EHA524281 EQV524281:EQW524281 FAR524281:FAS524281 FKN524281:FKO524281 FUJ524281:FUK524281 GEF524281:GEG524281 GOB524281:GOC524281 GXX524281:GXY524281 HHT524281:HHU524281 HRP524281:HRQ524281 IBL524281:IBM524281 ILH524281:ILI524281 IVD524281:IVE524281 JEZ524281:JFA524281 JOV524281:JOW524281 JYR524281:JYS524281 KIN524281:KIO524281 KSJ524281:KSK524281 LCF524281:LCG524281 LMB524281:LMC524281 LVX524281:LVY524281 MFT524281:MFU524281 MPP524281:MPQ524281 MZL524281:MZM524281 NJH524281:NJI524281 NTD524281:NTE524281 OCZ524281:ODA524281 OMV524281:OMW524281 OWR524281:OWS524281 PGN524281:PGO524281 PQJ524281:PQK524281 QAF524281:QAG524281 QKB524281:QKC524281 QTX524281:QTY524281 RDT524281:RDU524281 RNP524281:RNQ524281 RXL524281:RXM524281 SHH524281:SHI524281 SRD524281:SRE524281 TAZ524281:TBA524281 TKV524281:TKW524281 TUR524281:TUS524281 UEN524281:UEO524281 UOJ524281:UOK524281 UYF524281:UYG524281 VIB524281:VIC524281 VRX524281:VRY524281 WBT524281:WBU524281 WLP524281:WLQ524281 WVL524281:WVM524281 D589817:E589817 IZ589817:JA589817 SV589817:SW589817 ACR589817:ACS589817 AMN589817:AMO589817 AWJ589817:AWK589817 BGF589817:BGG589817 BQB589817:BQC589817 BZX589817:BZY589817 CJT589817:CJU589817 CTP589817:CTQ589817 DDL589817:DDM589817 DNH589817:DNI589817 DXD589817:DXE589817 EGZ589817:EHA589817 EQV589817:EQW589817 FAR589817:FAS589817 FKN589817:FKO589817 FUJ589817:FUK589817 GEF589817:GEG589817 GOB589817:GOC589817 GXX589817:GXY589817 HHT589817:HHU589817 HRP589817:HRQ589817 IBL589817:IBM589817 ILH589817:ILI589817 IVD589817:IVE589817 JEZ589817:JFA589817 JOV589817:JOW589817 JYR589817:JYS589817 KIN589817:KIO589817 KSJ589817:KSK589817 LCF589817:LCG589817 LMB589817:LMC589817 LVX589817:LVY589817 MFT589817:MFU589817 MPP589817:MPQ589817 MZL589817:MZM589817 NJH589817:NJI589817 NTD589817:NTE589817 OCZ589817:ODA589817 OMV589817:OMW589817 OWR589817:OWS589817 PGN589817:PGO589817 PQJ589817:PQK589817 QAF589817:QAG589817 QKB589817:QKC589817 QTX589817:QTY589817 RDT589817:RDU589817 RNP589817:RNQ589817 RXL589817:RXM589817 SHH589817:SHI589817 SRD589817:SRE589817 TAZ589817:TBA589817 TKV589817:TKW589817 TUR589817:TUS589817 UEN589817:UEO589817 UOJ589817:UOK589817 UYF589817:UYG589817 VIB589817:VIC589817 VRX589817:VRY589817 WBT589817:WBU589817 WLP589817:WLQ589817 WVL589817:WVM589817 D655353:E655353 IZ655353:JA655353 SV655353:SW655353 ACR655353:ACS655353 AMN655353:AMO655353 AWJ655353:AWK655353 BGF655353:BGG655353 BQB655353:BQC655353 BZX655353:BZY655353 CJT655353:CJU655353 CTP655353:CTQ655353 DDL655353:DDM655353 DNH655353:DNI655353 DXD655353:DXE655353 EGZ655353:EHA655353 EQV655353:EQW655353 FAR655353:FAS655353 FKN655353:FKO655353 FUJ655353:FUK655353 GEF655353:GEG655353 GOB655353:GOC655353 GXX655353:GXY655353 HHT655353:HHU655353 HRP655353:HRQ655353 IBL655353:IBM655353 ILH655353:ILI655353 IVD655353:IVE655353 JEZ655353:JFA655353 JOV655353:JOW655353 JYR655353:JYS655353 KIN655353:KIO655353 KSJ655353:KSK655353 LCF655353:LCG655353 LMB655353:LMC655353 LVX655353:LVY655353 MFT655353:MFU655353 MPP655353:MPQ655353 MZL655353:MZM655353 NJH655353:NJI655353 NTD655353:NTE655353 OCZ655353:ODA655353 OMV655353:OMW655353 OWR655353:OWS655353 PGN655353:PGO655353 PQJ655353:PQK655353 QAF655353:QAG655353 QKB655353:QKC655353 QTX655353:QTY655353 RDT655353:RDU655353 RNP655353:RNQ655353 RXL655353:RXM655353 SHH655353:SHI655353 SRD655353:SRE655353 TAZ655353:TBA655353 TKV655353:TKW655353 TUR655353:TUS655353 UEN655353:UEO655353 UOJ655353:UOK655353 UYF655353:UYG655353 VIB655353:VIC655353 VRX655353:VRY655353 WBT655353:WBU655353 WLP655353:WLQ655353 WVL655353:WVM655353 D720889:E720889 IZ720889:JA720889 SV720889:SW720889 ACR720889:ACS720889 AMN720889:AMO720889 AWJ720889:AWK720889 BGF720889:BGG720889 BQB720889:BQC720889 BZX720889:BZY720889 CJT720889:CJU720889 CTP720889:CTQ720889 DDL720889:DDM720889 DNH720889:DNI720889 DXD720889:DXE720889 EGZ720889:EHA720889 EQV720889:EQW720889 FAR720889:FAS720889 FKN720889:FKO720889 FUJ720889:FUK720889 GEF720889:GEG720889 GOB720889:GOC720889 GXX720889:GXY720889 HHT720889:HHU720889 HRP720889:HRQ720889 IBL720889:IBM720889 ILH720889:ILI720889 IVD720889:IVE720889 JEZ720889:JFA720889 JOV720889:JOW720889 JYR720889:JYS720889 KIN720889:KIO720889 KSJ720889:KSK720889 LCF720889:LCG720889 LMB720889:LMC720889 LVX720889:LVY720889 MFT720889:MFU720889 MPP720889:MPQ720889 MZL720889:MZM720889 NJH720889:NJI720889 NTD720889:NTE720889 OCZ720889:ODA720889 OMV720889:OMW720889 OWR720889:OWS720889 PGN720889:PGO720889 PQJ720889:PQK720889 QAF720889:QAG720889 QKB720889:QKC720889 QTX720889:QTY720889 RDT720889:RDU720889 RNP720889:RNQ720889 RXL720889:RXM720889 SHH720889:SHI720889 SRD720889:SRE720889 TAZ720889:TBA720889 TKV720889:TKW720889 TUR720889:TUS720889 UEN720889:UEO720889 UOJ720889:UOK720889 UYF720889:UYG720889 VIB720889:VIC720889 VRX720889:VRY720889 WBT720889:WBU720889 WLP720889:WLQ720889 WVL720889:WVM720889 D786425:E786425 IZ786425:JA786425 SV786425:SW786425 ACR786425:ACS786425 AMN786425:AMO786425 AWJ786425:AWK786425 BGF786425:BGG786425 BQB786425:BQC786425 BZX786425:BZY786425 CJT786425:CJU786425 CTP786425:CTQ786425 DDL786425:DDM786425 DNH786425:DNI786425 DXD786425:DXE786425 EGZ786425:EHA786425 EQV786425:EQW786425 FAR786425:FAS786425 FKN786425:FKO786425 FUJ786425:FUK786425 GEF786425:GEG786425 GOB786425:GOC786425 GXX786425:GXY786425 HHT786425:HHU786425 HRP786425:HRQ786425 IBL786425:IBM786425 ILH786425:ILI786425 IVD786425:IVE786425 JEZ786425:JFA786425 JOV786425:JOW786425 JYR786425:JYS786425 KIN786425:KIO786425 KSJ786425:KSK786425 LCF786425:LCG786425 LMB786425:LMC786425 LVX786425:LVY786425 MFT786425:MFU786425 MPP786425:MPQ786425 MZL786425:MZM786425 NJH786425:NJI786425 NTD786425:NTE786425 OCZ786425:ODA786425 OMV786425:OMW786425 OWR786425:OWS786425 PGN786425:PGO786425 PQJ786425:PQK786425 QAF786425:QAG786425 QKB786425:QKC786425 QTX786425:QTY786425 RDT786425:RDU786425 RNP786425:RNQ786425 RXL786425:RXM786425 SHH786425:SHI786425 SRD786425:SRE786425 TAZ786425:TBA786425 TKV786425:TKW786425 TUR786425:TUS786425 UEN786425:UEO786425 UOJ786425:UOK786425 UYF786425:UYG786425 VIB786425:VIC786425 VRX786425:VRY786425 WBT786425:WBU786425 WLP786425:WLQ786425 WVL786425:WVM786425 D851961:E851961 IZ851961:JA851961 SV851961:SW851961 ACR851961:ACS851961 AMN851961:AMO851961 AWJ851961:AWK851961 BGF851961:BGG851961 BQB851961:BQC851961 BZX851961:BZY851961 CJT851961:CJU851961 CTP851961:CTQ851961 DDL851961:DDM851961 DNH851961:DNI851961 DXD851961:DXE851961 EGZ851961:EHA851961 EQV851961:EQW851961 FAR851961:FAS851961 FKN851961:FKO851961 FUJ851961:FUK851961 GEF851961:GEG851961 GOB851961:GOC851961 GXX851961:GXY851961 HHT851961:HHU851961 HRP851961:HRQ851961 IBL851961:IBM851961 ILH851961:ILI851961 IVD851961:IVE851961 JEZ851961:JFA851961 JOV851961:JOW851961 JYR851961:JYS851961 KIN851961:KIO851961 KSJ851961:KSK851961 LCF851961:LCG851961 LMB851961:LMC851961 LVX851961:LVY851961 MFT851961:MFU851961 MPP851961:MPQ851961 MZL851961:MZM851961 NJH851961:NJI851961 NTD851961:NTE851961 OCZ851961:ODA851961 OMV851961:OMW851961 OWR851961:OWS851961 PGN851961:PGO851961 PQJ851961:PQK851961 QAF851961:QAG851961 QKB851961:QKC851961 QTX851961:QTY851961 RDT851961:RDU851961 RNP851961:RNQ851961 RXL851961:RXM851961 SHH851961:SHI851961 SRD851961:SRE851961 TAZ851961:TBA851961 TKV851961:TKW851961 TUR851961:TUS851961 UEN851961:UEO851961 UOJ851961:UOK851961 UYF851961:UYG851961 VIB851961:VIC851961 VRX851961:VRY851961 WBT851961:WBU851961 WLP851961:WLQ851961 WVL851961:WVM851961 D917497:E917497 IZ917497:JA917497 SV917497:SW917497 ACR917497:ACS917497 AMN917497:AMO917497 AWJ917497:AWK917497 BGF917497:BGG917497 BQB917497:BQC917497 BZX917497:BZY917497 CJT917497:CJU917497 CTP917497:CTQ917497 DDL917497:DDM917497 DNH917497:DNI917497 DXD917497:DXE917497 EGZ917497:EHA917497 EQV917497:EQW917497 FAR917497:FAS917497 FKN917497:FKO917497 FUJ917497:FUK917497 GEF917497:GEG917497 GOB917497:GOC917497 GXX917497:GXY917497 HHT917497:HHU917497 HRP917497:HRQ917497 IBL917497:IBM917497 ILH917497:ILI917497 IVD917497:IVE917497 JEZ917497:JFA917497 JOV917497:JOW917497 JYR917497:JYS917497 KIN917497:KIO917497 KSJ917497:KSK917497 LCF917497:LCG917497 LMB917497:LMC917497 LVX917497:LVY917497 MFT917497:MFU917497 MPP917497:MPQ917497 MZL917497:MZM917497 NJH917497:NJI917497 NTD917497:NTE917497 OCZ917497:ODA917497 OMV917497:OMW917497 OWR917497:OWS917497 PGN917497:PGO917497 PQJ917497:PQK917497 QAF917497:QAG917497 QKB917497:QKC917497 QTX917497:QTY917497 RDT917497:RDU917497 RNP917497:RNQ917497 RXL917497:RXM917497 SHH917497:SHI917497 SRD917497:SRE917497 TAZ917497:TBA917497 TKV917497:TKW917497 TUR917497:TUS917497 UEN917497:UEO917497 UOJ917497:UOK917497 UYF917497:UYG917497 VIB917497:VIC917497 VRX917497:VRY917497 WBT917497:WBU917497 WLP917497:WLQ917497 WVL917497:WVM917497 D983033:E983033 IZ983033:JA983033 SV983033:SW983033 ACR983033:ACS983033 AMN983033:AMO983033 AWJ983033:AWK983033 BGF983033:BGG983033 BQB983033:BQC983033 BZX983033:BZY983033 CJT983033:CJU983033 CTP983033:CTQ983033 DDL983033:DDM983033 DNH983033:DNI983033 DXD983033:DXE983033 EGZ983033:EHA983033 EQV983033:EQW983033 FAR983033:FAS983033 FKN983033:FKO983033 FUJ983033:FUK983033 GEF983033:GEG983033 GOB983033:GOC983033 GXX983033:GXY983033 HHT983033:HHU983033 HRP983033:HRQ983033 IBL983033:IBM983033 ILH983033:ILI983033 IVD983033:IVE983033 JEZ983033:JFA983033 JOV983033:JOW983033 JYR983033:JYS983033 KIN983033:KIO983033 KSJ983033:KSK983033 LCF983033:LCG983033 LMB983033:LMC983033 LVX983033:LVY983033 MFT983033:MFU983033 MPP983033:MPQ983033 MZL983033:MZM983033 NJH983033:NJI983033 NTD983033:NTE983033 OCZ983033:ODA983033 OMV983033:OMW983033 OWR983033:OWS983033 PGN983033:PGO983033 PQJ983033:PQK983033 QAF983033:QAG983033 QKB983033:QKC983033 QTX983033:QTY983033 RDT983033:RDU983033 RNP983033:RNQ983033 RXL983033:RXM983033 SHH983033:SHI983033 SRD983033:SRE983033 TAZ983033:TBA983033 TKV983033:TKW983033 TUR983033:TUS983033 UEN983033:UEO983033 UOJ983033:UOK983033 UYF983033:UYG983033 VIB983033:VIC983033 VRX983033:VRY983033 WBT983033:WBU983033 WLP983033:WLQ983033 WVL983033:WVM983033" xr:uid="{38050D2C-8ECE-4E19-BF98-8698151CB1CC}">
      <formula1>$E$123:$E$128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180975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55"/>
  <sheetViews>
    <sheetView tabSelected="1" zoomScale="85" zoomScaleNormal="85" workbookViewId="0">
      <selection activeCell="C15" sqref="C15"/>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21" t="s">
        <v>13</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c r="BV1" s="321"/>
      <c r="BW1" s="321"/>
      <c r="BX1" s="321"/>
      <c r="BY1" s="321"/>
      <c r="BZ1" s="321"/>
      <c r="CA1" s="321"/>
      <c r="CB1" s="321"/>
      <c r="CC1" s="321"/>
      <c r="CD1" s="321"/>
      <c r="CE1" s="321"/>
      <c r="CF1" s="321"/>
      <c r="CG1" s="321"/>
      <c r="CH1" s="321"/>
      <c r="CI1" s="321"/>
      <c r="CJ1" s="321"/>
      <c r="CK1" s="321"/>
      <c r="CL1" s="321"/>
      <c r="CM1" s="220"/>
      <c r="CN1" s="220"/>
      <c r="CO1" s="220"/>
      <c r="CP1" s="175"/>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221"/>
      <c r="CK2" s="221"/>
      <c r="CL2" s="221"/>
      <c r="CM2" s="220"/>
      <c r="CN2" s="220"/>
      <c r="CO2" s="220"/>
      <c r="CP2" s="175"/>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0"/>
      <c r="B3" s="322" t="s">
        <v>57</v>
      </c>
      <c r="C3" s="207" t="s">
        <v>111</v>
      </c>
      <c r="D3" s="207"/>
      <c r="E3" s="207"/>
      <c r="F3" s="324" t="s">
        <v>112</v>
      </c>
      <c r="G3" s="325"/>
      <c r="H3" s="326"/>
      <c r="I3" s="312"/>
      <c r="J3" s="313"/>
      <c r="K3" s="315"/>
      <c r="L3" s="312"/>
      <c r="M3" s="313"/>
      <c r="N3" s="314"/>
      <c r="O3" s="312"/>
      <c r="P3" s="313"/>
      <c r="Q3" s="314"/>
      <c r="R3" s="312"/>
      <c r="S3" s="313"/>
      <c r="T3" s="314"/>
      <c r="U3" s="312"/>
      <c r="V3" s="313"/>
      <c r="W3" s="314"/>
      <c r="X3" s="312"/>
      <c r="Y3" s="313"/>
      <c r="Z3" s="314"/>
      <c r="AA3" s="312"/>
      <c r="AB3" s="313"/>
      <c r="AC3" s="314"/>
      <c r="AD3" s="312"/>
      <c r="AE3" s="313"/>
      <c r="AF3" s="314"/>
      <c r="AG3" s="312"/>
      <c r="AH3" s="313"/>
      <c r="AI3" s="314"/>
      <c r="AJ3" s="312"/>
      <c r="AK3" s="313"/>
      <c r="AL3" s="314"/>
      <c r="AM3" s="312"/>
      <c r="AN3" s="313"/>
      <c r="AO3" s="314"/>
      <c r="AP3" s="312"/>
      <c r="AQ3" s="313"/>
      <c r="AR3" s="314"/>
      <c r="AS3" s="312"/>
      <c r="AT3" s="313"/>
      <c r="AU3" s="314"/>
      <c r="AV3" s="312"/>
      <c r="AW3" s="313"/>
      <c r="AX3" s="314"/>
      <c r="AY3" s="312"/>
      <c r="AZ3" s="313"/>
      <c r="BA3" s="314"/>
      <c r="BB3" s="312"/>
      <c r="BC3" s="313"/>
      <c r="BD3" s="314"/>
      <c r="BE3" s="312"/>
      <c r="BF3" s="313"/>
      <c r="BG3" s="314"/>
      <c r="BH3" s="312"/>
      <c r="BI3" s="313"/>
      <c r="BJ3" s="314"/>
      <c r="BK3" s="312"/>
      <c r="BL3" s="313"/>
      <c r="BM3" s="314"/>
      <c r="BN3" s="312"/>
      <c r="BO3" s="313"/>
      <c r="BP3" s="314"/>
      <c r="BQ3" s="312"/>
      <c r="BR3" s="313"/>
      <c r="BS3" s="314"/>
      <c r="BT3" s="312"/>
      <c r="BU3" s="313"/>
      <c r="BV3" s="314"/>
      <c r="BW3" s="312"/>
      <c r="BX3" s="313"/>
      <c r="BY3" s="314"/>
      <c r="BZ3" s="312"/>
      <c r="CA3" s="313"/>
      <c r="CB3" s="314"/>
      <c r="CC3" s="312"/>
      <c r="CD3" s="313"/>
      <c r="CE3" s="314"/>
      <c r="CF3" s="312"/>
      <c r="CG3" s="313"/>
      <c r="CH3" s="315"/>
      <c r="CI3" s="327" t="s">
        <v>113</v>
      </c>
      <c r="CJ3" s="221"/>
      <c r="CK3" s="221"/>
      <c r="CL3" s="221"/>
      <c r="CM3" s="220"/>
      <c r="CN3" s="220"/>
      <c r="CO3" s="220"/>
      <c r="CP3" s="175"/>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3"/>
      <c r="C4" s="208">
        <v>1</v>
      </c>
      <c r="D4" s="212"/>
      <c r="E4" s="212"/>
      <c r="F4" s="61" t="str">
        <f t="shared" ref="F4:AK4" si="0">CONCATENATE(F26,F27)</f>
        <v>1L</v>
      </c>
      <c r="G4" s="62" t="str">
        <f t="shared" si="0"/>
        <v>1E</v>
      </c>
      <c r="H4" s="232" t="str">
        <f t="shared" si="0"/>
        <v>1H</v>
      </c>
      <c r="I4" s="61" t="str">
        <f t="shared" si="0"/>
        <v>2L</v>
      </c>
      <c r="J4" s="62" t="str">
        <f t="shared" si="0"/>
        <v>2E</v>
      </c>
      <c r="K4" s="211" t="str">
        <f t="shared" si="0"/>
        <v>2H</v>
      </c>
      <c r="L4" s="61" t="str">
        <f t="shared" si="0"/>
        <v>3L</v>
      </c>
      <c r="M4" s="62" t="str">
        <f t="shared" si="0"/>
        <v>3E</v>
      </c>
      <c r="N4" s="211" t="str">
        <f t="shared" si="0"/>
        <v>3H</v>
      </c>
      <c r="O4" s="61" t="str">
        <f t="shared" si="0"/>
        <v>4L</v>
      </c>
      <c r="P4" s="62" t="str">
        <f t="shared" si="0"/>
        <v>4E</v>
      </c>
      <c r="Q4" s="211" t="str">
        <f t="shared" si="0"/>
        <v>4H</v>
      </c>
      <c r="R4" s="61" t="str">
        <f t="shared" si="0"/>
        <v>5L</v>
      </c>
      <c r="S4" s="62" t="str">
        <f t="shared" si="0"/>
        <v>5E</v>
      </c>
      <c r="T4" s="211" t="str">
        <f t="shared" si="0"/>
        <v>5H</v>
      </c>
      <c r="U4" s="61" t="str">
        <f t="shared" si="0"/>
        <v>6L</v>
      </c>
      <c r="V4" s="62" t="str">
        <f t="shared" si="0"/>
        <v>6E</v>
      </c>
      <c r="W4" s="211" t="str">
        <f t="shared" si="0"/>
        <v>6H</v>
      </c>
      <c r="X4" s="61" t="str">
        <f t="shared" si="0"/>
        <v>7L</v>
      </c>
      <c r="Y4" s="62" t="str">
        <f t="shared" si="0"/>
        <v>7E</v>
      </c>
      <c r="Z4" s="211" t="str">
        <f t="shared" si="0"/>
        <v>7H</v>
      </c>
      <c r="AA4" s="61" t="str">
        <f t="shared" si="0"/>
        <v>8L</v>
      </c>
      <c r="AB4" s="62" t="str">
        <f t="shared" si="0"/>
        <v>8E</v>
      </c>
      <c r="AC4" s="211" t="str">
        <f t="shared" si="0"/>
        <v>8H</v>
      </c>
      <c r="AD4" s="61" t="str">
        <f t="shared" si="0"/>
        <v>9L</v>
      </c>
      <c r="AE4" s="62" t="str">
        <f t="shared" si="0"/>
        <v>9E</v>
      </c>
      <c r="AF4" s="211" t="str">
        <f t="shared" si="0"/>
        <v>9H</v>
      </c>
      <c r="AG4" s="61" t="str">
        <f t="shared" si="0"/>
        <v>10L</v>
      </c>
      <c r="AH4" s="62" t="str">
        <f t="shared" si="0"/>
        <v>10E</v>
      </c>
      <c r="AI4" s="211" t="str">
        <f t="shared" si="0"/>
        <v>10H</v>
      </c>
      <c r="AJ4" s="61" t="str">
        <f t="shared" si="0"/>
        <v>11L</v>
      </c>
      <c r="AK4" s="62" t="str">
        <f t="shared" si="0"/>
        <v>11E</v>
      </c>
      <c r="AL4" s="211" t="str">
        <f t="shared" ref="AL4:BQ4" si="1">CONCATENATE(AL26,AL27)</f>
        <v>11H</v>
      </c>
      <c r="AM4" s="61" t="str">
        <f t="shared" si="1"/>
        <v>12L</v>
      </c>
      <c r="AN4" s="62" t="str">
        <f t="shared" si="1"/>
        <v>12E</v>
      </c>
      <c r="AO4" s="211" t="str">
        <f t="shared" si="1"/>
        <v>12H</v>
      </c>
      <c r="AP4" s="61" t="str">
        <f t="shared" si="1"/>
        <v>13L</v>
      </c>
      <c r="AQ4" s="62" t="str">
        <f t="shared" si="1"/>
        <v>13E</v>
      </c>
      <c r="AR4" s="211" t="str">
        <f t="shared" si="1"/>
        <v>13H</v>
      </c>
      <c r="AS4" s="61" t="str">
        <f t="shared" si="1"/>
        <v>14L</v>
      </c>
      <c r="AT4" s="62" t="str">
        <f t="shared" si="1"/>
        <v>14E</v>
      </c>
      <c r="AU4" s="211" t="str">
        <f t="shared" si="1"/>
        <v>14H</v>
      </c>
      <c r="AV4" s="61" t="str">
        <f t="shared" si="1"/>
        <v>15L</v>
      </c>
      <c r="AW4" s="62" t="str">
        <f t="shared" si="1"/>
        <v>15E</v>
      </c>
      <c r="AX4" s="211" t="str">
        <f t="shared" si="1"/>
        <v>15H</v>
      </c>
      <c r="AY4" s="61" t="str">
        <f t="shared" si="1"/>
        <v>16L</v>
      </c>
      <c r="AZ4" s="62" t="str">
        <f t="shared" si="1"/>
        <v>16E</v>
      </c>
      <c r="BA4" s="211" t="str">
        <f t="shared" si="1"/>
        <v>16H</v>
      </c>
      <c r="BB4" s="61" t="str">
        <f t="shared" si="1"/>
        <v>17L</v>
      </c>
      <c r="BC4" s="62" t="str">
        <f t="shared" si="1"/>
        <v>17E</v>
      </c>
      <c r="BD4" s="211" t="str">
        <f t="shared" si="1"/>
        <v>17H</v>
      </c>
      <c r="BE4" s="61" t="str">
        <f t="shared" si="1"/>
        <v>18L</v>
      </c>
      <c r="BF4" s="62" t="str">
        <f t="shared" si="1"/>
        <v>18E</v>
      </c>
      <c r="BG4" s="211" t="str">
        <f t="shared" si="1"/>
        <v>18H</v>
      </c>
      <c r="BH4" s="61" t="str">
        <f t="shared" si="1"/>
        <v>19L</v>
      </c>
      <c r="BI4" s="62" t="str">
        <f t="shared" si="1"/>
        <v>19E</v>
      </c>
      <c r="BJ4" s="211" t="str">
        <f t="shared" si="1"/>
        <v>19H</v>
      </c>
      <c r="BK4" s="61" t="str">
        <f t="shared" si="1"/>
        <v>20L</v>
      </c>
      <c r="BL4" s="62" t="str">
        <f t="shared" si="1"/>
        <v>20E</v>
      </c>
      <c r="BM4" s="211" t="str">
        <f t="shared" si="1"/>
        <v>20H</v>
      </c>
      <c r="BN4" s="61" t="str">
        <f t="shared" si="1"/>
        <v>21L</v>
      </c>
      <c r="BO4" s="62" t="str">
        <f t="shared" si="1"/>
        <v>21E</v>
      </c>
      <c r="BP4" s="211" t="str">
        <f t="shared" si="1"/>
        <v>21H</v>
      </c>
      <c r="BQ4" s="61" t="str">
        <f t="shared" si="1"/>
        <v>22L</v>
      </c>
      <c r="BR4" s="62" t="str">
        <f t="shared" ref="BR4:CH4" si="2">CONCATENATE(BR26,BR27)</f>
        <v>22E</v>
      </c>
      <c r="BS4" s="211" t="str">
        <f t="shared" si="2"/>
        <v>22H</v>
      </c>
      <c r="BT4" s="61" t="str">
        <f t="shared" si="2"/>
        <v>23L</v>
      </c>
      <c r="BU4" s="62" t="str">
        <f t="shared" si="2"/>
        <v>23E</v>
      </c>
      <c r="BV4" s="211" t="str">
        <f t="shared" si="2"/>
        <v>23H</v>
      </c>
      <c r="BW4" s="61" t="str">
        <f t="shared" si="2"/>
        <v>24L</v>
      </c>
      <c r="BX4" s="62" t="str">
        <f t="shared" si="2"/>
        <v>24E</v>
      </c>
      <c r="BY4" s="211" t="str">
        <f t="shared" si="2"/>
        <v>24H</v>
      </c>
      <c r="BZ4" s="61" t="str">
        <f t="shared" si="2"/>
        <v>25L</v>
      </c>
      <c r="CA4" s="62" t="str">
        <f t="shared" si="2"/>
        <v>25E</v>
      </c>
      <c r="CB4" s="211" t="str">
        <f t="shared" si="2"/>
        <v>25H</v>
      </c>
      <c r="CC4" s="61" t="str">
        <f t="shared" si="2"/>
        <v>26L</v>
      </c>
      <c r="CD4" s="62" t="str">
        <f t="shared" si="2"/>
        <v>26E</v>
      </c>
      <c r="CE4" s="211" t="str">
        <f t="shared" si="2"/>
        <v>26H</v>
      </c>
      <c r="CF4" s="61" t="str">
        <f t="shared" si="2"/>
        <v>27L</v>
      </c>
      <c r="CG4" s="62" t="str">
        <f t="shared" si="2"/>
        <v>27E</v>
      </c>
      <c r="CH4" s="211" t="str">
        <f t="shared" si="2"/>
        <v>27H</v>
      </c>
      <c r="CI4" s="328"/>
    </row>
    <row r="5" spans="1:118" ht="15" customHeight="1" thickBot="1" x14ac:dyDescent="0.3">
      <c r="A5">
        <v>2</v>
      </c>
      <c r="B5" s="323"/>
      <c r="C5" s="209" t="str">
        <f t="shared" ref="C5:C21" si="3">HLOOKUP(CONCATENATE($C$4,"L"),$F$4:$CH$21,$A5,FALSE)</f>
        <v>Appalachian - Shale</v>
      </c>
      <c r="D5" s="209" t="str">
        <f>C5</f>
        <v>Appalachian - Shale</v>
      </c>
      <c r="E5" s="209" t="str">
        <f>C5</f>
        <v>Appalachian - Shale</v>
      </c>
      <c r="F5" s="329" t="str">
        <f>G6</f>
        <v>Appalachian - Shale</v>
      </c>
      <c r="G5" s="330"/>
      <c r="H5" s="331"/>
      <c r="I5" s="316" t="str">
        <f>J6</f>
        <v>Gulf - Conventional</v>
      </c>
      <c r="J5" s="317"/>
      <c r="K5" s="317"/>
      <c r="L5" s="316" t="str">
        <f>M6</f>
        <v>Gulf - Shale</v>
      </c>
      <c r="M5" s="317"/>
      <c r="N5" s="317"/>
      <c r="O5" s="316" t="str">
        <f>P6</f>
        <v>Gulf - Tight</v>
      </c>
      <c r="P5" s="317"/>
      <c r="Q5" s="317"/>
      <c r="R5" s="316" t="str">
        <f>S6</f>
        <v>Arkla - Conventional</v>
      </c>
      <c r="S5" s="317"/>
      <c r="T5" s="317"/>
      <c r="U5" s="316" t="str">
        <f>V6</f>
        <v>Arkla - Shale</v>
      </c>
      <c r="V5" s="317"/>
      <c r="W5" s="317"/>
      <c r="X5" s="316" t="str">
        <f>Y6</f>
        <v>Arkla - Tight</v>
      </c>
      <c r="Y5" s="317"/>
      <c r="Z5" s="317"/>
      <c r="AA5" s="316" t="str">
        <f>AB6</f>
        <v>East Texas - Conventional</v>
      </c>
      <c r="AB5" s="317"/>
      <c r="AC5" s="317"/>
      <c r="AD5" s="316" t="str">
        <f>AE6</f>
        <v>East Texas - Shale</v>
      </c>
      <c r="AE5" s="317"/>
      <c r="AF5" s="317"/>
      <c r="AG5" s="316" t="str">
        <f>AH6</f>
        <v>East Texas - Tight</v>
      </c>
      <c r="AH5" s="317"/>
      <c r="AI5" s="317"/>
      <c r="AJ5" s="316" t="str">
        <f>AK6</f>
        <v>Arkoma - Conventional</v>
      </c>
      <c r="AK5" s="317"/>
      <c r="AL5" s="317"/>
      <c r="AM5" s="316" t="str">
        <f>AN6</f>
        <v>Arkoma - Shale</v>
      </c>
      <c r="AN5" s="317"/>
      <c r="AO5" s="317"/>
      <c r="AP5" s="316" t="str">
        <f>AQ6</f>
        <v>South Oklahoma - Shale</v>
      </c>
      <c r="AQ5" s="317"/>
      <c r="AR5" s="317"/>
      <c r="AS5" s="316" t="str">
        <f>AT6</f>
        <v>Anadarko - Conventional</v>
      </c>
      <c r="AT5" s="317"/>
      <c r="AU5" s="317"/>
      <c r="AV5" s="316" t="str">
        <f>AW6</f>
        <v>Anadarko - Shale</v>
      </c>
      <c r="AW5" s="317"/>
      <c r="AX5" s="317"/>
      <c r="AY5" s="316" t="str">
        <f>AZ6</f>
        <v>Anadarko - Tight</v>
      </c>
      <c r="AZ5" s="317"/>
      <c r="BA5" s="317"/>
      <c r="BB5" s="316" t="str">
        <f>BC6</f>
        <v>Strawn - Shale</v>
      </c>
      <c r="BC5" s="317"/>
      <c r="BD5" s="317"/>
      <c r="BE5" s="316" t="str">
        <f>BF6</f>
        <v>Fort Worth - Shale</v>
      </c>
      <c r="BF5" s="317"/>
      <c r="BG5" s="317"/>
      <c r="BH5" s="316" t="str">
        <f>BI6</f>
        <v>Permian - Conventional</v>
      </c>
      <c r="BI5" s="317"/>
      <c r="BJ5" s="317"/>
      <c r="BK5" s="316" t="str">
        <f>BL6</f>
        <v>Permian - Shale</v>
      </c>
      <c r="BL5" s="317"/>
      <c r="BM5" s="317"/>
      <c r="BN5" s="316" t="str">
        <f>BO6</f>
        <v>Green River - Conventional</v>
      </c>
      <c r="BO5" s="317"/>
      <c r="BP5" s="317"/>
      <c r="BQ5" s="316" t="str">
        <f>BR6</f>
        <v>Green River - Tight</v>
      </c>
      <c r="BR5" s="317"/>
      <c r="BS5" s="317"/>
      <c r="BT5" s="316" t="str">
        <f>BU6</f>
        <v>Uinta - Conventional</v>
      </c>
      <c r="BU5" s="317"/>
      <c r="BV5" s="317"/>
      <c r="BW5" s="316" t="str">
        <f>BX6</f>
        <v>Uinta - Tight</v>
      </c>
      <c r="BX5" s="317"/>
      <c r="BY5" s="317"/>
      <c r="BZ5" s="316" t="str">
        <f>CA6</f>
        <v>San Juan - CBM</v>
      </c>
      <c r="CA5" s="317"/>
      <c r="CB5" s="317"/>
      <c r="CC5" s="318" t="str">
        <f>CD6</f>
        <v>San Juan - Conventional</v>
      </c>
      <c r="CD5" s="319"/>
      <c r="CE5" s="319"/>
      <c r="CF5" s="318" t="str">
        <f>CG6</f>
        <v>Piceance - Tight</v>
      </c>
      <c r="CG5" s="319"/>
      <c r="CH5" s="319"/>
      <c r="CI5" s="328"/>
    </row>
    <row r="6" spans="1:118" ht="39" x14ac:dyDescent="0.25">
      <c r="A6">
        <v>3</v>
      </c>
      <c r="B6" s="323"/>
      <c r="C6" s="209" t="str">
        <f t="shared" si="3"/>
        <v>Appalachian - Shale - Min</v>
      </c>
      <c r="D6" s="209" t="str">
        <f t="shared" ref="D6:D21" si="4">HLOOKUP(CONCATENATE($C$4,"E"),$F$4:$CH$21,$A6,FALSE)</f>
        <v>Appalachian - Shale</v>
      </c>
      <c r="E6" s="209" t="str">
        <f t="shared" ref="E6:E21" si="5">HLOOKUP(CONCATENATE($C$4,"H"),$F$4:$CH$21,$A6,FALSE)</f>
        <v>Appalachian - Shale - Max</v>
      </c>
      <c r="F6" s="226" t="s">
        <v>235</v>
      </c>
      <c r="G6" s="226" t="s">
        <v>236</v>
      </c>
      <c r="H6" s="226" t="s">
        <v>237</v>
      </c>
      <c r="I6" s="230" t="s">
        <v>238</v>
      </c>
      <c r="J6" s="226" t="s">
        <v>239</v>
      </c>
      <c r="K6" s="226" t="s">
        <v>240</v>
      </c>
      <c r="L6" s="226" t="s">
        <v>241</v>
      </c>
      <c r="M6" s="226" t="s">
        <v>242</v>
      </c>
      <c r="N6" s="226" t="s">
        <v>243</v>
      </c>
      <c r="O6" s="226" t="s">
        <v>244</v>
      </c>
      <c r="P6" s="226" t="s">
        <v>245</v>
      </c>
      <c r="Q6" s="226" t="s">
        <v>246</v>
      </c>
      <c r="R6" s="226" t="s">
        <v>247</v>
      </c>
      <c r="S6" s="226" t="s">
        <v>248</v>
      </c>
      <c r="T6" s="226" t="s">
        <v>249</v>
      </c>
      <c r="U6" s="226" t="s">
        <v>250</v>
      </c>
      <c r="V6" s="226" t="s">
        <v>251</v>
      </c>
      <c r="W6" s="226" t="s">
        <v>252</v>
      </c>
      <c r="X6" s="226" t="s">
        <v>253</v>
      </c>
      <c r="Y6" s="226" t="s">
        <v>254</v>
      </c>
      <c r="Z6" s="226" t="s">
        <v>255</v>
      </c>
      <c r="AA6" s="226" t="s">
        <v>256</v>
      </c>
      <c r="AB6" s="226" t="s">
        <v>257</v>
      </c>
      <c r="AC6" s="226" t="s">
        <v>258</v>
      </c>
      <c r="AD6" s="226" t="s">
        <v>259</v>
      </c>
      <c r="AE6" s="226" t="s">
        <v>260</v>
      </c>
      <c r="AF6" s="226" t="s">
        <v>261</v>
      </c>
      <c r="AG6" s="226" t="s">
        <v>262</v>
      </c>
      <c r="AH6" s="226" t="s">
        <v>263</v>
      </c>
      <c r="AI6" s="226" t="s">
        <v>264</v>
      </c>
      <c r="AJ6" s="226" t="s">
        <v>265</v>
      </c>
      <c r="AK6" s="226" t="s">
        <v>266</v>
      </c>
      <c r="AL6" s="226" t="s">
        <v>267</v>
      </c>
      <c r="AM6" s="226" t="s">
        <v>268</v>
      </c>
      <c r="AN6" s="226" t="s">
        <v>269</v>
      </c>
      <c r="AO6" s="226" t="s">
        <v>270</v>
      </c>
      <c r="AP6" s="226" t="s">
        <v>271</v>
      </c>
      <c r="AQ6" s="226" t="s">
        <v>272</v>
      </c>
      <c r="AR6" s="226" t="s">
        <v>273</v>
      </c>
      <c r="AS6" s="226" t="s">
        <v>274</v>
      </c>
      <c r="AT6" s="226" t="s">
        <v>275</v>
      </c>
      <c r="AU6" s="226" t="s">
        <v>276</v>
      </c>
      <c r="AV6" s="226" t="s">
        <v>277</v>
      </c>
      <c r="AW6" s="226" t="s">
        <v>278</v>
      </c>
      <c r="AX6" s="226" t="s">
        <v>279</v>
      </c>
      <c r="AY6" s="226" t="s">
        <v>280</v>
      </c>
      <c r="AZ6" s="226" t="s">
        <v>281</v>
      </c>
      <c r="BA6" s="226" t="s">
        <v>282</v>
      </c>
      <c r="BB6" s="226" t="s">
        <v>283</v>
      </c>
      <c r="BC6" s="226" t="s">
        <v>284</v>
      </c>
      <c r="BD6" s="226" t="s">
        <v>285</v>
      </c>
      <c r="BE6" s="226" t="s">
        <v>286</v>
      </c>
      <c r="BF6" s="226" t="s">
        <v>287</v>
      </c>
      <c r="BG6" s="226" t="s">
        <v>288</v>
      </c>
      <c r="BH6" s="226" t="s">
        <v>289</v>
      </c>
      <c r="BI6" s="226" t="s">
        <v>290</v>
      </c>
      <c r="BJ6" s="226" t="s">
        <v>291</v>
      </c>
      <c r="BK6" s="226" t="s">
        <v>292</v>
      </c>
      <c r="BL6" s="226" t="s">
        <v>293</v>
      </c>
      <c r="BM6" s="226" t="s">
        <v>294</v>
      </c>
      <c r="BN6" s="226" t="s">
        <v>295</v>
      </c>
      <c r="BO6" s="226" t="s">
        <v>296</v>
      </c>
      <c r="BP6" s="226" t="s">
        <v>297</v>
      </c>
      <c r="BQ6" s="226" t="s">
        <v>298</v>
      </c>
      <c r="BR6" s="226" t="s">
        <v>299</v>
      </c>
      <c r="BS6" s="226" t="s">
        <v>300</v>
      </c>
      <c r="BT6" s="226" t="s">
        <v>301</v>
      </c>
      <c r="BU6" s="226" t="s">
        <v>302</v>
      </c>
      <c r="BV6" s="226" t="s">
        <v>303</v>
      </c>
      <c r="BW6" s="226" t="s">
        <v>304</v>
      </c>
      <c r="BX6" s="226" t="s">
        <v>305</v>
      </c>
      <c r="BY6" s="226" t="s">
        <v>306</v>
      </c>
      <c r="BZ6" s="226" t="s">
        <v>307</v>
      </c>
      <c r="CA6" s="226" t="s">
        <v>308</v>
      </c>
      <c r="CB6" s="226" t="s">
        <v>309</v>
      </c>
      <c r="CC6" s="226" t="s">
        <v>310</v>
      </c>
      <c r="CD6" s="226" t="s">
        <v>311</v>
      </c>
      <c r="CE6" s="226" t="s">
        <v>312</v>
      </c>
      <c r="CF6" s="226" t="s">
        <v>313</v>
      </c>
      <c r="CG6" s="226" t="s">
        <v>314</v>
      </c>
      <c r="CH6" s="226" t="s">
        <v>315</v>
      </c>
      <c r="CI6" s="328"/>
    </row>
    <row r="7" spans="1:118" ht="15" customHeight="1" x14ac:dyDescent="0.25">
      <c r="A7">
        <v>4</v>
      </c>
      <c r="B7" s="231" t="s">
        <v>355</v>
      </c>
      <c r="C7" s="210">
        <f t="shared" si="3"/>
        <v>2153.6603773584907</v>
      </c>
      <c r="D7" s="210">
        <f t="shared" si="4"/>
        <v>3264.6855849056597</v>
      </c>
      <c r="E7" s="210">
        <f t="shared" si="5"/>
        <v>4473.5207547169812</v>
      </c>
      <c r="F7" s="227">
        <v>2153.6603773584907</v>
      </c>
      <c r="G7" s="227">
        <v>3264.6855849056597</v>
      </c>
      <c r="H7" s="227">
        <v>4473.5207547169812</v>
      </c>
      <c r="I7" s="227">
        <v>2153.6603773584907</v>
      </c>
      <c r="J7" s="227">
        <v>3264.6855849056597</v>
      </c>
      <c r="K7" s="227">
        <v>4473.5207547169812</v>
      </c>
      <c r="L7" s="227">
        <v>2153.6603773584907</v>
      </c>
      <c r="M7" s="227">
        <v>3264.6855849056597</v>
      </c>
      <c r="N7" s="227">
        <v>4473.5207547169812</v>
      </c>
      <c r="O7" s="227">
        <v>2153.6603773584907</v>
      </c>
      <c r="P7" s="227">
        <v>3264.6855849056597</v>
      </c>
      <c r="Q7" s="227">
        <v>4473.5207547169812</v>
      </c>
      <c r="R7" s="227">
        <v>2153.6603773584907</v>
      </c>
      <c r="S7" s="227">
        <v>3264.6855849056597</v>
      </c>
      <c r="T7" s="227">
        <v>4473.5207547169812</v>
      </c>
      <c r="U7" s="227">
        <v>2153.6603773584907</v>
      </c>
      <c r="V7" s="227">
        <v>3264.6855849056597</v>
      </c>
      <c r="W7" s="227">
        <v>4473.5207547169812</v>
      </c>
      <c r="X7" s="227">
        <v>2153.6603773584907</v>
      </c>
      <c r="Y7" s="227">
        <v>3264.6855849056597</v>
      </c>
      <c r="Z7" s="227">
        <v>4473.5207547169812</v>
      </c>
      <c r="AA7" s="227">
        <v>2153.6603773584907</v>
      </c>
      <c r="AB7" s="227">
        <v>3264.6855849056597</v>
      </c>
      <c r="AC7" s="227">
        <v>4473.5207547169812</v>
      </c>
      <c r="AD7" s="227">
        <v>2153.6603773584907</v>
      </c>
      <c r="AE7" s="227">
        <v>3264.6855849056597</v>
      </c>
      <c r="AF7" s="227">
        <v>4473.5207547169812</v>
      </c>
      <c r="AG7" s="227">
        <v>2153.6603773584907</v>
      </c>
      <c r="AH7" s="227">
        <v>3264.6855849056597</v>
      </c>
      <c r="AI7" s="227">
        <v>4473.5207547169812</v>
      </c>
      <c r="AJ7" s="227">
        <v>2153.6603773584907</v>
      </c>
      <c r="AK7" s="227">
        <v>3264.6855849056597</v>
      </c>
      <c r="AL7" s="227">
        <v>4473.5207547169812</v>
      </c>
      <c r="AM7" s="227">
        <v>2153.6603773584907</v>
      </c>
      <c r="AN7" s="227">
        <v>3264.6855849056597</v>
      </c>
      <c r="AO7" s="227">
        <v>4473.5207547169812</v>
      </c>
      <c r="AP7" s="227">
        <v>2153.6603773584907</v>
      </c>
      <c r="AQ7" s="227">
        <v>3264.6855849056597</v>
      </c>
      <c r="AR7" s="227">
        <v>4473.5207547169812</v>
      </c>
      <c r="AS7" s="227">
        <v>2153.6603773584907</v>
      </c>
      <c r="AT7" s="227">
        <v>3264.6855849056597</v>
      </c>
      <c r="AU7" s="227">
        <v>4473.5207547169812</v>
      </c>
      <c r="AV7" s="227">
        <v>2153.6603773584907</v>
      </c>
      <c r="AW7" s="227">
        <v>3264.6855849056597</v>
      </c>
      <c r="AX7" s="227">
        <v>4473.5207547169812</v>
      </c>
      <c r="AY7" s="227">
        <v>2153.6603773584907</v>
      </c>
      <c r="AZ7" s="227">
        <v>3264.6855849056597</v>
      </c>
      <c r="BA7" s="227">
        <v>4473.5207547169812</v>
      </c>
      <c r="BB7" s="227">
        <v>2153.6603773584907</v>
      </c>
      <c r="BC7" s="227">
        <v>3264.6855849056597</v>
      </c>
      <c r="BD7" s="227">
        <v>4473.5207547169812</v>
      </c>
      <c r="BE7" s="227">
        <v>2153.6603773584907</v>
      </c>
      <c r="BF7" s="227">
        <v>3264.6855849056597</v>
      </c>
      <c r="BG7" s="227">
        <v>4473.5207547169812</v>
      </c>
      <c r="BH7" s="227">
        <v>2153.6603773584907</v>
      </c>
      <c r="BI7" s="227">
        <v>3264.6855849056597</v>
      </c>
      <c r="BJ7" s="227">
        <v>4473.5207547169812</v>
      </c>
      <c r="BK7" s="227">
        <v>2153.6603773584907</v>
      </c>
      <c r="BL7" s="227">
        <v>3264.6855849056597</v>
      </c>
      <c r="BM7" s="227">
        <v>4473.5207547169812</v>
      </c>
      <c r="BN7" s="227">
        <v>2153.6603773584907</v>
      </c>
      <c r="BO7" s="227">
        <v>3264.6855849056597</v>
      </c>
      <c r="BP7" s="227">
        <v>4473.5207547169812</v>
      </c>
      <c r="BQ7" s="227">
        <v>2153.6603773584907</v>
      </c>
      <c r="BR7" s="227">
        <v>3264.6855849056597</v>
      </c>
      <c r="BS7" s="227">
        <v>4473.5207547169812</v>
      </c>
      <c r="BT7" s="227">
        <v>2153.6603773584907</v>
      </c>
      <c r="BU7" s="227">
        <v>3264.6855849056597</v>
      </c>
      <c r="BV7" s="227">
        <v>4473.5207547169812</v>
      </c>
      <c r="BW7" s="227">
        <v>2153.6603773584907</v>
      </c>
      <c r="BX7" s="227">
        <v>3264.6855849056597</v>
      </c>
      <c r="BY7" s="227">
        <v>4473.5207547169812</v>
      </c>
      <c r="BZ7" s="227">
        <v>2153.6603773584907</v>
      </c>
      <c r="CA7" s="227">
        <v>3264.6855849056597</v>
      </c>
      <c r="CB7" s="227">
        <v>4473.5207547169812</v>
      </c>
      <c r="CC7" s="227">
        <v>2153.6603773584907</v>
      </c>
      <c r="CD7" s="227">
        <v>3264.6855849056597</v>
      </c>
      <c r="CE7" s="227">
        <v>4473.5207547169812</v>
      </c>
      <c r="CF7" s="227">
        <v>2153.6603773584907</v>
      </c>
      <c r="CG7" s="227">
        <v>3264.6855849056597</v>
      </c>
      <c r="CH7" s="227">
        <v>4473.5207547169812</v>
      </c>
      <c r="CI7" s="223" t="s">
        <v>367</v>
      </c>
      <c r="CJ7" s="219"/>
      <c r="CK7" s="219"/>
      <c r="CL7" s="219"/>
      <c r="CM7" s="219"/>
      <c r="CN7" s="219"/>
      <c r="CO7" s="219"/>
      <c r="CP7" s="219"/>
    </row>
    <row r="8" spans="1:118" ht="15" customHeight="1" x14ac:dyDescent="0.25">
      <c r="A8">
        <f>A7+1</f>
        <v>5</v>
      </c>
      <c r="B8" s="231" t="s">
        <v>356</v>
      </c>
      <c r="C8" s="210">
        <f t="shared" si="3"/>
        <v>9.6226415094339615</v>
      </c>
      <c r="D8" s="210">
        <f t="shared" si="4"/>
        <v>25.672867924528298</v>
      </c>
      <c r="E8" s="210">
        <f t="shared" si="5"/>
        <v>45.399528301886789</v>
      </c>
      <c r="F8" s="228">
        <v>9.6226415094339615</v>
      </c>
      <c r="G8" s="227">
        <v>25.672867924528298</v>
      </c>
      <c r="H8" s="227">
        <v>45.399528301886789</v>
      </c>
      <c r="I8" s="228">
        <v>9.6226415094339615</v>
      </c>
      <c r="J8" s="227">
        <v>25.672867924528298</v>
      </c>
      <c r="K8" s="227">
        <v>45.399528301886789</v>
      </c>
      <c r="L8" s="228">
        <v>9.6226415094339615</v>
      </c>
      <c r="M8" s="227">
        <v>25.672867924528298</v>
      </c>
      <c r="N8" s="227">
        <v>45.399528301886789</v>
      </c>
      <c r="O8" s="228">
        <v>9.6226415094339615</v>
      </c>
      <c r="P8" s="227">
        <v>25.672867924528298</v>
      </c>
      <c r="Q8" s="227">
        <v>45.399528301886789</v>
      </c>
      <c r="R8" s="228">
        <v>9.6226415094339615</v>
      </c>
      <c r="S8" s="227">
        <v>25.672867924528298</v>
      </c>
      <c r="T8" s="227">
        <v>45.399528301886789</v>
      </c>
      <c r="U8" s="228">
        <v>9.6226415094339615</v>
      </c>
      <c r="V8" s="227">
        <v>25.672867924528298</v>
      </c>
      <c r="W8" s="227">
        <v>45.399528301886789</v>
      </c>
      <c r="X8" s="228">
        <v>9.6226415094339615</v>
      </c>
      <c r="Y8" s="227">
        <v>25.672867924528298</v>
      </c>
      <c r="Z8" s="227">
        <v>45.399528301886789</v>
      </c>
      <c r="AA8" s="228">
        <v>9.6226415094339615</v>
      </c>
      <c r="AB8" s="227">
        <v>25.672867924528298</v>
      </c>
      <c r="AC8" s="227">
        <v>45.399528301886789</v>
      </c>
      <c r="AD8" s="228">
        <v>9.6226415094339615</v>
      </c>
      <c r="AE8" s="227">
        <v>25.672867924528298</v>
      </c>
      <c r="AF8" s="227">
        <v>45.399528301886789</v>
      </c>
      <c r="AG8" s="228">
        <v>9.6226415094339615</v>
      </c>
      <c r="AH8" s="227">
        <v>25.672867924528298</v>
      </c>
      <c r="AI8" s="227">
        <v>45.399528301886789</v>
      </c>
      <c r="AJ8" s="228">
        <v>9.6226415094339615</v>
      </c>
      <c r="AK8" s="227">
        <v>25.672867924528298</v>
      </c>
      <c r="AL8" s="227">
        <v>45.399528301886789</v>
      </c>
      <c r="AM8" s="228">
        <v>9.6226415094339615</v>
      </c>
      <c r="AN8" s="227">
        <v>25.672867924528298</v>
      </c>
      <c r="AO8" s="227">
        <v>45.399528301886789</v>
      </c>
      <c r="AP8" s="228">
        <v>9.6226415094339615</v>
      </c>
      <c r="AQ8" s="227">
        <v>25.672867924528298</v>
      </c>
      <c r="AR8" s="227">
        <v>45.399528301886789</v>
      </c>
      <c r="AS8" s="228">
        <v>9.6226415094339615</v>
      </c>
      <c r="AT8" s="227">
        <v>25.672867924528298</v>
      </c>
      <c r="AU8" s="227">
        <v>45.399528301886789</v>
      </c>
      <c r="AV8" s="228">
        <v>9.6226415094339615</v>
      </c>
      <c r="AW8" s="227">
        <v>25.672867924528298</v>
      </c>
      <c r="AX8" s="227">
        <v>45.399528301886789</v>
      </c>
      <c r="AY8" s="228">
        <v>9.6226415094339615</v>
      </c>
      <c r="AZ8" s="227">
        <v>25.672867924528298</v>
      </c>
      <c r="BA8" s="227">
        <v>45.399528301886789</v>
      </c>
      <c r="BB8" s="228">
        <v>9.6226415094339615</v>
      </c>
      <c r="BC8" s="227">
        <v>25.672867924528298</v>
      </c>
      <c r="BD8" s="227">
        <v>45.399528301886789</v>
      </c>
      <c r="BE8" s="228">
        <v>9.6226415094339615</v>
      </c>
      <c r="BF8" s="227">
        <v>25.672867924528298</v>
      </c>
      <c r="BG8" s="227">
        <v>45.399528301886789</v>
      </c>
      <c r="BH8" s="228">
        <v>9.6226415094339615</v>
      </c>
      <c r="BI8" s="227">
        <v>25.672867924528298</v>
      </c>
      <c r="BJ8" s="227">
        <v>45.399528301886789</v>
      </c>
      <c r="BK8" s="228">
        <v>9.6226415094339615</v>
      </c>
      <c r="BL8" s="227">
        <v>25.672867924528298</v>
      </c>
      <c r="BM8" s="227">
        <v>45.399528301886789</v>
      </c>
      <c r="BN8" s="228">
        <v>9.6226415094339615</v>
      </c>
      <c r="BO8" s="227">
        <v>25.672867924528298</v>
      </c>
      <c r="BP8" s="227">
        <v>45.399528301886789</v>
      </c>
      <c r="BQ8" s="228">
        <v>9.6226415094339615</v>
      </c>
      <c r="BR8" s="227">
        <v>25.672867924528298</v>
      </c>
      <c r="BS8" s="227">
        <v>45.399528301886789</v>
      </c>
      <c r="BT8" s="228">
        <v>9.6226415094339615</v>
      </c>
      <c r="BU8" s="227">
        <v>25.672867924528298</v>
      </c>
      <c r="BV8" s="227">
        <v>45.399528301886789</v>
      </c>
      <c r="BW8" s="228">
        <v>9.6226415094339615</v>
      </c>
      <c r="BX8" s="227">
        <v>25.672867924528298</v>
      </c>
      <c r="BY8" s="227">
        <v>45.399528301886789</v>
      </c>
      <c r="BZ8" s="228">
        <v>9.6226415094339615</v>
      </c>
      <c r="CA8" s="227">
        <v>25.672867924528298</v>
      </c>
      <c r="CB8" s="227">
        <v>45.399528301886789</v>
      </c>
      <c r="CC8" s="228">
        <v>9.6226415094339615</v>
      </c>
      <c r="CD8" s="227">
        <v>25.672867924528298</v>
      </c>
      <c r="CE8" s="227">
        <v>45.399528301886789</v>
      </c>
      <c r="CF8" s="228">
        <v>9.6226415094339615</v>
      </c>
      <c r="CG8" s="227">
        <v>25.672867924528298</v>
      </c>
      <c r="CH8" s="227">
        <v>45.399528301886789</v>
      </c>
      <c r="CI8" s="223" t="s">
        <v>368</v>
      </c>
      <c r="CJ8" s="219"/>
      <c r="CK8" s="219"/>
      <c r="CL8" s="219"/>
      <c r="CM8" s="219"/>
      <c r="CN8" s="219"/>
      <c r="CO8" s="219"/>
      <c r="CP8" s="219"/>
    </row>
    <row r="9" spans="1:118" ht="15" customHeight="1" x14ac:dyDescent="0.25">
      <c r="A9">
        <f t="shared" ref="A9:A19" si="6">A8+1</f>
        <v>6</v>
      </c>
      <c r="B9" s="235" t="s">
        <v>357</v>
      </c>
      <c r="C9" s="210">
        <f t="shared" si="3"/>
        <v>25.904166666666669</v>
      </c>
      <c r="D9" s="210">
        <f t="shared" si="4"/>
        <v>25.904166666666669</v>
      </c>
      <c r="E9" s="210">
        <f t="shared" si="5"/>
        <v>25.904166666666669</v>
      </c>
      <c r="F9" s="233">
        <f>621.7/24</f>
        <v>25.904166666666669</v>
      </c>
      <c r="G9" s="233">
        <f t="shared" ref="G9:BR9" si="7">621.7/24</f>
        <v>25.904166666666669</v>
      </c>
      <c r="H9" s="233">
        <f t="shared" si="7"/>
        <v>25.904166666666669</v>
      </c>
      <c r="I9" s="233">
        <f>621.7/24</f>
        <v>25.904166666666669</v>
      </c>
      <c r="J9" s="233">
        <f t="shared" si="7"/>
        <v>25.904166666666669</v>
      </c>
      <c r="K9" s="233">
        <f t="shared" si="7"/>
        <v>25.904166666666669</v>
      </c>
      <c r="L9" s="233">
        <f>621.7/24</f>
        <v>25.904166666666669</v>
      </c>
      <c r="M9" s="233">
        <f t="shared" si="7"/>
        <v>25.904166666666669</v>
      </c>
      <c r="N9" s="233">
        <f t="shared" si="7"/>
        <v>25.904166666666669</v>
      </c>
      <c r="O9" s="233">
        <f>621.7/24</f>
        <v>25.904166666666669</v>
      </c>
      <c r="P9" s="233">
        <f t="shared" si="7"/>
        <v>25.904166666666669</v>
      </c>
      <c r="Q9" s="233">
        <f t="shared" si="7"/>
        <v>25.904166666666669</v>
      </c>
      <c r="R9" s="233">
        <f>621.7/24</f>
        <v>25.904166666666669</v>
      </c>
      <c r="S9" s="233">
        <f t="shared" si="7"/>
        <v>25.904166666666669</v>
      </c>
      <c r="T9" s="233">
        <f t="shared" si="7"/>
        <v>25.904166666666669</v>
      </c>
      <c r="U9" s="233">
        <f>621.7/24</f>
        <v>25.904166666666669</v>
      </c>
      <c r="V9" s="233">
        <f t="shared" si="7"/>
        <v>25.904166666666669</v>
      </c>
      <c r="W9" s="233">
        <f t="shared" si="7"/>
        <v>25.904166666666669</v>
      </c>
      <c r="X9" s="233">
        <f>621.7/24</f>
        <v>25.904166666666669</v>
      </c>
      <c r="Y9" s="233">
        <f t="shared" si="7"/>
        <v>25.904166666666669</v>
      </c>
      <c r="Z9" s="233">
        <f t="shared" si="7"/>
        <v>25.904166666666669</v>
      </c>
      <c r="AA9" s="233">
        <f>621.7/24</f>
        <v>25.904166666666669</v>
      </c>
      <c r="AB9" s="233">
        <f t="shared" si="7"/>
        <v>25.904166666666669</v>
      </c>
      <c r="AC9" s="233">
        <f t="shared" si="7"/>
        <v>25.904166666666669</v>
      </c>
      <c r="AD9" s="233">
        <f>621.7/24</f>
        <v>25.904166666666669</v>
      </c>
      <c r="AE9" s="233">
        <f t="shared" si="7"/>
        <v>25.904166666666669</v>
      </c>
      <c r="AF9" s="233">
        <f t="shared" si="7"/>
        <v>25.904166666666669</v>
      </c>
      <c r="AG9" s="233">
        <f>621.7/24</f>
        <v>25.904166666666669</v>
      </c>
      <c r="AH9" s="233">
        <f t="shared" si="7"/>
        <v>25.904166666666669</v>
      </c>
      <c r="AI9" s="233">
        <f t="shared" si="7"/>
        <v>25.904166666666669</v>
      </c>
      <c r="AJ9" s="233">
        <f>621.7/24</f>
        <v>25.904166666666669</v>
      </c>
      <c r="AK9" s="233">
        <f t="shared" si="7"/>
        <v>25.904166666666669</v>
      </c>
      <c r="AL9" s="233">
        <f t="shared" si="7"/>
        <v>25.904166666666669</v>
      </c>
      <c r="AM9" s="233">
        <f>621.7/24</f>
        <v>25.904166666666669</v>
      </c>
      <c r="AN9" s="233">
        <f t="shared" si="7"/>
        <v>25.904166666666669</v>
      </c>
      <c r="AO9" s="233">
        <f t="shared" si="7"/>
        <v>25.904166666666669</v>
      </c>
      <c r="AP9" s="233">
        <f>621.7/24</f>
        <v>25.904166666666669</v>
      </c>
      <c r="AQ9" s="233">
        <f t="shared" si="7"/>
        <v>25.904166666666669</v>
      </c>
      <c r="AR9" s="233">
        <f t="shared" si="7"/>
        <v>25.904166666666669</v>
      </c>
      <c r="AS9" s="233">
        <f>621.7/24</f>
        <v>25.904166666666669</v>
      </c>
      <c r="AT9" s="233">
        <f t="shared" si="7"/>
        <v>25.904166666666669</v>
      </c>
      <c r="AU9" s="233">
        <f t="shared" si="7"/>
        <v>25.904166666666669</v>
      </c>
      <c r="AV9" s="233">
        <f>621.7/24</f>
        <v>25.904166666666669</v>
      </c>
      <c r="AW9" s="233">
        <f t="shared" si="7"/>
        <v>25.904166666666669</v>
      </c>
      <c r="AX9" s="233">
        <f t="shared" si="7"/>
        <v>25.904166666666669</v>
      </c>
      <c r="AY9" s="233">
        <f>621.7/24</f>
        <v>25.904166666666669</v>
      </c>
      <c r="AZ9" s="233">
        <f t="shared" si="7"/>
        <v>25.904166666666669</v>
      </c>
      <c r="BA9" s="233">
        <f t="shared" si="7"/>
        <v>25.904166666666669</v>
      </c>
      <c r="BB9" s="233">
        <f>621.7/24</f>
        <v>25.904166666666669</v>
      </c>
      <c r="BC9" s="233">
        <f t="shared" si="7"/>
        <v>25.904166666666669</v>
      </c>
      <c r="BD9" s="233">
        <f t="shared" si="7"/>
        <v>25.904166666666669</v>
      </c>
      <c r="BE9" s="233">
        <f>621.7/24</f>
        <v>25.904166666666669</v>
      </c>
      <c r="BF9" s="233">
        <f t="shared" si="7"/>
        <v>25.904166666666669</v>
      </c>
      <c r="BG9" s="233">
        <f t="shared" si="7"/>
        <v>25.904166666666669</v>
      </c>
      <c r="BH9" s="233">
        <f>621.7/24</f>
        <v>25.904166666666669</v>
      </c>
      <c r="BI9" s="233">
        <f t="shared" si="7"/>
        <v>25.904166666666669</v>
      </c>
      <c r="BJ9" s="233">
        <f t="shared" si="7"/>
        <v>25.904166666666669</v>
      </c>
      <c r="BK9" s="233">
        <f>621.7/24</f>
        <v>25.904166666666669</v>
      </c>
      <c r="BL9" s="233">
        <f t="shared" si="7"/>
        <v>25.904166666666669</v>
      </c>
      <c r="BM9" s="233">
        <f t="shared" si="7"/>
        <v>25.904166666666669</v>
      </c>
      <c r="BN9" s="233">
        <f>621.7/24</f>
        <v>25.904166666666669</v>
      </c>
      <c r="BO9" s="233">
        <f t="shared" si="7"/>
        <v>25.904166666666669</v>
      </c>
      <c r="BP9" s="233">
        <f t="shared" si="7"/>
        <v>25.904166666666669</v>
      </c>
      <c r="BQ9" s="233">
        <f>621.7/24</f>
        <v>25.904166666666669</v>
      </c>
      <c r="BR9" s="233">
        <f t="shared" si="7"/>
        <v>25.904166666666669</v>
      </c>
      <c r="BS9" s="233">
        <f t="shared" ref="BS9" si="8">621.7/24</f>
        <v>25.904166666666669</v>
      </c>
      <c r="BT9" s="233">
        <f>621.7/24</f>
        <v>25.904166666666669</v>
      </c>
      <c r="BU9" s="233">
        <f t="shared" ref="BU9:BV9" si="9">621.7/24</f>
        <v>25.904166666666669</v>
      </c>
      <c r="BV9" s="233">
        <f t="shared" si="9"/>
        <v>25.904166666666669</v>
      </c>
      <c r="BW9" s="233">
        <f>621.7/24</f>
        <v>25.904166666666669</v>
      </c>
      <c r="BX9" s="233">
        <f t="shared" ref="BX9:BY9" si="10">621.7/24</f>
        <v>25.904166666666669</v>
      </c>
      <c r="BY9" s="233">
        <f t="shared" si="10"/>
        <v>25.904166666666669</v>
      </c>
      <c r="BZ9" s="233">
        <f>621.7/24</f>
        <v>25.904166666666669</v>
      </c>
      <c r="CA9" s="233">
        <f t="shared" ref="CA9:CB9" si="11">621.7/24</f>
        <v>25.904166666666669</v>
      </c>
      <c r="CB9" s="233">
        <f t="shared" si="11"/>
        <v>25.904166666666669</v>
      </c>
      <c r="CC9" s="233">
        <f>621.7/24</f>
        <v>25.904166666666669</v>
      </c>
      <c r="CD9" s="233">
        <f t="shared" ref="CD9:CE9" si="12">621.7/24</f>
        <v>25.904166666666669</v>
      </c>
      <c r="CE9" s="233">
        <f t="shared" si="12"/>
        <v>25.904166666666669</v>
      </c>
      <c r="CF9" s="233">
        <f>621.7/24</f>
        <v>25.904166666666669</v>
      </c>
      <c r="CG9" s="233">
        <f t="shared" ref="CG9:CH9" si="13">621.7/24</f>
        <v>25.904166666666669</v>
      </c>
      <c r="CH9" s="233">
        <f t="shared" si="13"/>
        <v>25.904166666666669</v>
      </c>
      <c r="CI9" s="223" t="s">
        <v>369</v>
      </c>
      <c r="CJ9" s="219"/>
      <c r="CK9" s="219"/>
      <c r="CL9" s="219"/>
      <c r="CM9" s="219"/>
      <c r="CN9" s="219"/>
      <c r="CO9" s="219"/>
      <c r="CP9" s="219"/>
    </row>
    <row r="10" spans="1:118" ht="15" customHeight="1" x14ac:dyDescent="0.25">
      <c r="A10">
        <f t="shared" si="6"/>
        <v>7</v>
      </c>
      <c r="B10" s="231" t="s">
        <v>359</v>
      </c>
      <c r="C10" s="210">
        <f t="shared" si="3"/>
        <v>4802.7169811320755</v>
      </c>
      <c r="D10" s="210">
        <f t="shared" si="4"/>
        <v>5954.5729811320753</v>
      </c>
      <c r="E10" s="210">
        <f t="shared" si="5"/>
        <v>6956.4</v>
      </c>
      <c r="F10" s="228">
        <v>4802.7169811320755</v>
      </c>
      <c r="G10" s="227">
        <v>5954.5729811320753</v>
      </c>
      <c r="H10" s="227">
        <v>6956.4</v>
      </c>
      <c r="I10" s="228">
        <v>4802.7169811320755</v>
      </c>
      <c r="J10" s="227">
        <v>5954.5729811320753</v>
      </c>
      <c r="K10" s="227">
        <v>6956.4</v>
      </c>
      <c r="L10" s="228">
        <v>4802.7169811320755</v>
      </c>
      <c r="M10" s="227">
        <v>5954.5729811320753</v>
      </c>
      <c r="N10" s="227">
        <v>6956.4</v>
      </c>
      <c r="O10" s="228">
        <v>4802.7169811320755</v>
      </c>
      <c r="P10" s="227">
        <v>5954.5729811320753</v>
      </c>
      <c r="Q10" s="227">
        <v>6956.4</v>
      </c>
      <c r="R10" s="228">
        <v>4802.7169811320755</v>
      </c>
      <c r="S10" s="227">
        <v>5954.5729811320753</v>
      </c>
      <c r="T10" s="227">
        <v>6956.4</v>
      </c>
      <c r="U10" s="228">
        <v>4802.7169811320755</v>
      </c>
      <c r="V10" s="227">
        <v>5954.5729811320753</v>
      </c>
      <c r="W10" s="227">
        <v>6956.4</v>
      </c>
      <c r="X10" s="228">
        <v>4802.7169811320755</v>
      </c>
      <c r="Y10" s="227">
        <v>5954.5729811320753</v>
      </c>
      <c r="Z10" s="227">
        <v>6956.4</v>
      </c>
      <c r="AA10" s="228">
        <v>4802.7169811320755</v>
      </c>
      <c r="AB10" s="227">
        <v>5954.5729811320753</v>
      </c>
      <c r="AC10" s="227">
        <v>6956.4</v>
      </c>
      <c r="AD10" s="228">
        <v>4802.7169811320755</v>
      </c>
      <c r="AE10" s="227">
        <v>5954.5729811320753</v>
      </c>
      <c r="AF10" s="227">
        <v>6956.4</v>
      </c>
      <c r="AG10" s="228">
        <v>4802.7169811320755</v>
      </c>
      <c r="AH10" s="227">
        <v>5954.5729811320753</v>
      </c>
      <c r="AI10" s="227">
        <v>6956.4</v>
      </c>
      <c r="AJ10" s="228">
        <v>4802.7169811320755</v>
      </c>
      <c r="AK10" s="227">
        <v>5954.5729811320753</v>
      </c>
      <c r="AL10" s="227">
        <v>6956.4</v>
      </c>
      <c r="AM10" s="228">
        <v>4802.7169811320755</v>
      </c>
      <c r="AN10" s="227">
        <v>5954.5729811320753</v>
      </c>
      <c r="AO10" s="227">
        <v>6956.4</v>
      </c>
      <c r="AP10" s="228">
        <v>4802.7169811320755</v>
      </c>
      <c r="AQ10" s="227">
        <v>5954.5729811320753</v>
      </c>
      <c r="AR10" s="227">
        <v>6956.4</v>
      </c>
      <c r="AS10" s="228">
        <v>4802.7169811320755</v>
      </c>
      <c r="AT10" s="227">
        <v>5954.5729811320753</v>
      </c>
      <c r="AU10" s="227">
        <v>6956.4</v>
      </c>
      <c r="AV10" s="228">
        <v>4802.7169811320755</v>
      </c>
      <c r="AW10" s="227">
        <v>5954.5729811320753</v>
      </c>
      <c r="AX10" s="227">
        <v>6956.4</v>
      </c>
      <c r="AY10" s="228">
        <v>4802.7169811320755</v>
      </c>
      <c r="AZ10" s="227">
        <v>5954.5729811320753</v>
      </c>
      <c r="BA10" s="227">
        <v>6956.4</v>
      </c>
      <c r="BB10" s="228">
        <v>4802.7169811320755</v>
      </c>
      <c r="BC10" s="227">
        <v>5954.5729811320753</v>
      </c>
      <c r="BD10" s="227">
        <v>6956.4</v>
      </c>
      <c r="BE10" s="228">
        <v>4802.7169811320755</v>
      </c>
      <c r="BF10" s="227">
        <v>5954.5729811320753</v>
      </c>
      <c r="BG10" s="227">
        <v>6956.4</v>
      </c>
      <c r="BH10" s="228">
        <v>4802.7169811320755</v>
      </c>
      <c r="BI10" s="227">
        <v>5954.5729811320753</v>
      </c>
      <c r="BJ10" s="227">
        <v>6956.4</v>
      </c>
      <c r="BK10" s="228">
        <v>4802.7169811320755</v>
      </c>
      <c r="BL10" s="227">
        <v>5954.5729811320753</v>
      </c>
      <c r="BM10" s="227">
        <v>6956.4</v>
      </c>
      <c r="BN10" s="228">
        <v>4802.7169811320755</v>
      </c>
      <c r="BO10" s="227">
        <v>5954.5729811320753</v>
      </c>
      <c r="BP10" s="227">
        <v>6956.4</v>
      </c>
      <c r="BQ10" s="228">
        <v>4802.7169811320755</v>
      </c>
      <c r="BR10" s="227">
        <v>5954.5729811320753</v>
      </c>
      <c r="BS10" s="227">
        <v>6956.4</v>
      </c>
      <c r="BT10" s="228">
        <v>4802.7169811320755</v>
      </c>
      <c r="BU10" s="227">
        <v>5954.5729811320753</v>
      </c>
      <c r="BV10" s="227">
        <v>6956.4</v>
      </c>
      <c r="BW10" s="228">
        <v>4802.7169811320755</v>
      </c>
      <c r="BX10" s="227">
        <v>5954.5729811320753</v>
      </c>
      <c r="BY10" s="227">
        <v>6956.4</v>
      </c>
      <c r="BZ10" s="228">
        <v>4802.7169811320755</v>
      </c>
      <c r="CA10" s="227">
        <v>5954.5729811320753</v>
      </c>
      <c r="CB10" s="227">
        <v>6956.4</v>
      </c>
      <c r="CC10" s="228">
        <v>4802.7169811320755</v>
      </c>
      <c r="CD10" s="227">
        <v>5954.5729811320753</v>
      </c>
      <c r="CE10" s="227">
        <v>6956.4</v>
      </c>
      <c r="CF10" s="228">
        <v>4802.7169811320755</v>
      </c>
      <c r="CG10" s="227">
        <v>5954.5729811320753</v>
      </c>
      <c r="CH10" s="227">
        <v>6956.4</v>
      </c>
      <c r="CI10" s="223" t="s">
        <v>370</v>
      </c>
      <c r="CJ10" s="219"/>
      <c r="CK10" s="219"/>
      <c r="CL10" s="219"/>
      <c r="CM10" s="219"/>
      <c r="CN10" s="219"/>
      <c r="CO10" s="219"/>
      <c r="CP10" s="219"/>
    </row>
    <row r="11" spans="1:118" ht="15" customHeight="1" x14ac:dyDescent="0.25">
      <c r="A11">
        <f t="shared" si="6"/>
        <v>8</v>
      </c>
      <c r="B11" s="231" t="s">
        <v>360</v>
      </c>
      <c r="C11" s="210">
        <f t="shared" si="3"/>
        <v>35.560849056603772</v>
      </c>
      <c r="D11" s="210">
        <f t="shared" si="4"/>
        <v>49.525490566037732</v>
      </c>
      <c r="E11" s="210">
        <f t="shared" si="5"/>
        <v>64.289150943396223</v>
      </c>
      <c r="F11" s="228">
        <v>35.560849056603772</v>
      </c>
      <c r="G11" s="227">
        <v>49.525490566037732</v>
      </c>
      <c r="H11" s="227">
        <v>64.289150943396223</v>
      </c>
      <c r="I11" s="228">
        <v>35.560849056603772</v>
      </c>
      <c r="J11" s="227">
        <v>49.525490566037732</v>
      </c>
      <c r="K11" s="227">
        <v>64.289150943396223</v>
      </c>
      <c r="L11" s="228">
        <v>35.560849056603772</v>
      </c>
      <c r="M11" s="227">
        <v>49.525490566037732</v>
      </c>
      <c r="N11" s="227">
        <v>64.289150943396223</v>
      </c>
      <c r="O11" s="228">
        <v>35.560849056603772</v>
      </c>
      <c r="P11" s="227">
        <v>49.525490566037732</v>
      </c>
      <c r="Q11" s="227">
        <v>64.289150943396223</v>
      </c>
      <c r="R11" s="228">
        <v>35.560849056603772</v>
      </c>
      <c r="S11" s="227">
        <v>49.525490566037732</v>
      </c>
      <c r="T11" s="227">
        <v>64.289150943396223</v>
      </c>
      <c r="U11" s="228">
        <v>35.560849056603772</v>
      </c>
      <c r="V11" s="227">
        <v>49.525490566037732</v>
      </c>
      <c r="W11" s="227">
        <v>64.289150943396223</v>
      </c>
      <c r="X11" s="228">
        <v>35.560849056603772</v>
      </c>
      <c r="Y11" s="227">
        <v>49.525490566037732</v>
      </c>
      <c r="Z11" s="227">
        <v>64.289150943396223</v>
      </c>
      <c r="AA11" s="228">
        <v>35.560849056603772</v>
      </c>
      <c r="AB11" s="227">
        <v>49.525490566037732</v>
      </c>
      <c r="AC11" s="227">
        <v>64.289150943396223</v>
      </c>
      <c r="AD11" s="228">
        <v>35.560849056603772</v>
      </c>
      <c r="AE11" s="227">
        <v>49.525490566037732</v>
      </c>
      <c r="AF11" s="227">
        <v>64.289150943396223</v>
      </c>
      <c r="AG11" s="228">
        <v>35.560849056603772</v>
      </c>
      <c r="AH11" s="227">
        <v>49.525490566037732</v>
      </c>
      <c r="AI11" s="227">
        <v>64.289150943396223</v>
      </c>
      <c r="AJ11" s="228">
        <v>35.560849056603772</v>
      </c>
      <c r="AK11" s="227">
        <v>49.525490566037732</v>
      </c>
      <c r="AL11" s="227">
        <v>64.289150943396223</v>
      </c>
      <c r="AM11" s="228">
        <v>35.560849056603772</v>
      </c>
      <c r="AN11" s="227">
        <v>49.525490566037732</v>
      </c>
      <c r="AO11" s="227">
        <v>64.289150943396223</v>
      </c>
      <c r="AP11" s="228">
        <v>35.560849056603772</v>
      </c>
      <c r="AQ11" s="227">
        <v>49.525490566037732</v>
      </c>
      <c r="AR11" s="227">
        <v>64.289150943396223</v>
      </c>
      <c r="AS11" s="228">
        <v>35.560849056603772</v>
      </c>
      <c r="AT11" s="227">
        <v>49.525490566037732</v>
      </c>
      <c r="AU11" s="227">
        <v>64.289150943396223</v>
      </c>
      <c r="AV11" s="228">
        <v>35.560849056603772</v>
      </c>
      <c r="AW11" s="227">
        <v>49.525490566037732</v>
      </c>
      <c r="AX11" s="227">
        <v>64.289150943396223</v>
      </c>
      <c r="AY11" s="228">
        <v>35.560849056603772</v>
      </c>
      <c r="AZ11" s="227">
        <v>49.525490566037732</v>
      </c>
      <c r="BA11" s="227">
        <v>64.289150943396223</v>
      </c>
      <c r="BB11" s="228">
        <v>35.560849056603772</v>
      </c>
      <c r="BC11" s="227">
        <v>49.525490566037732</v>
      </c>
      <c r="BD11" s="227">
        <v>64.289150943396223</v>
      </c>
      <c r="BE11" s="228">
        <v>35.560849056603772</v>
      </c>
      <c r="BF11" s="227">
        <v>49.525490566037732</v>
      </c>
      <c r="BG11" s="227">
        <v>64.289150943396223</v>
      </c>
      <c r="BH11" s="228">
        <v>35.560849056603772</v>
      </c>
      <c r="BI11" s="227">
        <v>49.525490566037732</v>
      </c>
      <c r="BJ11" s="227">
        <v>64.289150943396223</v>
      </c>
      <c r="BK11" s="228">
        <v>35.560849056603772</v>
      </c>
      <c r="BL11" s="227">
        <v>49.525490566037732</v>
      </c>
      <c r="BM11" s="227">
        <v>64.289150943396223</v>
      </c>
      <c r="BN11" s="228">
        <v>35.560849056603772</v>
      </c>
      <c r="BO11" s="227">
        <v>49.525490566037732</v>
      </c>
      <c r="BP11" s="227">
        <v>64.289150943396223</v>
      </c>
      <c r="BQ11" s="228">
        <v>35.560849056603772</v>
      </c>
      <c r="BR11" s="227">
        <v>49.525490566037732</v>
      </c>
      <c r="BS11" s="227">
        <v>64.289150943396223</v>
      </c>
      <c r="BT11" s="228">
        <v>35.560849056603772</v>
      </c>
      <c r="BU11" s="227">
        <v>49.525490566037732</v>
      </c>
      <c r="BV11" s="227">
        <v>64.289150943396223</v>
      </c>
      <c r="BW11" s="228">
        <v>35.560849056603772</v>
      </c>
      <c r="BX11" s="227">
        <v>49.525490566037732</v>
      </c>
      <c r="BY11" s="227">
        <v>64.289150943396223</v>
      </c>
      <c r="BZ11" s="228">
        <v>35.560849056603772</v>
      </c>
      <c r="CA11" s="227">
        <v>49.525490566037732</v>
      </c>
      <c r="CB11" s="227">
        <v>64.289150943396223</v>
      </c>
      <c r="CC11" s="228">
        <v>35.560849056603772</v>
      </c>
      <c r="CD11" s="227">
        <v>49.525490566037732</v>
      </c>
      <c r="CE11" s="227">
        <v>64.289150943396223</v>
      </c>
      <c r="CF11" s="228">
        <v>35.560849056603772</v>
      </c>
      <c r="CG11" s="227">
        <v>49.525490566037732</v>
      </c>
      <c r="CH11" s="227">
        <v>64.289150943396223</v>
      </c>
      <c r="CI11" s="223" t="s">
        <v>371</v>
      </c>
      <c r="CJ11" s="219"/>
      <c r="CK11" s="219"/>
      <c r="CL11" s="219"/>
      <c r="CM11" s="219"/>
      <c r="CN11" s="219"/>
      <c r="CO11" s="219"/>
      <c r="CP11" s="219"/>
    </row>
    <row r="12" spans="1:118" ht="15" customHeight="1" x14ac:dyDescent="0.25">
      <c r="A12">
        <f t="shared" si="6"/>
        <v>9</v>
      </c>
      <c r="B12" s="235" t="s">
        <v>361</v>
      </c>
      <c r="C12" s="210">
        <f t="shared" si="3"/>
        <v>9.0958333333333332</v>
      </c>
      <c r="D12" s="210">
        <f t="shared" si="4"/>
        <v>9.0958333333333332</v>
      </c>
      <c r="E12" s="210">
        <f t="shared" si="5"/>
        <v>9.0958333333333332</v>
      </c>
      <c r="F12" s="234">
        <f>218.3/24</f>
        <v>9.0958333333333332</v>
      </c>
      <c r="G12" s="234">
        <f t="shared" ref="G12:BR12" si="14">218.3/24</f>
        <v>9.0958333333333332</v>
      </c>
      <c r="H12" s="234">
        <f t="shared" si="14"/>
        <v>9.0958333333333332</v>
      </c>
      <c r="I12" s="234">
        <f>218.3/24</f>
        <v>9.0958333333333332</v>
      </c>
      <c r="J12" s="234">
        <f t="shared" si="14"/>
        <v>9.0958333333333332</v>
      </c>
      <c r="K12" s="234">
        <f t="shared" si="14"/>
        <v>9.0958333333333332</v>
      </c>
      <c r="L12" s="234">
        <f>218.3/24</f>
        <v>9.0958333333333332</v>
      </c>
      <c r="M12" s="234">
        <f t="shared" si="14"/>
        <v>9.0958333333333332</v>
      </c>
      <c r="N12" s="234">
        <f t="shared" si="14"/>
        <v>9.0958333333333332</v>
      </c>
      <c r="O12" s="234">
        <f>218.3/24</f>
        <v>9.0958333333333332</v>
      </c>
      <c r="P12" s="234">
        <f t="shared" si="14"/>
        <v>9.0958333333333332</v>
      </c>
      <c r="Q12" s="234">
        <f t="shared" si="14"/>
        <v>9.0958333333333332</v>
      </c>
      <c r="R12" s="234">
        <f>218.3/24</f>
        <v>9.0958333333333332</v>
      </c>
      <c r="S12" s="234">
        <f t="shared" si="14"/>
        <v>9.0958333333333332</v>
      </c>
      <c r="T12" s="234">
        <f t="shared" si="14"/>
        <v>9.0958333333333332</v>
      </c>
      <c r="U12" s="234">
        <f>218.3/24</f>
        <v>9.0958333333333332</v>
      </c>
      <c r="V12" s="234">
        <f t="shared" si="14"/>
        <v>9.0958333333333332</v>
      </c>
      <c r="W12" s="234">
        <f t="shared" si="14"/>
        <v>9.0958333333333332</v>
      </c>
      <c r="X12" s="234">
        <f>218.3/24</f>
        <v>9.0958333333333332</v>
      </c>
      <c r="Y12" s="234">
        <f t="shared" si="14"/>
        <v>9.0958333333333332</v>
      </c>
      <c r="Z12" s="234">
        <f t="shared" si="14"/>
        <v>9.0958333333333332</v>
      </c>
      <c r="AA12" s="234">
        <f>218.3/24</f>
        <v>9.0958333333333332</v>
      </c>
      <c r="AB12" s="234">
        <f t="shared" si="14"/>
        <v>9.0958333333333332</v>
      </c>
      <c r="AC12" s="234">
        <f t="shared" si="14"/>
        <v>9.0958333333333332</v>
      </c>
      <c r="AD12" s="234">
        <f>218.3/24</f>
        <v>9.0958333333333332</v>
      </c>
      <c r="AE12" s="234">
        <f t="shared" si="14"/>
        <v>9.0958333333333332</v>
      </c>
      <c r="AF12" s="234">
        <f t="shared" si="14"/>
        <v>9.0958333333333332</v>
      </c>
      <c r="AG12" s="234">
        <f>218.3/24</f>
        <v>9.0958333333333332</v>
      </c>
      <c r="AH12" s="234">
        <f t="shared" si="14"/>
        <v>9.0958333333333332</v>
      </c>
      <c r="AI12" s="234">
        <f t="shared" si="14"/>
        <v>9.0958333333333332</v>
      </c>
      <c r="AJ12" s="234">
        <f>218.3/24</f>
        <v>9.0958333333333332</v>
      </c>
      <c r="AK12" s="234">
        <f t="shared" si="14"/>
        <v>9.0958333333333332</v>
      </c>
      <c r="AL12" s="234">
        <f t="shared" si="14"/>
        <v>9.0958333333333332</v>
      </c>
      <c r="AM12" s="234">
        <f>218.3/24</f>
        <v>9.0958333333333332</v>
      </c>
      <c r="AN12" s="234">
        <f t="shared" si="14"/>
        <v>9.0958333333333332</v>
      </c>
      <c r="AO12" s="234">
        <f t="shared" si="14"/>
        <v>9.0958333333333332</v>
      </c>
      <c r="AP12" s="234">
        <f>218.3/24</f>
        <v>9.0958333333333332</v>
      </c>
      <c r="AQ12" s="234">
        <f t="shared" si="14"/>
        <v>9.0958333333333332</v>
      </c>
      <c r="AR12" s="234">
        <f t="shared" si="14"/>
        <v>9.0958333333333332</v>
      </c>
      <c r="AS12" s="234">
        <f>218.3/24</f>
        <v>9.0958333333333332</v>
      </c>
      <c r="AT12" s="234">
        <f t="shared" si="14"/>
        <v>9.0958333333333332</v>
      </c>
      <c r="AU12" s="234">
        <f t="shared" si="14"/>
        <v>9.0958333333333332</v>
      </c>
      <c r="AV12" s="234">
        <f>218.3/24</f>
        <v>9.0958333333333332</v>
      </c>
      <c r="AW12" s="234">
        <f t="shared" si="14"/>
        <v>9.0958333333333332</v>
      </c>
      <c r="AX12" s="234">
        <f t="shared" si="14"/>
        <v>9.0958333333333332</v>
      </c>
      <c r="AY12" s="234">
        <f>218.3/24</f>
        <v>9.0958333333333332</v>
      </c>
      <c r="AZ12" s="234">
        <f t="shared" si="14"/>
        <v>9.0958333333333332</v>
      </c>
      <c r="BA12" s="234">
        <f t="shared" si="14"/>
        <v>9.0958333333333332</v>
      </c>
      <c r="BB12" s="234">
        <f>218.3/24</f>
        <v>9.0958333333333332</v>
      </c>
      <c r="BC12" s="234">
        <f t="shared" si="14"/>
        <v>9.0958333333333332</v>
      </c>
      <c r="BD12" s="234">
        <f t="shared" si="14"/>
        <v>9.0958333333333332</v>
      </c>
      <c r="BE12" s="234">
        <f>218.3/24</f>
        <v>9.0958333333333332</v>
      </c>
      <c r="BF12" s="234">
        <f t="shared" si="14"/>
        <v>9.0958333333333332</v>
      </c>
      <c r="BG12" s="234">
        <f t="shared" si="14"/>
        <v>9.0958333333333332</v>
      </c>
      <c r="BH12" s="234">
        <f>218.3/24</f>
        <v>9.0958333333333332</v>
      </c>
      <c r="BI12" s="234">
        <f t="shared" si="14"/>
        <v>9.0958333333333332</v>
      </c>
      <c r="BJ12" s="234">
        <f t="shared" si="14"/>
        <v>9.0958333333333332</v>
      </c>
      <c r="BK12" s="234">
        <f>218.3/24</f>
        <v>9.0958333333333332</v>
      </c>
      <c r="BL12" s="234">
        <f t="shared" si="14"/>
        <v>9.0958333333333332</v>
      </c>
      <c r="BM12" s="234">
        <f t="shared" si="14"/>
        <v>9.0958333333333332</v>
      </c>
      <c r="BN12" s="234">
        <f>218.3/24</f>
        <v>9.0958333333333332</v>
      </c>
      <c r="BO12" s="234">
        <f t="shared" si="14"/>
        <v>9.0958333333333332</v>
      </c>
      <c r="BP12" s="234">
        <f t="shared" si="14"/>
        <v>9.0958333333333332</v>
      </c>
      <c r="BQ12" s="234">
        <f>218.3/24</f>
        <v>9.0958333333333332</v>
      </c>
      <c r="BR12" s="234">
        <f t="shared" si="14"/>
        <v>9.0958333333333332</v>
      </c>
      <c r="BS12" s="234">
        <f t="shared" ref="BS12" si="15">218.3/24</f>
        <v>9.0958333333333332</v>
      </c>
      <c r="BT12" s="234">
        <f>218.3/24</f>
        <v>9.0958333333333332</v>
      </c>
      <c r="BU12" s="234">
        <f t="shared" ref="BU12:BV12" si="16">218.3/24</f>
        <v>9.0958333333333332</v>
      </c>
      <c r="BV12" s="234">
        <f t="shared" si="16"/>
        <v>9.0958333333333332</v>
      </c>
      <c r="BW12" s="234">
        <f>218.3/24</f>
        <v>9.0958333333333332</v>
      </c>
      <c r="BX12" s="234">
        <f t="shared" ref="BX12:BY12" si="17">218.3/24</f>
        <v>9.0958333333333332</v>
      </c>
      <c r="BY12" s="234">
        <f t="shared" si="17"/>
        <v>9.0958333333333332</v>
      </c>
      <c r="BZ12" s="234">
        <f>218.3/24</f>
        <v>9.0958333333333332</v>
      </c>
      <c r="CA12" s="234">
        <f t="shared" ref="CA12:CB12" si="18">218.3/24</f>
        <v>9.0958333333333332</v>
      </c>
      <c r="CB12" s="234">
        <f t="shared" si="18"/>
        <v>9.0958333333333332</v>
      </c>
      <c r="CC12" s="234">
        <f>218.3/24</f>
        <v>9.0958333333333332</v>
      </c>
      <c r="CD12" s="234">
        <f t="shared" ref="CD12:CE12" si="19">218.3/24</f>
        <v>9.0958333333333332</v>
      </c>
      <c r="CE12" s="234">
        <f t="shared" si="19"/>
        <v>9.0958333333333332</v>
      </c>
      <c r="CF12" s="234">
        <f>218.3/24</f>
        <v>9.0958333333333332</v>
      </c>
      <c r="CG12" s="234">
        <f t="shared" ref="CG12:CH12" si="20">218.3/24</f>
        <v>9.0958333333333332</v>
      </c>
      <c r="CH12" s="234">
        <f t="shared" si="20"/>
        <v>9.0958333333333332</v>
      </c>
      <c r="CI12" s="223" t="s">
        <v>372</v>
      </c>
      <c r="CJ12" s="219"/>
      <c r="CK12" s="219"/>
      <c r="CL12" s="219"/>
      <c r="CM12" s="219"/>
      <c r="CN12" s="219"/>
      <c r="CO12" s="219"/>
      <c r="CP12" s="219"/>
    </row>
    <row r="13" spans="1:118" ht="15" customHeight="1" x14ac:dyDescent="0.25">
      <c r="A13">
        <f t="shared" si="6"/>
        <v>10</v>
      </c>
      <c r="B13" s="231" t="s">
        <v>362</v>
      </c>
      <c r="C13" s="210">
        <f t="shared" si="3"/>
        <v>2484.6792452830186</v>
      </c>
      <c r="D13" s="210">
        <f t="shared" si="4"/>
        <v>3553.9729811320799</v>
      </c>
      <c r="E13" s="210">
        <f t="shared" si="5"/>
        <v>4803.1698113207549</v>
      </c>
      <c r="F13" s="228">
        <v>2484.6792452830186</v>
      </c>
      <c r="G13" s="227">
        <v>3553.9729811320799</v>
      </c>
      <c r="H13" s="227">
        <v>4803.1698113207549</v>
      </c>
      <c r="I13" s="228">
        <v>2484.6792452830186</v>
      </c>
      <c r="J13" s="227">
        <v>3553.9729811320799</v>
      </c>
      <c r="K13" s="227">
        <v>4803.1698113207549</v>
      </c>
      <c r="L13" s="228">
        <v>2484.6792452830186</v>
      </c>
      <c r="M13" s="227">
        <v>3553.9729811320799</v>
      </c>
      <c r="N13" s="227">
        <v>4803.1698113207549</v>
      </c>
      <c r="O13" s="228">
        <v>2484.6792452830186</v>
      </c>
      <c r="P13" s="227">
        <v>3553.9729811320799</v>
      </c>
      <c r="Q13" s="227">
        <v>4803.1698113207549</v>
      </c>
      <c r="R13" s="228">
        <v>2484.6792452830186</v>
      </c>
      <c r="S13" s="227">
        <v>3553.9729811320799</v>
      </c>
      <c r="T13" s="227">
        <v>4803.1698113207549</v>
      </c>
      <c r="U13" s="228">
        <v>2484.6792452830186</v>
      </c>
      <c r="V13" s="227">
        <v>3553.9729811320799</v>
      </c>
      <c r="W13" s="227">
        <v>4803.1698113207549</v>
      </c>
      <c r="X13" s="228">
        <v>2484.6792452830186</v>
      </c>
      <c r="Y13" s="227">
        <v>3553.9729811320799</v>
      </c>
      <c r="Z13" s="227">
        <v>4803.1698113207549</v>
      </c>
      <c r="AA13" s="228">
        <v>2484.6792452830186</v>
      </c>
      <c r="AB13" s="227">
        <v>3553.9729811320799</v>
      </c>
      <c r="AC13" s="227">
        <v>4803.1698113207549</v>
      </c>
      <c r="AD13" s="228">
        <v>2484.6792452830186</v>
      </c>
      <c r="AE13" s="227">
        <v>3553.9729811320799</v>
      </c>
      <c r="AF13" s="227">
        <v>4803.1698113207549</v>
      </c>
      <c r="AG13" s="228">
        <v>2484.6792452830186</v>
      </c>
      <c r="AH13" s="227">
        <v>3553.9729811320799</v>
      </c>
      <c r="AI13" s="227">
        <v>4803.1698113207549</v>
      </c>
      <c r="AJ13" s="228">
        <v>2484.6792452830186</v>
      </c>
      <c r="AK13" s="227">
        <v>3553.9729811320799</v>
      </c>
      <c r="AL13" s="227">
        <v>4803.1698113207549</v>
      </c>
      <c r="AM13" s="228">
        <v>2484.6792452830186</v>
      </c>
      <c r="AN13" s="227">
        <v>3553.9729811320799</v>
      </c>
      <c r="AO13" s="227">
        <v>4803.1698113207549</v>
      </c>
      <c r="AP13" s="228">
        <v>2484.6792452830186</v>
      </c>
      <c r="AQ13" s="227">
        <v>3553.9729811320799</v>
      </c>
      <c r="AR13" s="227">
        <v>4803.1698113207549</v>
      </c>
      <c r="AS13" s="228">
        <v>2484.6792452830186</v>
      </c>
      <c r="AT13" s="227">
        <v>3553.9729811320799</v>
      </c>
      <c r="AU13" s="227">
        <v>4803.1698113207549</v>
      </c>
      <c r="AV13" s="228">
        <v>2484.6792452830186</v>
      </c>
      <c r="AW13" s="227">
        <v>3553.9729811320799</v>
      </c>
      <c r="AX13" s="227">
        <v>4803.1698113207549</v>
      </c>
      <c r="AY13" s="228">
        <v>2484.6792452830186</v>
      </c>
      <c r="AZ13" s="227">
        <v>3553.9729811320799</v>
      </c>
      <c r="BA13" s="227">
        <v>4803.1698113207549</v>
      </c>
      <c r="BB13" s="228">
        <v>2484.6792452830186</v>
      </c>
      <c r="BC13" s="227">
        <v>3553.9729811320799</v>
      </c>
      <c r="BD13" s="227">
        <v>4803.1698113207549</v>
      </c>
      <c r="BE13" s="228">
        <v>2484.6792452830186</v>
      </c>
      <c r="BF13" s="227">
        <v>3553.9729811320799</v>
      </c>
      <c r="BG13" s="227">
        <v>4803.1698113207549</v>
      </c>
      <c r="BH13" s="228">
        <v>2484.6792452830186</v>
      </c>
      <c r="BI13" s="227">
        <v>3553.9729811320799</v>
      </c>
      <c r="BJ13" s="227">
        <v>4803.1698113207549</v>
      </c>
      <c r="BK13" s="228">
        <v>2484.6792452830186</v>
      </c>
      <c r="BL13" s="227">
        <v>3553.9729811320799</v>
      </c>
      <c r="BM13" s="227">
        <v>4803.1698113207549</v>
      </c>
      <c r="BN13" s="228">
        <v>2484.6792452830186</v>
      </c>
      <c r="BO13" s="227">
        <v>3553.9729811320799</v>
      </c>
      <c r="BP13" s="227">
        <v>4803.1698113207549</v>
      </c>
      <c r="BQ13" s="228">
        <v>2484.6792452830186</v>
      </c>
      <c r="BR13" s="227">
        <v>3553.9729811320799</v>
      </c>
      <c r="BS13" s="227">
        <v>4803.1698113207549</v>
      </c>
      <c r="BT13" s="228">
        <v>2484.6792452830186</v>
      </c>
      <c r="BU13" s="227">
        <v>3553.9729811320799</v>
      </c>
      <c r="BV13" s="227">
        <v>4803.1698113207549</v>
      </c>
      <c r="BW13" s="228">
        <v>2484.6792452830186</v>
      </c>
      <c r="BX13" s="227">
        <v>3553.9729811320799</v>
      </c>
      <c r="BY13" s="227">
        <v>4803.1698113207549</v>
      </c>
      <c r="BZ13" s="228">
        <v>2484.6792452830186</v>
      </c>
      <c r="CA13" s="227">
        <v>3553.9729811320799</v>
      </c>
      <c r="CB13" s="227">
        <v>4803.1698113207549</v>
      </c>
      <c r="CC13" s="228">
        <v>2484.6792452830186</v>
      </c>
      <c r="CD13" s="227">
        <v>3553.9729811320799</v>
      </c>
      <c r="CE13" s="227">
        <v>4803.1698113207549</v>
      </c>
      <c r="CF13" s="228">
        <v>2484.6792452830186</v>
      </c>
      <c r="CG13" s="227">
        <v>3553.9729811320799</v>
      </c>
      <c r="CH13" s="227">
        <v>4803.1698113207549</v>
      </c>
      <c r="CI13" s="223" t="s">
        <v>373</v>
      </c>
      <c r="CJ13" s="219"/>
      <c r="CK13" s="219"/>
      <c r="CL13" s="219"/>
      <c r="CM13" s="219"/>
      <c r="CN13" s="219"/>
      <c r="CO13" s="219"/>
      <c r="CP13" s="219"/>
    </row>
    <row r="14" spans="1:118" ht="15" customHeight="1" x14ac:dyDescent="0.25">
      <c r="A14">
        <f t="shared" si="6"/>
        <v>11</v>
      </c>
      <c r="B14" s="231" t="s">
        <v>363</v>
      </c>
      <c r="C14" s="210">
        <f t="shared" si="3"/>
        <v>3.3952830188679246</v>
      </c>
      <c r="D14" s="210">
        <f t="shared" si="4"/>
        <v>7.3123207547169766</v>
      </c>
      <c r="E14" s="210">
        <f t="shared" si="5"/>
        <v>12.174056603773581</v>
      </c>
      <c r="F14" s="228">
        <v>3.3952830188679246</v>
      </c>
      <c r="G14" s="227">
        <v>7.3123207547169766</v>
      </c>
      <c r="H14" s="227">
        <v>12.174056603773581</v>
      </c>
      <c r="I14" s="228">
        <v>3.3952830188679246</v>
      </c>
      <c r="J14" s="227">
        <v>7.3123207547169766</v>
      </c>
      <c r="K14" s="227">
        <v>12.174056603773581</v>
      </c>
      <c r="L14" s="228">
        <v>3.3952830188679246</v>
      </c>
      <c r="M14" s="227">
        <v>7.3123207547169766</v>
      </c>
      <c r="N14" s="227">
        <v>12.174056603773581</v>
      </c>
      <c r="O14" s="228">
        <v>3.3952830188679246</v>
      </c>
      <c r="P14" s="227">
        <v>7.3123207547169766</v>
      </c>
      <c r="Q14" s="227">
        <v>12.174056603773581</v>
      </c>
      <c r="R14" s="228">
        <v>3.3952830188679246</v>
      </c>
      <c r="S14" s="227">
        <v>7.3123207547169766</v>
      </c>
      <c r="T14" s="227">
        <v>12.174056603773581</v>
      </c>
      <c r="U14" s="228">
        <v>3.3952830188679246</v>
      </c>
      <c r="V14" s="227">
        <v>7.3123207547169766</v>
      </c>
      <c r="W14" s="227">
        <v>12.174056603773581</v>
      </c>
      <c r="X14" s="228">
        <v>3.3952830188679246</v>
      </c>
      <c r="Y14" s="227">
        <v>7.3123207547169766</v>
      </c>
      <c r="Z14" s="227">
        <v>12.174056603773581</v>
      </c>
      <c r="AA14" s="228">
        <v>3.3952830188679246</v>
      </c>
      <c r="AB14" s="227">
        <v>7.3123207547169766</v>
      </c>
      <c r="AC14" s="227">
        <v>12.174056603773581</v>
      </c>
      <c r="AD14" s="228">
        <v>3.3952830188679246</v>
      </c>
      <c r="AE14" s="227">
        <v>7.3123207547169766</v>
      </c>
      <c r="AF14" s="227">
        <v>12.174056603773581</v>
      </c>
      <c r="AG14" s="228">
        <v>3.3952830188679246</v>
      </c>
      <c r="AH14" s="227">
        <v>7.3123207547169766</v>
      </c>
      <c r="AI14" s="227">
        <v>12.174056603773581</v>
      </c>
      <c r="AJ14" s="228">
        <v>3.3952830188679246</v>
      </c>
      <c r="AK14" s="227">
        <v>7.3123207547169766</v>
      </c>
      <c r="AL14" s="227">
        <v>12.174056603773581</v>
      </c>
      <c r="AM14" s="228">
        <v>3.3952830188679246</v>
      </c>
      <c r="AN14" s="227">
        <v>7.3123207547169766</v>
      </c>
      <c r="AO14" s="227">
        <v>12.174056603773581</v>
      </c>
      <c r="AP14" s="228">
        <v>3.3952830188679246</v>
      </c>
      <c r="AQ14" s="227">
        <v>7.3123207547169766</v>
      </c>
      <c r="AR14" s="227">
        <v>12.174056603773581</v>
      </c>
      <c r="AS14" s="228">
        <v>3.3952830188679246</v>
      </c>
      <c r="AT14" s="227">
        <v>7.3123207547169766</v>
      </c>
      <c r="AU14" s="227">
        <v>12.174056603773581</v>
      </c>
      <c r="AV14" s="228">
        <v>3.3952830188679246</v>
      </c>
      <c r="AW14" s="227">
        <v>7.3123207547169766</v>
      </c>
      <c r="AX14" s="227">
        <v>12.174056603773581</v>
      </c>
      <c r="AY14" s="228">
        <v>3.3952830188679246</v>
      </c>
      <c r="AZ14" s="227">
        <v>7.3123207547169766</v>
      </c>
      <c r="BA14" s="227">
        <v>12.174056603773581</v>
      </c>
      <c r="BB14" s="228">
        <v>3.3952830188679246</v>
      </c>
      <c r="BC14" s="227">
        <v>7.3123207547169766</v>
      </c>
      <c r="BD14" s="227">
        <v>12.174056603773581</v>
      </c>
      <c r="BE14" s="228">
        <v>3.3952830188679246</v>
      </c>
      <c r="BF14" s="227">
        <v>7.3123207547169766</v>
      </c>
      <c r="BG14" s="227">
        <v>12.174056603773581</v>
      </c>
      <c r="BH14" s="228">
        <v>3.3952830188679246</v>
      </c>
      <c r="BI14" s="227">
        <v>7.3123207547169766</v>
      </c>
      <c r="BJ14" s="227">
        <v>12.174056603773581</v>
      </c>
      <c r="BK14" s="228">
        <v>3.3952830188679246</v>
      </c>
      <c r="BL14" s="227">
        <v>7.3123207547169766</v>
      </c>
      <c r="BM14" s="227">
        <v>12.174056603773581</v>
      </c>
      <c r="BN14" s="228">
        <v>3.3952830188679246</v>
      </c>
      <c r="BO14" s="227">
        <v>7.3123207547169766</v>
      </c>
      <c r="BP14" s="227">
        <v>12.174056603773581</v>
      </c>
      <c r="BQ14" s="228">
        <v>3.3952830188679246</v>
      </c>
      <c r="BR14" s="227">
        <v>7.3123207547169766</v>
      </c>
      <c r="BS14" s="227">
        <v>12.174056603773581</v>
      </c>
      <c r="BT14" s="228">
        <v>3.3952830188679246</v>
      </c>
      <c r="BU14" s="227">
        <v>7.3123207547169766</v>
      </c>
      <c r="BV14" s="227">
        <v>12.174056603773581</v>
      </c>
      <c r="BW14" s="228">
        <v>3.3952830188679246</v>
      </c>
      <c r="BX14" s="227">
        <v>7.3123207547169766</v>
      </c>
      <c r="BY14" s="227">
        <v>12.174056603773581</v>
      </c>
      <c r="BZ14" s="228">
        <v>3.3952830188679246</v>
      </c>
      <c r="CA14" s="227">
        <v>7.3123207547169766</v>
      </c>
      <c r="CB14" s="227">
        <v>12.174056603773581</v>
      </c>
      <c r="CC14" s="228">
        <v>3.3952830188679246</v>
      </c>
      <c r="CD14" s="227">
        <v>7.3123207547169766</v>
      </c>
      <c r="CE14" s="227">
        <v>12.174056603773581</v>
      </c>
      <c r="CF14" s="228">
        <v>3.3952830188679246</v>
      </c>
      <c r="CG14" s="227">
        <v>7.3123207547169766</v>
      </c>
      <c r="CH14" s="227">
        <v>12.174056603773581</v>
      </c>
      <c r="CI14" s="223" t="s">
        <v>374</v>
      </c>
      <c r="CJ14" s="219"/>
      <c r="CK14" s="219"/>
      <c r="CL14" s="219"/>
      <c r="CM14" s="219"/>
      <c r="CN14" s="219"/>
      <c r="CO14" s="219"/>
      <c r="CP14" s="219"/>
    </row>
    <row r="15" spans="1:118" ht="15" customHeight="1" x14ac:dyDescent="0.25">
      <c r="A15">
        <f t="shared" si="6"/>
        <v>12</v>
      </c>
      <c r="B15" s="235" t="s">
        <v>364</v>
      </c>
      <c r="C15" s="210">
        <f t="shared" si="3"/>
        <v>0.95000000000000007</v>
      </c>
      <c r="D15" s="210">
        <f t="shared" si="4"/>
        <v>0.95000000000000007</v>
      </c>
      <c r="E15" s="210">
        <f t="shared" si="5"/>
        <v>0.95000000000000007</v>
      </c>
      <c r="F15" s="234">
        <f>22.8/24</f>
        <v>0.95000000000000007</v>
      </c>
      <c r="G15" s="234">
        <f t="shared" ref="G15:BR15" si="21">22.8/24</f>
        <v>0.95000000000000007</v>
      </c>
      <c r="H15" s="234">
        <f t="shared" si="21"/>
        <v>0.95000000000000007</v>
      </c>
      <c r="I15" s="234">
        <f>22.8/24</f>
        <v>0.95000000000000007</v>
      </c>
      <c r="J15" s="234">
        <f t="shared" si="21"/>
        <v>0.95000000000000007</v>
      </c>
      <c r="K15" s="234">
        <f t="shared" si="21"/>
        <v>0.95000000000000007</v>
      </c>
      <c r="L15" s="234">
        <f>22.8/24</f>
        <v>0.95000000000000007</v>
      </c>
      <c r="M15" s="234">
        <f t="shared" si="21"/>
        <v>0.95000000000000007</v>
      </c>
      <c r="N15" s="234">
        <f t="shared" si="21"/>
        <v>0.95000000000000007</v>
      </c>
      <c r="O15" s="234">
        <f>22.8/24</f>
        <v>0.95000000000000007</v>
      </c>
      <c r="P15" s="234">
        <f t="shared" si="21"/>
        <v>0.95000000000000007</v>
      </c>
      <c r="Q15" s="234">
        <f t="shared" si="21"/>
        <v>0.95000000000000007</v>
      </c>
      <c r="R15" s="234">
        <f>22.8/24</f>
        <v>0.95000000000000007</v>
      </c>
      <c r="S15" s="234">
        <f t="shared" si="21"/>
        <v>0.95000000000000007</v>
      </c>
      <c r="T15" s="234">
        <f t="shared" si="21"/>
        <v>0.95000000000000007</v>
      </c>
      <c r="U15" s="234">
        <f>22.8/24</f>
        <v>0.95000000000000007</v>
      </c>
      <c r="V15" s="234">
        <f t="shared" si="21"/>
        <v>0.95000000000000007</v>
      </c>
      <c r="W15" s="234">
        <f t="shared" si="21"/>
        <v>0.95000000000000007</v>
      </c>
      <c r="X15" s="234">
        <f>22.8/24</f>
        <v>0.95000000000000007</v>
      </c>
      <c r="Y15" s="234">
        <f t="shared" si="21"/>
        <v>0.95000000000000007</v>
      </c>
      <c r="Z15" s="234">
        <f t="shared" si="21"/>
        <v>0.95000000000000007</v>
      </c>
      <c r="AA15" s="234">
        <f>22.8/24</f>
        <v>0.95000000000000007</v>
      </c>
      <c r="AB15" s="234">
        <f t="shared" si="21"/>
        <v>0.95000000000000007</v>
      </c>
      <c r="AC15" s="234">
        <f t="shared" si="21"/>
        <v>0.95000000000000007</v>
      </c>
      <c r="AD15" s="234">
        <f>22.8/24</f>
        <v>0.95000000000000007</v>
      </c>
      <c r="AE15" s="234">
        <f t="shared" si="21"/>
        <v>0.95000000000000007</v>
      </c>
      <c r="AF15" s="234">
        <f t="shared" si="21"/>
        <v>0.95000000000000007</v>
      </c>
      <c r="AG15" s="234">
        <f>22.8/24</f>
        <v>0.95000000000000007</v>
      </c>
      <c r="AH15" s="234">
        <f t="shared" si="21"/>
        <v>0.95000000000000007</v>
      </c>
      <c r="AI15" s="234">
        <f t="shared" si="21"/>
        <v>0.95000000000000007</v>
      </c>
      <c r="AJ15" s="234">
        <f>22.8/24</f>
        <v>0.95000000000000007</v>
      </c>
      <c r="AK15" s="234">
        <f t="shared" si="21"/>
        <v>0.95000000000000007</v>
      </c>
      <c r="AL15" s="234">
        <f t="shared" si="21"/>
        <v>0.95000000000000007</v>
      </c>
      <c r="AM15" s="234">
        <f>22.8/24</f>
        <v>0.95000000000000007</v>
      </c>
      <c r="AN15" s="234">
        <f t="shared" si="21"/>
        <v>0.95000000000000007</v>
      </c>
      <c r="AO15" s="234">
        <f t="shared" si="21"/>
        <v>0.95000000000000007</v>
      </c>
      <c r="AP15" s="234">
        <f>22.8/24</f>
        <v>0.95000000000000007</v>
      </c>
      <c r="AQ15" s="234">
        <f t="shared" si="21"/>
        <v>0.95000000000000007</v>
      </c>
      <c r="AR15" s="234">
        <f t="shared" si="21"/>
        <v>0.95000000000000007</v>
      </c>
      <c r="AS15" s="234">
        <f>22.8/24</f>
        <v>0.95000000000000007</v>
      </c>
      <c r="AT15" s="234">
        <f t="shared" si="21"/>
        <v>0.95000000000000007</v>
      </c>
      <c r="AU15" s="234">
        <f t="shared" si="21"/>
        <v>0.95000000000000007</v>
      </c>
      <c r="AV15" s="234">
        <f>22.8/24</f>
        <v>0.95000000000000007</v>
      </c>
      <c r="AW15" s="234">
        <f t="shared" si="21"/>
        <v>0.95000000000000007</v>
      </c>
      <c r="AX15" s="234">
        <f t="shared" si="21"/>
        <v>0.95000000000000007</v>
      </c>
      <c r="AY15" s="234">
        <f>22.8/24</f>
        <v>0.95000000000000007</v>
      </c>
      <c r="AZ15" s="234">
        <f t="shared" si="21"/>
        <v>0.95000000000000007</v>
      </c>
      <c r="BA15" s="234">
        <f t="shared" si="21"/>
        <v>0.95000000000000007</v>
      </c>
      <c r="BB15" s="234">
        <f>22.8/24</f>
        <v>0.95000000000000007</v>
      </c>
      <c r="BC15" s="234">
        <f t="shared" si="21"/>
        <v>0.95000000000000007</v>
      </c>
      <c r="BD15" s="234">
        <f t="shared" si="21"/>
        <v>0.95000000000000007</v>
      </c>
      <c r="BE15" s="234">
        <f>22.8/24</f>
        <v>0.95000000000000007</v>
      </c>
      <c r="BF15" s="234">
        <f t="shared" si="21"/>
        <v>0.95000000000000007</v>
      </c>
      <c r="BG15" s="234">
        <f t="shared" si="21"/>
        <v>0.95000000000000007</v>
      </c>
      <c r="BH15" s="234">
        <f>22.8/24</f>
        <v>0.95000000000000007</v>
      </c>
      <c r="BI15" s="234">
        <f t="shared" si="21"/>
        <v>0.95000000000000007</v>
      </c>
      <c r="BJ15" s="234">
        <f t="shared" si="21"/>
        <v>0.95000000000000007</v>
      </c>
      <c r="BK15" s="234">
        <f>22.8/24</f>
        <v>0.95000000000000007</v>
      </c>
      <c r="BL15" s="234">
        <f t="shared" si="21"/>
        <v>0.95000000000000007</v>
      </c>
      <c r="BM15" s="234">
        <f t="shared" si="21"/>
        <v>0.95000000000000007</v>
      </c>
      <c r="BN15" s="234">
        <f>22.8/24</f>
        <v>0.95000000000000007</v>
      </c>
      <c r="BO15" s="234">
        <f t="shared" si="21"/>
        <v>0.95000000000000007</v>
      </c>
      <c r="BP15" s="234">
        <f t="shared" si="21"/>
        <v>0.95000000000000007</v>
      </c>
      <c r="BQ15" s="234">
        <f>22.8/24</f>
        <v>0.95000000000000007</v>
      </c>
      <c r="BR15" s="234">
        <f t="shared" si="21"/>
        <v>0.95000000000000007</v>
      </c>
      <c r="BS15" s="234">
        <f t="shared" ref="BS15" si="22">22.8/24</f>
        <v>0.95000000000000007</v>
      </c>
      <c r="BT15" s="234">
        <f>22.8/24</f>
        <v>0.95000000000000007</v>
      </c>
      <c r="BU15" s="234">
        <f t="shared" ref="BU15:BV15" si="23">22.8/24</f>
        <v>0.95000000000000007</v>
      </c>
      <c r="BV15" s="234">
        <f t="shared" si="23"/>
        <v>0.95000000000000007</v>
      </c>
      <c r="BW15" s="234">
        <f>22.8/24</f>
        <v>0.95000000000000007</v>
      </c>
      <c r="BX15" s="234">
        <f t="shared" ref="BX15:BY15" si="24">22.8/24</f>
        <v>0.95000000000000007</v>
      </c>
      <c r="BY15" s="234">
        <f t="shared" si="24"/>
        <v>0.95000000000000007</v>
      </c>
      <c r="BZ15" s="234">
        <f>22.8/24</f>
        <v>0.95000000000000007</v>
      </c>
      <c r="CA15" s="234">
        <f t="shared" ref="CA15:CB15" si="25">22.8/24</f>
        <v>0.95000000000000007</v>
      </c>
      <c r="CB15" s="234">
        <f t="shared" si="25"/>
        <v>0.95000000000000007</v>
      </c>
      <c r="CC15" s="234">
        <f>22.8/24</f>
        <v>0.95000000000000007</v>
      </c>
      <c r="CD15" s="234">
        <f t="shared" ref="CD15:CE15" si="26">22.8/24</f>
        <v>0.95000000000000007</v>
      </c>
      <c r="CE15" s="234">
        <f t="shared" si="26"/>
        <v>0.95000000000000007</v>
      </c>
      <c r="CF15" s="234">
        <f>22.8/24</f>
        <v>0.95000000000000007</v>
      </c>
      <c r="CG15" s="234">
        <f t="shared" ref="CG15:CH15" si="27">22.8/24</f>
        <v>0.95000000000000007</v>
      </c>
      <c r="CH15" s="234">
        <f t="shared" si="27"/>
        <v>0.95000000000000007</v>
      </c>
      <c r="CI15" s="223" t="s">
        <v>375</v>
      </c>
      <c r="CJ15" s="219"/>
      <c r="CK15" s="219"/>
      <c r="CL15" s="219"/>
      <c r="CM15" s="219"/>
      <c r="CN15" s="219"/>
      <c r="CO15" s="219"/>
      <c r="CP15" s="219"/>
    </row>
    <row r="16" spans="1:118" ht="15" customHeight="1" x14ac:dyDescent="0.25">
      <c r="A16">
        <f t="shared" si="6"/>
        <v>13</v>
      </c>
      <c r="B16" s="235" t="s">
        <v>376</v>
      </c>
      <c r="C16" s="210">
        <f t="shared" si="3"/>
        <v>2.2568868000000006</v>
      </c>
      <c r="D16" s="210">
        <f t="shared" si="4"/>
        <v>2.2568868000000006</v>
      </c>
      <c r="E16" s="210">
        <f t="shared" si="5"/>
        <v>2.2568868000000006</v>
      </c>
      <c r="F16" s="228">
        <v>2.2568868000000006</v>
      </c>
      <c r="G16" s="228">
        <v>2.2568868000000006</v>
      </c>
      <c r="H16" s="228">
        <v>2.2568868000000006</v>
      </c>
      <c r="I16" s="228">
        <v>2.2568868000000006</v>
      </c>
      <c r="J16" s="228">
        <v>2.2568868000000006</v>
      </c>
      <c r="K16" s="228">
        <v>2.2568868000000006</v>
      </c>
      <c r="L16" s="228">
        <v>2.2568868000000006</v>
      </c>
      <c r="M16" s="228">
        <v>2.2568868000000006</v>
      </c>
      <c r="N16" s="228">
        <v>2.2568868000000006</v>
      </c>
      <c r="O16" s="228">
        <v>2.2568868000000006</v>
      </c>
      <c r="P16" s="228">
        <v>2.2568868000000006</v>
      </c>
      <c r="Q16" s="228">
        <v>2.2568868000000006</v>
      </c>
      <c r="R16" s="228">
        <v>2.2568868000000006</v>
      </c>
      <c r="S16" s="228">
        <v>2.2568868000000006</v>
      </c>
      <c r="T16" s="228">
        <v>2.2568868000000006</v>
      </c>
      <c r="U16" s="228">
        <v>2.2568868000000006</v>
      </c>
      <c r="V16" s="228">
        <v>2.2568868000000006</v>
      </c>
      <c r="W16" s="228">
        <v>2.2568868000000006</v>
      </c>
      <c r="X16" s="228">
        <v>2.2568868000000006</v>
      </c>
      <c r="Y16" s="228">
        <v>2.2568868000000006</v>
      </c>
      <c r="Z16" s="228">
        <v>2.2568868000000006</v>
      </c>
      <c r="AA16" s="228">
        <v>2.2568868000000006</v>
      </c>
      <c r="AB16" s="228">
        <v>2.2568868000000006</v>
      </c>
      <c r="AC16" s="228">
        <v>2.2568868000000006</v>
      </c>
      <c r="AD16" s="228">
        <v>2.2568868000000006</v>
      </c>
      <c r="AE16" s="228">
        <v>2.2568868000000006</v>
      </c>
      <c r="AF16" s="228">
        <v>2.2568868000000006</v>
      </c>
      <c r="AG16" s="228">
        <v>2.2568868000000006</v>
      </c>
      <c r="AH16" s="228">
        <v>2.2568868000000006</v>
      </c>
      <c r="AI16" s="228">
        <v>2.2568868000000006</v>
      </c>
      <c r="AJ16" s="228">
        <v>2.2568868000000006</v>
      </c>
      <c r="AK16" s="228">
        <v>2.2568868000000006</v>
      </c>
      <c r="AL16" s="228">
        <v>2.2568868000000006</v>
      </c>
      <c r="AM16" s="228">
        <v>2.2568868000000006</v>
      </c>
      <c r="AN16" s="228">
        <v>2.2568868000000006</v>
      </c>
      <c r="AO16" s="228">
        <v>2.2568868000000006</v>
      </c>
      <c r="AP16" s="228">
        <v>2.2568868000000006</v>
      </c>
      <c r="AQ16" s="228">
        <v>2.2568868000000006</v>
      </c>
      <c r="AR16" s="228">
        <v>2.2568868000000006</v>
      </c>
      <c r="AS16" s="228">
        <v>2.2568868000000006</v>
      </c>
      <c r="AT16" s="228">
        <v>2.2568868000000006</v>
      </c>
      <c r="AU16" s="228">
        <v>2.2568868000000006</v>
      </c>
      <c r="AV16" s="228">
        <v>2.2568868000000006</v>
      </c>
      <c r="AW16" s="228">
        <v>2.2568868000000006</v>
      </c>
      <c r="AX16" s="228">
        <v>2.2568868000000006</v>
      </c>
      <c r="AY16" s="228">
        <v>2.2568868000000006</v>
      </c>
      <c r="AZ16" s="228">
        <v>2.2568868000000006</v>
      </c>
      <c r="BA16" s="228">
        <v>2.2568868000000006</v>
      </c>
      <c r="BB16" s="228">
        <v>2.2568868000000006</v>
      </c>
      <c r="BC16" s="228">
        <v>2.2568868000000006</v>
      </c>
      <c r="BD16" s="228">
        <v>2.2568868000000006</v>
      </c>
      <c r="BE16" s="228">
        <v>2.2568868000000006</v>
      </c>
      <c r="BF16" s="228">
        <v>2.2568868000000006</v>
      </c>
      <c r="BG16" s="228">
        <v>2.2568868000000006</v>
      </c>
      <c r="BH16" s="228">
        <v>2.2568868000000006</v>
      </c>
      <c r="BI16" s="228">
        <v>2.2568868000000006</v>
      </c>
      <c r="BJ16" s="228">
        <v>2.2568868000000006</v>
      </c>
      <c r="BK16" s="228">
        <v>2.2568868000000006</v>
      </c>
      <c r="BL16" s="228">
        <v>2.2568868000000006</v>
      </c>
      <c r="BM16" s="228">
        <v>2.2568868000000006</v>
      </c>
      <c r="BN16" s="228">
        <v>2.2568868000000006</v>
      </c>
      <c r="BO16" s="228">
        <v>2.2568868000000006</v>
      </c>
      <c r="BP16" s="228">
        <v>2.2568868000000006</v>
      </c>
      <c r="BQ16" s="228">
        <v>2.2568868000000006</v>
      </c>
      <c r="BR16" s="228">
        <v>2.2568868000000006</v>
      </c>
      <c r="BS16" s="228">
        <v>2.2568868000000006</v>
      </c>
      <c r="BT16" s="228">
        <v>2.2568868000000006</v>
      </c>
      <c r="BU16" s="228">
        <v>2.2568868000000006</v>
      </c>
      <c r="BV16" s="228">
        <v>2.2568868000000006</v>
      </c>
      <c r="BW16" s="228">
        <v>2.2568868000000006</v>
      </c>
      <c r="BX16" s="228">
        <v>2.2568868000000006</v>
      </c>
      <c r="BY16" s="228">
        <v>2.2568868000000006</v>
      </c>
      <c r="BZ16" s="228">
        <v>2.2568868000000006</v>
      </c>
      <c r="CA16" s="228">
        <v>2.2568868000000006</v>
      </c>
      <c r="CB16" s="228">
        <v>2.2568868000000006</v>
      </c>
      <c r="CC16" s="228">
        <v>2.2568868000000006</v>
      </c>
      <c r="CD16" s="228">
        <v>2.2568868000000006</v>
      </c>
      <c r="CE16" s="228">
        <v>2.2568868000000006</v>
      </c>
      <c r="CF16" s="228">
        <v>2.2568868000000006</v>
      </c>
      <c r="CG16" s="228">
        <v>2.2568868000000006</v>
      </c>
      <c r="CH16" s="228">
        <v>2.2568868000000006</v>
      </c>
      <c r="CI16" s="223" t="s">
        <v>386</v>
      </c>
      <c r="CJ16" s="219"/>
      <c r="CK16" s="219"/>
      <c r="CL16" s="219"/>
      <c r="CM16" s="219"/>
      <c r="CN16" s="219"/>
      <c r="CO16" s="219"/>
      <c r="CP16" s="219"/>
    </row>
    <row r="17" spans="1:94" ht="15" customHeight="1" x14ac:dyDescent="0.25">
      <c r="A17">
        <f t="shared" si="6"/>
        <v>14</v>
      </c>
      <c r="B17" s="235" t="s">
        <v>377</v>
      </c>
      <c r="C17" s="210">
        <f t="shared" si="3"/>
        <v>1852853.7254004243</v>
      </c>
      <c r="D17" s="210">
        <f t="shared" si="4"/>
        <v>1852853.7254004243</v>
      </c>
      <c r="E17" s="210">
        <f t="shared" si="5"/>
        <v>1852853.7254004243</v>
      </c>
      <c r="F17" s="228">
        <v>1852853.7254004243</v>
      </c>
      <c r="G17" s="228">
        <v>1852853.7254004243</v>
      </c>
      <c r="H17" s="228">
        <v>1852853.7254004243</v>
      </c>
      <c r="I17" s="228">
        <v>1852853.7254004243</v>
      </c>
      <c r="J17" s="228">
        <v>1852853.7254004243</v>
      </c>
      <c r="K17" s="228">
        <v>1852853.7254004243</v>
      </c>
      <c r="L17" s="228">
        <v>1852853.7254004243</v>
      </c>
      <c r="M17" s="228">
        <v>1852853.7254004243</v>
      </c>
      <c r="N17" s="228">
        <v>1852853.7254004243</v>
      </c>
      <c r="O17" s="228">
        <v>1852853.7254004243</v>
      </c>
      <c r="P17" s="228">
        <v>1852853.7254004243</v>
      </c>
      <c r="Q17" s="228">
        <v>1852853.7254004243</v>
      </c>
      <c r="R17" s="228">
        <v>1852853.7254004243</v>
      </c>
      <c r="S17" s="228">
        <v>1852853.7254004243</v>
      </c>
      <c r="T17" s="228">
        <v>1852853.7254004243</v>
      </c>
      <c r="U17" s="228">
        <v>1852853.7254004243</v>
      </c>
      <c r="V17" s="228">
        <v>1852853.7254004243</v>
      </c>
      <c r="W17" s="228">
        <v>1852853.7254004243</v>
      </c>
      <c r="X17" s="228">
        <v>1852853.7254004243</v>
      </c>
      <c r="Y17" s="228">
        <v>1852853.7254004243</v>
      </c>
      <c r="Z17" s="228">
        <v>1852853.7254004243</v>
      </c>
      <c r="AA17" s="228">
        <v>1852853.7254004243</v>
      </c>
      <c r="AB17" s="228">
        <v>1852853.7254004243</v>
      </c>
      <c r="AC17" s="228">
        <v>1852853.7254004243</v>
      </c>
      <c r="AD17" s="228">
        <v>1852853.7254004243</v>
      </c>
      <c r="AE17" s="228">
        <v>1852853.7254004243</v>
      </c>
      <c r="AF17" s="228">
        <v>1852853.7254004243</v>
      </c>
      <c r="AG17" s="228">
        <v>1852853.7254004243</v>
      </c>
      <c r="AH17" s="228">
        <v>1852853.7254004243</v>
      </c>
      <c r="AI17" s="228">
        <v>1852853.7254004243</v>
      </c>
      <c r="AJ17" s="228">
        <v>1852853.7254004243</v>
      </c>
      <c r="AK17" s="228">
        <v>1852853.7254004243</v>
      </c>
      <c r="AL17" s="228">
        <v>1852853.7254004243</v>
      </c>
      <c r="AM17" s="228">
        <v>1852853.7254004243</v>
      </c>
      <c r="AN17" s="228">
        <v>1852853.7254004243</v>
      </c>
      <c r="AO17" s="228">
        <v>1852853.7254004243</v>
      </c>
      <c r="AP17" s="228">
        <v>1852853.7254004243</v>
      </c>
      <c r="AQ17" s="228">
        <v>1852853.7254004243</v>
      </c>
      <c r="AR17" s="228">
        <v>1852853.7254004243</v>
      </c>
      <c r="AS17" s="228">
        <v>1852853.7254004243</v>
      </c>
      <c r="AT17" s="228">
        <v>1852853.7254004243</v>
      </c>
      <c r="AU17" s="228">
        <v>1852853.7254004243</v>
      </c>
      <c r="AV17" s="228">
        <v>1852853.7254004243</v>
      </c>
      <c r="AW17" s="228">
        <v>1852853.7254004243</v>
      </c>
      <c r="AX17" s="228">
        <v>1852853.7254004243</v>
      </c>
      <c r="AY17" s="228">
        <v>1852853.7254004243</v>
      </c>
      <c r="AZ17" s="228">
        <v>1852853.7254004243</v>
      </c>
      <c r="BA17" s="228">
        <v>1852853.7254004243</v>
      </c>
      <c r="BB17" s="228">
        <v>1852853.7254004243</v>
      </c>
      <c r="BC17" s="228">
        <v>1852853.7254004243</v>
      </c>
      <c r="BD17" s="228">
        <v>1852853.7254004243</v>
      </c>
      <c r="BE17" s="228">
        <v>1852853.7254004243</v>
      </c>
      <c r="BF17" s="228">
        <v>1852853.7254004243</v>
      </c>
      <c r="BG17" s="228">
        <v>1852853.7254004243</v>
      </c>
      <c r="BH17" s="228">
        <v>1852853.7254004243</v>
      </c>
      <c r="BI17" s="228">
        <v>1852853.7254004243</v>
      </c>
      <c r="BJ17" s="228">
        <v>1852853.7254004243</v>
      </c>
      <c r="BK17" s="228">
        <v>1852853.7254004243</v>
      </c>
      <c r="BL17" s="228">
        <v>1852853.7254004243</v>
      </c>
      <c r="BM17" s="228">
        <v>1852853.7254004243</v>
      </c>
      <c r="BN17" s="228">
        <v>1852853.7254004243</v>
      </c>
      <c r="BO17" s="228">
        <v>1852853.7254004243</v>
      </c>
      <c r="BP17" s="228">
        <v>1852853.7254004243</v>
      </c>
      <c r="BQ17" s="228">
        <v>1852853.7254004243</v>
      </c>
      <c r="BR17" s="228">
        <v>1852853.7254004243</v>
      </c>
      <c r="BS17" s="228">
        <v>1852853.7254004243</v>
      </c>
      <c r="BT17" s="228">
        <v>1852853.7254004243</v>
      </c>
      <c r="BU17" s="228">
        <v>1852853.7254004243</v>
      </c>
      <c r="BV17" s="228">
        <v>1852853.7254004243</v>
      </c>
      <c r="BW17" s="228">
        <v>1852853.7254004243</v>
      </c>
      <c r="BX17" s="228">
        <v>1852853.7254004243</v>
      </c>
      <c r="BY17" s="228">
        <v>1852853.7254004243</v>
      </c>
      <c r="BZ17" s="228">
        <v>1852853.7254004243</v>
      </c>
      <c r="CA17" s="228">
        <v>1852853.7254004243</v>
      </c>
      <c r="CB17" s="228">
        <v>1852853.7254004243</v>
      </c>
      <c r="CC17" s="228">
        <v>1852853.7254004243</v>
      </c>
      <c r="CD17" s="228">
        <v>1852853.7254004243</v>
      </c>
      <c r="CE17" s="228">
        <v>1852853.7254004243</v>
      </c>
      <c r="CF17" s="228">
        <v>1852853.7254004243</v>
      </c>
      <c r="CG17" s="228">
        <v>1852853.7254004243</v>
      </c>
      <c r="CH17" s="228">
        <v>1852853.7254004243</v>
      </c>
      <c r="CI17" s="223" t="s">
        <v>387</v>
      </c>
      <c r="CJ17" s="219"/>
      <c r="CK17" s="219"/>
      <c r="CL17" s="219"/>
      <c r="CM17" s="219"/>
      <c r="CN17" s="219"/>
      <c r="CO17" s="219"/>
      <c r="CP17" s="219"/>
    </row>
    <row r="18" spans="1:94" ht="15" customHeight="1" x14ac:dyDescent="0.25">
      <c r="A18">
        <f t="shared" si="6"/>
        <v>15</v>
      </c>
      <c r="B18" s="235" t="s">
        <v>378</v>
      </c>
      <c r="C18" s="210">
        <f t="shared" si="3"/>
        <v>83954.34</v>
      </c>
      <c r="D18" s="210">
        <f t="shared" si="4"/>
        <v>83954.34</v>
      </c>
      <c r="E18" s="210">
        <f t="shared" si="5"/>
        <v>83954.34</v>
      </c>
      <c r="F18" s="228">
        <v>83954.34</v>
      </c>
      <c r="G18" s="228">
        <v>83954.34</v>
      </c>
      <c r="H18" s="228">
        <v>83954.34</v>
      </c>
      <c r="I18" s="228">
        <v>83954.34</v>
      </c>
      <c r="J18" s="228">
        <v>83954.34</v>
      </c>
      <c r="K18" s="228">
        <v>83954.34</v>
      </c>
      <c r="L18" s="228">
        <v>83954.34</v>
      </c>
      <c r="M18" s="228">
        <v>83954.34</v>
      </c>
      <c r="N18" s="228">
        <v>83954.34</v>
      </c>
      <c r="O18" s="228">
        <v>83954.34</v>
      </c>
      <c r="P18" s="228">
        <v>83954.34</v>
      </c>
      <c r="Q18" s="228">
        <v>83954.34</v>
      </c>
      <c r="R18" s="228">
        <v>83954.34</v>
      </c>
      <c r="S18" s="228">
        <v>83954.34</v>
      </c>
      <c r="T18" s="228">
        <v>83954.34</v>
      </c>
      <c r="U18" s="228">
        <v>83954.34</v>
      </c>
      <c r="V18" s="228">
        <v>83954.34</v>
      </c>
      <c r="W18" s="228">
        <v>83954.34</v>
      </c>
      <c r="X18" s="228">
        <v>83954.34</v>
      </c>
      <c r="Y18" s="228">
        <v>83954.34</v>
      </c>
      <c r="Z18" s="228">
        <v>83954.34</v>
      </c>
      <c r="AA18" s="228">
        <v>83954.34</v>
      </c>
      <c r="AB18" s="228">
        <v>83954.34</v>
      </c>
      <c r="AC18" s="228">
        <v>83954.34</v>
      </c>
      <c r="AD18" s="228">
        <v>83954.34</v>
      </c>
      <c r="AE18" s="228">
        <v>83954.34</v>
      </c>
      <c r="AF18" s="228">
        <v>83954.34</v>
      </c>
      <c r="AG18" s="228">
        <v>83954.34</v>
      </c>
      <c r="AH18" s="228">
        <v>83954.34</v>
      </c>
      <c r="AI18" s="228">
        <v>83954.34</v>
      </c>
      <c r="AJ18" s="228">
        <v>83954.34</v>
      </c>
      <c r="AK18" s="228">
        <v>83954.34</v>
      </c>
      <c r="AL18" s="228">
        <v>83954.34</v>
      </c>
      <c r="AM18" s="228">
        <v>83954.34</v>
      </c>
      <c r="AN18" s="228">
        <v>83954.34</v>
      </c>
      <c r="AO18" s="228">
        <v>83954.34</v>
      </c>
      <c r="AP18" s="228">
        <v>83954.34</v>
      </c>
      <c r="AQ18" s="228">
        <v>83954.34</v>
      </c>
      <c r="AR18" s="228">
        <v>83954.34</v>
      </c>
      <c r="AS18" s="228">
        <v>83954.34</v>
      </c>
      <c r="AT18" s="228">
        <v>83954.34</v>
      </c>
      <c r="AU18" s="228">
        <v>83954.34</v>
      </c>
      <c r="AV18" s="228">
        <v>83954.34</v>
      </c>
      <c r="AW18" s="228">
        <v>83954.34</v>
      </c>
      <c r="AX18" s="228">
        <v>83954.34</v>
      </c>
      <c r="AY18" s="228">
        <v>83954.34</v>
      </c>
      <c r="AZ18" s="228">
        <v>83954.34</v>
      </c>
      <c r="BA18" s="228">
        <v>83954.34</v>
      </c>
      <c r="BB18" s="228">
        <v>83954.34</v>
      </c>
      <c r="BC18" s="228">
        <v>83954.34</v>
      </c>
      <c r="BD18" s="228">
        <v>83954.34</v>
      </c>
      <c r="BE18" s="228">
        <v>83954.34</v>
      </c>
      <c r="BF18" s="228">
        <v>83954.34</v>
      </c>
      <c r="BG18" s="228">
        <v>83954.34</v>
      </c>
      <c r="BH18" s="228">
        <v>83954.34</v>
      </c>
      <c r="BI18" s="228">
        <v>83954.34</v>
      </c>
      <c r="BJ18" s="228">
        <v>83954.34</v>
      </c>
      <c r="BK18" s="228">
        <v>83954.34</v>
      </c>
      <c r="BL18" s="228">
        <v>83954.34</v>
      </c>
      <c r="BM18" s="228">
        <v>83954.34</v>
      </c>
      <c r="BN18" s="228">
        <v>83954.34</v>
      </c>
      <c r="BO18" s="228">
        <v>83954.34</v>
      </c>
      <c r="BP18" s="228">
        <v>83954.34</v>
      </c>
      <c r="BQ18" s="228">
        <v>83954.34</v>
      </c>
      <c r="BR18" s="228">
        <v>83954.34</v>
      </c>
      <c r="BS18" s="228">
        <v>83954.34</v>
      </c>
      <c r="BT18" s="228">
        <v>83954.34</v>
      </c>
      <c r="BU18" s="228">
        <v>83954.34</v>
      </c>
      <c r="BV18" s="228">
        <v>83954.34</v>
      </c>
      <c r="BW18" s="228">
        <v>83954.34</v>
      </c>
      <c r="BX18" s="228">
        <v>83954.34</v>
      </c>
      <c r="BY18" s="228">
        <v>83954.34</v>
      </c>
      <c r="BZ18" s="228">
        <v>83954.34</v>
      </c>
      <c r="CA18" s="228">
        <v>83954.34</v>
      </c>
      <c r="CB18" s="228">
        <v>83954.34</v>
      </c>
      <c r="CC18" s="228">
        <v>83954.34</v>
      </c>
      <c r="CD18" s="228">
        <v>83954.34</v>
      </c>
      <c r="CE18" s="228">
        <v>83954.34</v>
      </c>
      <c r="CF18" s="228">
        <v>83954.34</v>
      </c>
      <c r="CG18" s="228">
        <v>83954.34</v>
      </c>
      <c r="CH18" s="228">
        <v>83954.34</v>
      </c>
      <c r="CI18" s="223" t="s">
        <v>384</v>
      </c>
      <c r="CJ18" s="219"/>
      <c r="CK18" s="219"/>
      <c r="CL18" s="219"/>
      <c r="CM18" s="219"/>
      <c r="CN18" s="219"/>
      <c r="CO18" s="219"/>
      <c r="CP18" s="219"/>
    </row>
    <row r="19" spans="1:94" ht="15" customHeight="1" x14ac:dyDescent="0.25">
      <c r="A19">
        <f t="shared" si="6"/>
        <v>16</v>
      </c>
      <c r="B19" s="235" t="s">
        <v>379</v>
      </c>
      <c r="C19" s="210">
        <f t="shared" si="3"/>
        <v>1</v>
      </c>
      <c r="D19" s="210">
        <f t="shared" si="4"/>
        <v>1</v>
      </c>
      <c r="E19" s="210">
        <f t="shared" si="5"/>
        <v>1</v>
      </c>
      <c r="F19" s="228">
        <v>1</v>
      </c>
      <c r="G19" s="228">
        <v>1</v>
      </c>
      <c r="H19" s="228">
        <v>1</v>
      </c>
      <c r="I19" s="228">
        <v>1</v>
      </c>
      <c r="J19" s="228">
        <v>1</v>
      </c>
      <c r="K19" s="228">
        <v>1</v>
      </c>
      <c r="L19" s="228">
        <v>1</v>
      </c>
      <c r="M19" s="228">
        <v>1</v>
      </c>
      <c r="N19" s="228">
        <v>1</v>
      </c>
      <c r="O19" s="228">
        <v>1</v>
      </c>
      <c r="P19" s="228">
        <v>1</v>
      </c>
      <c r="Q19" s="228">
        <v>1</v>
      </c>
      <c r="R19" s="228">
        <v>1</v>
      </c>
      <c r="S19" s="228">
        <v>1</v>
      </c>
      <c r="T19" s="228">
        <v>1</v>
      </c>
      <c r="U19" s="228">
        <v>1</v>
      </c>
      <c r="V19" s="228">
        <v>1</v>
      </c>
      <c r="W19" s="228">
        <v>1</v>
      </c>
      <c r="X19" s="228">
        <v>1</v>
      </c>
      <c r="Y19" s="228">
        <v>1</v>
      </c>
      <c r="Z19" s="228">
        <v>1</v>
      </c>
      <c r="AA19" s="228">
        <v>1</v>
      </c>
      <c r="AB19" s="228">
        <v>1</v>
      </c>
      <c r="AC19" s="228">
        <v>1</v>
      </c>
      <c r="AD19" s="228">
        <v>1</v>
      </c>
      <c r="AE19" s="228">
        <v>1</v>
      </c>
      <c r="AF19" s="228">
        <v>1</v>
      </c>
      <c r="AG19" s="228">
        <v>1</v>
      </c>
      <c r="AH19" s="228">
        <v>1</v>
      </c>
      <c r="AI19" s="228">
        <v>1</v>
      </c>
      <c r="AJ19" s="228">
        <v>1</v>
      </c>
      <c r="AK19" s="228">
        <v>1</v>
      </c>
      <c r="AL19" s="228">
        <v>1</v>
      </c>
      <c r="AM19" s="228">
        <v>1</v>
      </c>
      <c r="AN19" s="228">
        <v>1</v>
      </c>
      <c r="AO19" s="228">
        <v>1</v>
      </c>
      <c r="AP19" s="228">
        <v>1</v>
      </c>
      <c r="AQ19" s="228">
        <v>1</v>
      </c>
      <c r="AR19" s="228">
        <v>1</v>
      </c>
      <c r="AS19" s="228">
        <v>1</v>
      </c>
      <c r="AT19" s="228">
        <v>1</v>
      </c>
      <c r="AU19" s="228">
        <v>1</v>
      </c>
      <c r="AV19" s="228">
        <v>1</v>
      </c>
      <c r="AW19" s="228">
        <v>1</v>
      </c>
      <c r="AX19" s="228">
        <v>1</v>
      </c>
      <c r="AY19" s="228">
        <v>1</v>
      </c>
      <c r="AZ19" s="228">
        <v>1</v>
      </c>
      <c r="BA19" s="228">
        <v>1</v>
      </c>
      <c r="BB19" s="228">
        <v>1</v>
      </c>
      <c r="BC19" s="228">
        <v>1</v>
      </c>
      <c r="BD19" s="228">
        <v>1</v>
      </c>
      <c r="BE19" s="228">
        <v>1</v>
      </c>
      <c r="BF19" s="228">
        <v>1</v>
      </c>
      <c r="BG19" s="228">
        <v>1</v>
      </c>
      <c r="BH19" s="228">
        <v>1</v>
      </c>
      <c r="BI19" s="228">
        <v>1</v>
      </c>
      <c r="BJ19" s="228">
        <v>1</v>
      </c>
      <c r="BK19" s="228">
        <v>1</v>
      </c>
      <c r="BL19" s="228">
        <v>1</v>
      </c>
      <c r="BM19" s="228">
        <v>1</v>
      </c>
      <c r="BN19" s="228">
        <v>1</v>
      </c>
      <c r="BO19" s="228">
        <v>1</v>
      </c>
      <c r="BP19" s="228">
        <v>1</v>
      </c>
      <c r="BQ19" s="228">
        <v>1</v>
      </c>
      <c r="BR19" s="228">
        <v>1</v>
      </c>
      <c r="BS19" s="228">
        <v>1</v>
      </c>
      <c r="BT19" s="228">
        <v>1</v>
      </c>
      <c r="BU19" s="228">
        <v>1</v>
      </c>
      <c r="BV19" s="228">
        <v>1</v>
      </c>
      <c r="BW19" s="228">
        <v>1</v>
      </c>
      <c r="BX19" s="228">
        <v>1</v>
      </c>
      <c r="BY19" s="228">
        <v>1</v>
      </c>
      <c r="BZ19" s="228">
        <v>1</v>
      </c>
      <c r="CA19" s="228">
        <v>1</v>
      </c>
      <c r="CB19" s="228">
        <v>1</v>
      </c>
      <c r="CC19" s="228">
        <v>1</v>
      </c>
      <c r="CD19" s="228">
        <v>1</v>
      </c>
      <c r="CE19" s="228">
        <v>1</v>
      </c>
      <c r="CF19" s="228">
        <v>1</v>
      </c>
      <c r="CG19" s="228">
        <v>1</v>
      </c>
      <c r="CH19" s="228">
        <v>1</v>
      </c>
      <c r="CI19" s="223" t="s">
        <v>385</v>
      </c>
      <c r="CJ19" s="219"/>
      <c r="CK19" s="219"/>
      <c r="CL19" s="219"/>
      <c r="CM19" s="219"/>
      <c r="CN19" s="219"/>
      <c r="CO19" s="219"/>
      <c r="CP19" s="219"/>
    </row>
    <row r="20" spans="1:94" ht="15" customHeight="1" x14ac:dyDescent="0.25">
      <c r="A20">
        <v>17</v>
      </c>
      <c r="B20" s="225" t="s">
        <v>388</v>
      </c>
      <c r="C20" s="210">
        <f t="shared" si="3"/>
        <v>93222976.541981131</v>
      </c>
      <c r="D20" s="210">
        <f t="shared" si="4"/>
        <v>107130479.83437712</v>
      </c>
      <c r="E20" s="210">
        <f t="shared" si="5"/>
        <v>119571403.56037736</v>
      </c>
      <c r="F20" s="228">
        <v>93222976.541981131</v>
      </c>
      <c r="G20" s="228">
        <v>107130479.83437712</v>
      </c>
      <c r="H20" s="228">
        <v>119571403.56037736</v>
      </c>
      <c r="I20" s="228">
        <v>93222976.541981131</v>
      </c>
      <c r="J20" s="228">
        <v>107130479.83437712</v>
      </c>
      <c r="K20" s="228">
        <v>119571403.56037736</v>
      </c>
      <c r="L20" s="228">
        <v>93222976.541981131</v>
      </c>
      <c r="M20" s="228">
        <v>107130479.83437712</v>
      </c>
      <c r="N20" s="228">
        <v>119571403.56037736</v>
      </c>
      <c r="O20" s="228">
        <v>93222976.541981131</v>
      </c>
      <c r="P20" s="228">
        <v>107130479.83437712</v>
      </c>
      <c r="Q20" s="228">
        <v>119571403.56037736</v>
      </c>
      <c r="R20" s="228">
        <v>93222976.541981131</v>
      </c>
      <c r="S20" s="228">
        <v>107130479.83437712</v>
      </c>
      <c r="T20" s="228">
        <v>119571403.56037736</v>
      </c>
      <c r="U20" s="228">
        <v>93222976.541981131</v>
      </c>
      <c r="V20" s="228">
        <v>107130479.83437712</v>
      </c>
      <c r="W20" s="228">
        <v>119571403.56037736</v>
      </c>
      <c r="X20" s="228">
        <v>93222976.541981131</v>
      </c>
      <c r="Y20" s="228">
        <v>107130479.83437712</v>
      </c>
      <c r="Z20" s="228">
        <v>119571403.56037736</v>
      </c>
      <c r="AA20" s="228">
        <v>93222976.541981131</v>
      </c>
      <c r="AB20" s="228">
        <v>107130479.83437712</v>
      </c>
      <c r="AC20" s="228">
        <v>119571403.56037736</v>
      </c>
      <c r="AD20" s="228">
        <v>93222976.541981131</v>
      </c>
      <c r="AE20" s="228">
        <v>107130479.83437712</v>
      </c>
      <c r="AF20" s="228">
        <v>119571403.56037736</v>
      </c>
      <c r="AG20" s="228">
        <v>93222976.541981131</v>
      </c>
      <c r="AH20" s="228">
        <v>107130479.83437712</v>
      </c>
      <c r="AI20" s="228">
        <v>119571403.56037736</v>
      </c>
      <c r="AJ20" s="228">
        <v>93222976.541981131</v>
      </c>
      <c r="AK20" s="228">
        <v>107130479.83437712</v>
      </c>
      <c r="AL20" s="228">
        <v>119571403.56037736</v>
      </c>
      <c r="AM20" s="228">
        <v>93222976.541981131</v>
      </c>
      <c r="AN20" s="228">
        <v>107130479.83437712</v>
      </c>
      <c r="AO20" s="228">
        <v>119571403.56037736</v>
      </c>
      <c r="AP20" s="228">
        <v>93222976.541981131</v>
      </c>
      <c r="AQ20" s="228">
        <v>107130479.83437712</v>
      </c>
      <c r="AR20" s="228">
        <v>119571403.56037736</v>
      </c>
      <c r="AS20" s="228">
        <v>93222976.541981131</v>
      </c>
      <c r="AT20" s="228">
        <v>107130479.83437712</v>
      </c>
      <c r="AU20" s="228">
        <v>119571403.56037736</v>
      </c>
      <c r="AV20" s="228">
        <v>93222976.541981131</v>
      </c>
      <c r="AW20" s="228">
        <v>107130479.83437712</v>
      </c>
      <c r="AX20" s="228">
        <v>119571403.56037736</v>
      </c>
      <c r="AY20" s="228">
        <v>93222976.541981131</v>
      </c>
      <c r="AZ20" s="228">
        <v>107130479.83437712</v>
      </c>
      <c r="BA20" s="228">
        <v>119571403.56037736</v>
      </c>
      <c r="BB20" s="228">
        <v>93222976.541981131</v>
      </c>
      <c r="BC20" s="228">
        <v>107130479.83437712</v>
      </c>
      <c r="BD20" s="228">
        <v>119571403.56037736</v>
      </c>
      <c r="BE20" s="228">
        <v>93222976.541981131</v>
      </c>
      <c r="BF20" s="228">
        <v>107130479.83437712</v>
      </c>
      <c r="BG20" s="228">
        <v>119571403.56037736</v>
      </c>
      <c r="BH20" s="228">
        <v>93222976.541981131</v>
      </c>
      <c r="BI20" s="228">
        <v>107130479.83437712</v>
      </c>
      <c r="BJ20" s="228">
        <v>119571403.56037736</v>
      </c>
      <c r="BK20" s="228">
        <v>93222976.541981131</v>
      </c>
      <c r="BL20" s="228">
        <v>107130479.83437712</v>
      </c>
      <c r="BM20" s="228">
        <v>119571403.56037736</v>
      </c>
      <c r="BN20" s="228">
        <v>93222976.541981131</v>
      </c>
      <c r="BO20" s="228">
        <v>107130479.83437712</v>
      </c>
      <c r="BP20" s="228">
        <v>119571403.56037736</v>
      </c>
      <c r="BQ20" s="228">
        <v>93222976.541981131</v>
      </c>
      <c r="BR20" s="228">
        <v>107130479.83437712</v>
      </c>
      <c r="BS20" s="228">
        <v>119571403.56037736</v>
      </c>
      <c r="BT20" s="228">
        <v>93222976.541981131</v>
      </c>
      <c r="BU20" s="228">
        <v>107130479.83437712</v>
      </c>
      <c r="BV20" s="228">
        <v>119571403.56037736</v>
      </c>
      <c r="BW20" s="228">
        <v>93222976.541981131</v>
      </c>
      <c r="BX20" s="228">
        <v>107130479.83437712</v>
      </c>
      <c r="BY20" s="228">
        <v>119571403.56037736</v>
      </c>
      <c r="BZ20" s="228">
        <v>93222976.541981131</v>
      </c>
      <c r="CA20" s="228">
        <v>107130479.83437712</v>
      </c>
      <c r="CB20" s="228">
        <v>119571403.56037736</v>
      </c>
      <c r="CC20" s="228">
        <v>93222976.541981131</v>
      </c>
      <c r="CD20" s="228">
        <v>107130479.83437712</v>
      </c>
      <c r="CE20" s="228">
        <v>119571403.56037736</v>
      </c>
      <c r="CF20" s="228">
        <v>93222976.541981131</v>
      </c>
      <c r="CG20" s="228">
        <v>107130479.83437712</v>
      </c>
      <c r="CH20" s="228">
        <v>119571403.56037736</v>
      </c>
      <c r="CI20" s="223" t="s">
        <v>232</v>
      </c>
      <c r="CJ20" s="219"/>
      <c r="CK20" s="219"/>
      <c r="CL20" s="219"/>
      <c r="CM20" s="219"/>
      <c r="CN20" s="219"/>
      <c r="CO20" s="219"/>
      <c r="CP20" s="219"/>
    </row>
    <row r="21" spans="1:94" ht="15" customHeight="1" thickBot="1" x14ac:dyDescent="0.3">
      <c r="A21">
        <v>18</v>
      </c>
      <c r="B21" s="63" t="s">
        <v>228</v>
      </c>
      <c r="C21" s="210">
        <f t="shared" si="3"/>
        <v>0.73076369026073684</v>
      </c>
      <c r="D21" s="210">
        <f t="shared" si="4"/>
        <v>0.73415595693918156</v>
      </c>
      <c r="E21" s="210">
        <f t="shared" si="5"/>
        <v>0.73754822361762629</v>
      </c>
      <c r="F21" s="229">
        <v>0.73076369026073684</v>
      </c>
      <c r="G21" s="229">
        <v>0.73415595693918156</v>
      </c>
      <c r="H21" s="229">
        <v>0.73754822361762629</v>
      </c>
      <c r="I21" s="229">
        <v>0.73076369026073684</v>
      </c>
      <c r="J21" s="229">
        <v>0.73415595693918156</v>
      </c>
      <c r="K21" s="229">
        <v>0.73754822361762629</v>
      </c>
      <c r="L21" s="229">
        <v>0.73076369026073684</v>
      </c>
      <c r="M21" s="229">
        <v>0.73415595693918156</v>
      </c>
      <c r="N21" s="229">
        <v>0.73754822361762629</v>
      </c>
      <c r="O21" s="229">
        <v>0.73076369026073684</v>
      </c>
      <c r="P21" s="229">
        <v>0.73415595693918156</v>
      </c>
      <c r="Q21" s="229">
        <v>0.73754822361762629</v>
      </c>
      <c r="R21" s="229">
        <v>0.73076369026073684</v>
      </c>
      <c r="S21" s="229">
        <v>0.73415595693918156</v>
      </c>
      <c r="T21" s="229">
        <v>0.73754822361762629</v>
      </c>
      <c r="U21" s="229">
        <v>0.73076369026073684</v>
      </c>
      <c r="V21" s="229">
        <v>0.73415595693918156</v>
      </c>
      <c r="W21" s="229">
        <v>0.73754822361762629</v>
      </c>
      <c r="X21" s="229">
        <v>0.73076369026073684</v>
      </c>
      <c r="Y21" s="229">
        <v>0.73415595693918156</v>
      </c>
      <c r="Z21" s="229">
        <v>0.73754822361762629</v>
      </c>
      <c r="AA21" s="229">
        <v>0.73076369026073684</v>
      </c>
      <c r="AB21" s="229">
        <v>0.73415595693918156</v>
      </c>
      <c r="AC21" s="229">
        <v>0.73754822361762629</v>
      </c>
      <c r="AD21" s="229">
        <v>0.73076369026073684</v>
      </c>
      <c r="AE21" s="229">
        <v>0.73415595693918156</v>
      </c>
      <c r="AF21" s="229">
        <v>0.73754822361762629</v>
      </c>
      <c r="AG21" s="229">
        <v>0.73076369026073684</v>
      </c>
      <c r="AH21" s="229">
        <v>0.73415595693918156</v>
      </c>
      <c r="AI21" s="229">
        <v>0.73754822361762629</v>
      </c>
      <c r="AJ21" s="229">
        <v>0.73076369026073684</v>
      </c>
      <c r="AK21" s="229">
        <v>0.73415595693918156</v>
      </c>
      <c r="AL21" s="229">
        <v>0.73754822361762629</v>
      </c>
      <c r="AM21" s="229">
        <v>0.73076369026073684</v>
      </c>
      <c r="AN21" s="229">
        <v>0.73415595693918156</v>
      </c>
      <c r="AO21" s="229">
        <v>0.73754822361762629</v>
      </c>
      <c r="AP21" s="229">
        <v>0.73076369026073684</v>
      </c>
      <c r="AQ21" s="229">
        <v>0.73415595693918156</v>
      </c>
      <c r="AR21" s="229">
        <v>0.73754822361762629</v>
      </c>
      <c r="AS21" s="229">
        <v>0.73076369026073684</v>
      </c>
      <c r="AT21" s="229">
        <v>0.73415595693918156</v>
      </c>
      <c r="AU21" s="229">
        <v>0.73754822361762629</v>
      </c>
      <c r="AV21" s="229">
        <v>0.73076369026073684</v>
      </c>
      <c r="AW21" s="229">
        <v>0.73415595693918156</v>
      </c>
      <c r="AX21" s="229">
        <v>0.73754822361762629</v>
      </c>
      <c r="AY21" s="229">
        <v>0.73076369026073684</v>
      </c>
      <c r="AZ21" s="229">
        <v>0.73415595693918156</v>
      </c>
      <c r="BA21" s="229">
        <v>0.73754822361762629</v>
      </c>
      <c r="BB21" s="229">
        <v>0.73076369026073684</v>
      </c>
      <c r="BC21" s="229">
        <v>0.73415595693918156</v>
      </c>
      <c r="BD21" s="229">
        <v>0.73754822361762629</v>
      </c>
      <c r="BE21" s="229">
        <v>0.73076369026073684</v>
      </c>
      <c r="BF21" s="229">
        <v>0.73415595693918156</v>
      </c>
      <c r="BG21" s="229">
        <v>0.73754822361762629</v>
      </c>
      <c r="BH21" s="229">
        <v>0.73076369026073684</v>
      </c>
      <c r="BI21" s="229">
        <v>0.73415595693918156</v>
      </c>
      <c r="BJ21" s="229">
        <v>0.73754822361762629</v>
      </c>
      <c r="BK21" s="229">
        <v>0.73076369026073684</v>
      </c>
      <c r="BL21" s="229">
        <v>0.73415595693918156</v>
      </c>
      <c r="BM21" s="229">
        <v>0.73754822361762629</v>
      </c>
      <c r="BN21" s="229">
        <v>0.73076369026073684</v>
      </c>
      <c r="BO21" s="229">
        <v>0.73415595693918156</v>
      </c>
      <c r="BP21" s="229">
        <v>0.73754822361762629</v>
      </c>
      <c r="BQ21" s="229">
        <v>0.73076369026073684</v>
      </c>
      <c r="BR21" s="229">
        <v>0.73415595693918156</v>
      </c>
      <c r="BS21" s="229">
        <v>0.73754822361762629</v>
      </c>
      <c r="BT21" s="229">
        <v>0.73076369026073684</v>
      </c>
      <c r="BU21" s="229">
        <v>0.73415595693918156</v>
      </c>
      <c r="BV21" s="229">
        <v>0.73754822361762629</v>
      </c>
      <c r="BW21" s="229">
        <v>0.73076369026073684</v>
      </c>
      <c r="BX21" s="229">
        <v>0.73415595693918156</v>
      </c>
      <c r="BY21" s="229">
        <v>0.73754822361762629</v>
      </c>
      <c r="BZ21" s="229">
        <v>0.73076369026073684</v>
      </c>
      <c r="CA21" s="229">
        <v>0.73415595693918156</v>
      </c>
      <c r="CB21" s="229">
        <v>0.73754822361762629</v>
      </c>
      <c r="CC21" s="229">
        <v>0.73076369026073684</v>
      </c>
      <c r="CD21" s="229">
        <v>0.73415595693918156</v>
      </c>
      <c r="CE21" s="229">
        <v>0.73754822361762629</v>
      </c>
      <c r="CF21" s="229">
        <v>0.73076369026073684</v>
      </c>
      <c r="CG21" s="229">
        <v>0.73415595693918156</v>
      </c>
      <c r="CH21" s="229">
        <v>0.73754822361762629</v>
      </c>
      <c r="CI21" s="224" t="s">
        <v>234</v>
      </c>
      <c r="CJ21" s="219"/>
      <c r="CK21" s="219"/>
      <c r="CL21" s="219"/>
      <c r="CM21" s="219"/>
      <c r="CN21" s="219"/>
      <c r="CO21" s="219"/>
      <c r="CP21" s="219"/>
    </row>
    <row r="22" spans="1:94" ht="15" customHeight="1" x14ac:dyDescent="0.25">
      <c r="CI22" s="219"/>
      <c r="CJ22" s="219"/>
      <c r="CK22" s="219"/>
      <c r="CL22" s="219"/>
      <c r="CM22" s="219"/>
      <c r="CN22" s="219"/>
      <c r="CO22" s="219"/>
      <c r="CP22" s="219"/>
    </row>
    <row r="23" spans="1:94" ht="15" customHeight="1" x14ac:dyDescent="0.25"/>
    <row r="24" spans="1:94" ht="15" customHeight="1" x14ac:dyDescent="0.25"/>
    <row r="25" spans="1:94" ht="15" customHeight="1" x14ac:dyDescent="0.25"/>
    <row r="26" spans="1:94" ht="15" customHeight="1" x14ac:dyDescent="0.25">
      <c r="F26">
        <v>1</v>
      </c>
      <c r="G26">
        <v>1</v>
      </c>
      <c r="H26">
        <v>1</v>
      </c>
      <c r="I26">
        <f t="shared" ref="I26:AN26" si="28">F26+1</f>
        <v>2</v>
      </c>
      <c r="J26">
        <f t="shared" si="28"/>
        <v>2</v>
      </c>
      <c r="K26">
        <f t="shared" si="28"/>
        <v>2</v>
      </c>
      <c r="L26">
        <f t="shared" si="28"/>
        <v>3</v>
      </c>
      <c r="M26">
        <f t="shared" si="28"/>
        <v>3</v>
      </c>
      <c r="N26">
        <f t="shared" si="28"/>
        <v>3</v>
      </c>
      <c r="O26">
        <f t="shared" si="28"/>
        <v>4</v>
      </c>
      <c r="P26">
        <f t="shared" si="28"/>
        <v>4</v>
      </c>
      <c r="Q26">
        <f t="shared" si="28"/>
        <v>4</v>
      </c>
      <c r="R26">
        <f t="shared" si="28"/>
        <v>5</v>
      </c>
      <c r="S26">
        <f t="shared" si="28"/>
        <v>5</v>
      </c>
      <c r="T26">
        <f t="shared" si="28"/>
        <v>5</v>
      </c>
      <c r="U26">
        <f t="shared" si="28"/>
        <v>6</v>
      </c>
      <c r="V26">
        <f t="shared" si="28"/>
        <v>6</v>
      </c>
      <c r="W26">
        <f t="shared" si="28"/>
        <v>6</v>
      </c>
      <c r="X26">
        <f t="shared" si="28"/>
        <v>7</v>
      </c>
      <c r="Y26">
        <f t="shared" si="28"/>
        <v>7</v>
      </c>
      <c r="Z26">
        <f t="shared" si="28"/>
        <v>7</v>
      </c>
      <c r="AA26">
        <f t="shared" si="28"/>
        <v>8</v>
      </c>
      <c r="AB26">
        <f t="shared" si="28"/>
        <v>8</v>
      </c>
      <c r="AC26">
        <f t="shared" si="28"/>
        <v>8</v>
      </c>
      <c r="AD26">
        <f t="shared" si="28"/>
        <v>9</v>
      </c>
      <c r="AE26">
        <f t="shared" si="28"/>
        <v>9</v>
      </c>
      <c r="AF26">
        <f t="shared" si="28"/>
        <v>9</v>
      </c>
      <c r="AG26">
        <f t="shared" si="28"/>
        <v>10</v>
      </c>
      <c r="AH26">
        <f t="shared" si="28"/>
        <v>10</v>
      </c>
      <c r="AI26">
        <f t="shared" si="28"/>
        <v>10</v>
      </c>
      <c r="AJ26">
        <f t="shared" si="28"/>
        <v>11</v>
      </c>
      <c r="AK26">
        <f t="shared" si="28"/>
        <v>11</v>
      </c>
      <c r="AL26">
        <f t="shared" si="28"/>
        <v>11</v>
      </c>
      <c r="AM26">
        <f t="shared" si="28"/>
        <v>12</v>
      </c>
      <c r="AN26">
        <f t="shared" si="28"/>
        <v>12</v>
      </c>
      <c r="AO26">
        <f t="shared" ref="AO26:BT26" si="29">AL26+1</f>
        <v>12</v>
      </c>
      <c r="AP26">
        <f t="shared" si="29"/>
        <v>13</v>
      </c>
      <c r="AQ26">
        <f t="shared" si="29"/>
        <v>13</v>
      </c>
      <c r="AR26">
        <f t="shared" si="29"/>
        <v>13</v>
      </c>
      <c r="AS26">
        <f t="shared" si="29"/>
        <v>14</v>
      </c>
      <c r="AT26">
        <f t="shared" si="29"/>
        <v>14</v>
      </c>
      <c r="AU26">
        <f t="shared" si="29"/>
        <v>14</v>
      </c>
      <c r="AV26">
        <f t="shared" si="29"/>
        <v>15</v>
      </c>
      <c r="AW26">
        <f t="shared" si="29"/>
        <v>15</v>
      </c>
      <c r="AX26">
        <f t="shared" si="29"/>
        <v>15</v>
      </c>
      <c r="AY26">
        <f t="shared" si="29"/>
        <v>16</v>
      </c>
      <c r="AZ26">
        <f t="shared" si="29"/>
        <v>16</v>
      </c>
      <c r="BA26">
        <f t="shared" si="29"/>
        <v>16</v>
      </c>
      <c r="BB26">
        <f t="shared" si="29"/>
        <v>17</v>
      </c>
      <c r="BC26">
        <f t="shared" si="29"/>
        <v>17</v>
      </c>
      <c r="BD26">
        <f t="shared" si="29"/>
        <v>17</v>
      </c>
      <c r="BE26">
        <f t="shared" si="29"/>
        <v>18</v>
      </c>
      <c r="BF26">
        <f t="shared" si="29"/>
        <v>18</v>
      </c>
      <c r="BG26">
        <f t="shared" si="29"/>
        <v>18</v>
      </c>
      <c r="BH26">
        <f t="shared" si="29"/>
        <v>19</v>
      </c>
      <c r="BI26">
        <f t="shared" si="29"/>
        <v>19</v>
      </c>
      <c r="BJ26">
        <f t="shared" si="29"/>
        <v>19</v>
      </c>
      <c r="BK26">
        <f t="shared" si="29"/>
        <v>20</v>
      </c>
      <c r="BL26">
        <f t="shared" si="29"/>
        <v>20</v>
      </c>
      <c r="BM26">
        <f t="shared" si="29"/>
        <v>20</v>
      </c>
      <c r="BN26">
        <f t="shared" si="29"/>
        <v>21</v>
      </c>
      <c r="BO26">
        <f t="shared" si="29"/>
        <v>21</v>
      </c>
      <c r="BP26">
        <f t="shared" si="29"/>
        <v>21</v>
      </c>
      <c r="BQ26">
        <f t="shared" si="29"/>
        <v>22</v>
      </c>
      <c r="BR26">
        <f t="shared" si="29"/>
        <v>22</v>
      </c>
      <c r="BS26">
        <f t="shared" si="29"/>
        <v>22</v>
      </c>
      <c r="BT26">
        <f t="shared" si="29"/>
        <v>23</v>
      </c>
      <c r="BU26">
        <f t="shared" ref="BU26:CH26" si="30">BR26+1</f>
        <v>23</v>
      </c>
      <c r="BV26">
        <f t="shared" si="30"/>
        <v>23</v>
      </c>
      <c r="BW26">
        <f t="shared" si="30"/>
        <v>24</v>
      </c>
      <c r="BX26">
        <f t="shared" si="30"/>
        <v>24</v>
      </c>
      <c r="BY26">
        <f t="shared" si="30"/>
        <v>24</v>
      </c>
      <c r="BZ26">
        <f t="shared" si="30"/>
        <v>25</v>
      </c>
      <c r="CA26">
        <f t="shared" si="30"/>
        <v>25</v>
      </c>
      <c r="CB26">
        <f t="shared" si="30"/>
        <v>25</v>
      </c>
      <c r="CC26">
        <f t="shared" si="30"/>
        <v>26</v>
      </c>
      <c r="CD26">
        <f t="shared" si="30"/>
        <v>26</v>
      </c>
      <c r="CE26">
        <f t="shared" si="30"/>
        <v>26</v>
      </c>
      <c r="CF26">
        <f t="shared" si="30"/>
        <v>27</v>
      </c>
      <c r="CG26">
        <f t="shared" si="30"/>
        <v>27</v>
      </c>
      <c r="CH26">
        <f t="shared" si="30"/>
        <v>27</v>
      </c>
    </row>
    <row r="27" spans="1:94" ht="18.75" x14ac:dyDescent="0.3">
      <c r="B27" s="64" t="s">
        <v>114</v>
      </c>
      <c r="F27" t="s">
        <v>316</v>
      </c>
      <c r="G27" t="s">
        <v>317</v>
      </c>
      <c r="H27" t="s">
        <v>318</v>
      </c>
      <c r="I27" t="s">
        <v>316</v>
      </c>
      <c r="J27" t="s">
        <v>317</v>
      </c>
      <c r="K27" t="s">
        <v>318</v>
      </c>
      <c r="L27" t="s">
        <v>316</v>
      </c>
      <c r="M27" t="s">
        <v>317</v>
      </c>
      <c r="N27" t="s">
        <v>318</v>
      </c>
      <c r="O27" t="s">
        <v>316</v>
      </c>
      <c r="P27" t="s">
        <v>317</v>
      </c>
      <c r="Q27" t="s">
        <v>318</v>
      </c>
      <c r="R27" t="s">
        <v>316</v>
      </c>
      <c r="S27" t="s">
        <v>317</v>
      </c>
      <c r="T27" t="s">
        <v>318</v>
      </c>
      <c r="U27" t="s">
        <v>316</v>
      </c>
      <c r="V27" t="s">
        <v>317</v>
      </c>
      <c r="W27" t="s">
        <v>318</v>
      </c>
      <c r="X27" t="s">
        <v>316</v>
      </c>
      <c r="Y27" t="s">
        <v>317</v>
      </c>
      <c r="Z27" t="s">
        <v>318</v>
      </c>
      <c r="AA27" t="s">
        <v>316</v>
      </c>
      <c r="AB27" t="s">
        <v>317</v>
      </c>
      <c r="AC27" t="s">
        <v>318</v>
      </c>
      <c r="AD27" t="s">
        <v>316</v>
      </c>
      <c r="AE27" t="s">
        <v>317</v>
      </c>
      <c r="AF27" t="s">
        <v>318</v>
      </c>
      <c r="AG27" t="s">
        <v>316</v>
      </c>
      <c r="AH27" t="s">
        <v>317</v>
      </c>
      <c r="AI27" t="s">
        <v>318</v>
      </c>
      <c r="AJ27" t="s">
        <v>316</v>
      </c>
      <c r="AK27" t="s">
        <v>317</v>
      </c>
      <c r="AL27" t="s">
        <v>318</v>
      </c>
      <c r="AM27" t="s">
        <v>316</v>
      </c>
      <c r="AN27" t="s">
        <v>317</v>
      </c>
      <c r="AO27" t="s">
        <v>318</v>
      </c>
      <c r="AP27" t="s">
        <v>316</v>
      </c>
      <c r="AQ27" t="s">
        <v>317</v>
      </c>
      <c r="AR27" t="s">
        <v>318</v>
      </c>
      <c r="AS27" t="s">
        <v>316</v>
      </c>
      <c r="AT27" t="s">
        <v>317</v>
      </c>
      <c r="AU27" t="s">
        <v>318</v>
      </c>
      <c r="AV27" t="s">
        <v>316</v>
      </c>
      <c r="AW27" t="s">
        <v>317</v>
      </c>
      <c r="AX27" t="s">
        <v>318</v>
      </c>
      <c r="AY27" t="s">
        <v>316</v>
      </c>
      <c r="AZ27" t="s">
        <v>317</v>
      </c>
      <c r="BA27" t="s">
        <v>318</v>
      </c>
      <c r="BB27" t="s">
        <v>316</v>
      </c>
      <c r="BC27" t="s">
        <v>317</v>
      </c>
      <c r="BD27" t="s">
        <v>318</v>
      </c>
      <c r="BE27" t="s">
        <v>316</v>
      </c>
      <c r="BF27" t="s">
        <v>317</v>
      </c>
      <c r="BG27" t="s">
        <v>318</v>
      </c>
      <c r="BH27" t="s">
        <v>316</v>
      </c>
      <c r="BI27" t="s">
        <v>317</v>
      </c>
      <c r="BJ27" t="s">
        <v>318</v>
      </c>
      <c r="BK27" t="s">
        <v>316</v>
      </c>
      <c r="BL27" t="s">
        <v>317</v>
      </c>
      <c r="BM27" t="s">
        <v>318</v>
      </c>
      <c r="BN27" t="s">
        <v>316</v>
      </c>
      <c r="BO27" t="s">
        <v>317</v>
      </c>
      <c r="BP27" t="s">
        <v>318</v>
      </c>
      <c r="BQ27" t="s">
        <v>316</v>
      </c>
      <c r="BR27" t="s">
        <v>317</v>
      </c>
      <c r="BS27" t="s">
        <v>318</v>
      </c>
      <c r="BT27" t="s">
        <v>316</v>
      </c>
      <c r="BU27" t="s">
        <v>317</v>
      </c>
      <c r="BV27" t="s">
        <v>318</v>
      </c>
      <c r="BW27" t="s">
        <v>316</v>
      </c>
      <c r="BX27" t="s">
        <v>317</v>
      </c>
      <c r="BY27" t="s">
        <v>318</v>
      </c>
      <c r="BZ27" t="s">
        <v>316</v>
      </c>
      <c r="CA27" t="s">
        <v>317</v>
      </c>
      <c r="CB27" t="s">
        <v>318</v>
      </c>
      <c r="CC27" t="s">
        <v>316</v>
      </c>
      <c r="CD27" t="s">
        <v>317</v>
      </c>
      <c r="CE27" t="s">
        <v>318</v>
      </c>
      <c r="CF27" t="s">
        <v>316</v>
      </c>
      <c r="CG27" t="s">
        <v>317</v>
      </c>
      <c r="CH27" t="s">
        <v>318</v>
      </c>
    </row>
    <row r="28" spans="1:94" x14ac:dyDescent="0.25">
      <c r="B28" s="65" t="s">
        <v>112</v>
      </c>
      <c r="C28" s="320" t="s">
        <v>9</v>
      </c>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row>
    <row r="29" spans="1:94" ht="30" customHeight="1" x14ac:dyDescent="0.25">
      <c r="B29" s="66">
        <v>1</v>
      </c>
      <c r="C29" s="311" t="s">
        <v>395</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row>
    <row r="30" spans="1:94" ht="30" customHeight="1" x14ac:dyDescent="0.25">
      <c r="B30" s="66">
        <v>2</v>
      </c>
      <c r="C30" s="311" t="s">
        <v>396</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row>
    <row r="31" spans="1:94" ht="30" customHeight="1" x14ac:dyDescent="0.25">
      <c r="B31" s="67">
        <f>B30+1</f>
        <v>3</v>
      </c>
      <c r="C31" s="311" t="s">
        <v>397</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1"/>
      <c r="CE31" s="311"/>
      <c r="CF31" s="311"/>
      <c r="CG31" s="311"/>
      <c r="CH31" s="311"/>
      <c r="CI31" s="311"/>
    </row>
    <row r="32" spans="1:94" ht="30" customHeight="1" x14ac:dyDescent="0.25">
      <c r="B32" s="67">
        <f t="shared" ref="B32:B55" si="31">B31+1</f>
        <v>4</v>
      </c>
      <c r="C32" s="311" t="s">
        <v>398</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1"/>
      <c r="AZ32" s="311"/>
      <c r="BA32" s="311"/>
      <c r="BB32" s="311"/>
      <c r="BC32" s="311"/>
      <c r="BD32" s="311"/>
      <c r="BE32" s="311"/>
      <c r="BF32" s="311"/>
      <c r="BG32" s="311"/>
      <c r="BH32" s="311"/>
      <c r="BI32" s="311"/>
      <c r="BJ32" s="311"/>
      <c r="BK32" s="311"/>
      <c r="BL32" s="311"/>
      <c r="BM32" s="311"/>
      <c r="BN32" s="311"/>
      <c r="BO32" s="311"/>
      <c r="BP32" s="311"/>
      <c r="BQ32" s="311"/>
      <c r="BR32" s="311"/>
      <c r="BS32" s="311"/>
      <c r="BT32" s="311"/>
      <c r="BU32" s="311"/>
      <c r="BV32" s="311"/>
      <c r="BW32" s="311"/>
      <c r="BX32" s="311"/>
      <c r="BY32" s="311"/>
      <c r="BZ32" s="311"/>
      <c r="CA32" s="311"/>
      <c r="CB32" s="311"/>
      <c r="CC32" s="311"/>
      <c r="CD32" s="311"/>
      <c r="CE32" s="311"/>
      <c r="CF32" s="311"/>
      <c r="CG32" s="311"/>
      <c r="CH32" s="311"/>
      <c r="CI32" s="311"/>
    </row>
    <row r="33" spans="2:87" ht="30" customHeight="1" x14ac:dyDescent="0.25">
      <c r="B33" s="67">
        <f t="shared" si="31"/>
        <v>5</v>
      </c>
      <c r="C33" s="311" t="s">
        <v>399</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c r="BW33" s="311"/>
      <c r="BX33" s="311"/>
      <c r="BY33" s="311"/>
      <c r="BZ33" s="311"/>
      <c r="CA33" s="311"/>
      <c r="CB33" s="311"/>
      <c r="CC33" s="311"/>
      <c r="CD33" s="311"/>
      <c r="CE33" s="311"/>
      <c r="CF33" s="311"/>
      <c r="CG33" s="311"/>
      <c r="CH33" s="311"/>
      <c r="CI33" s="311"/>
    </row>
    <row r="34" spans="2:87" ht="30" customHeight="1" x14ac:dyDescent="0.25">
      <c r="B34" s="67">
        <f t="shared" si="31"/>
        <v>6</v>
      </c>
      <c r="C34" s="311" t="s">
        <v>400</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11"/>
      <c r="BW34" s="311"/>
      <c r="BX34" s="311"/>
      <c r="BY34" s="311"/>
      <c r="BZ34" s="311"/>
      <c r="CA34" s="311"/>
      <c r="CB34" s="311"/>
      <c r="CC34" s="311"/>
      <c r="CD34" s="311"/>
      <c r="CE34" s="311"/>
      <c r="CF34" s="311"/>
      <c r="CG34" s="311"/>
      <c r="CH34" s="311"/>
      <c r="CI34" s="311"/>
    </row>
    <row r="35" spans="2:87" ht="30" customHeight="1" x14ac:dyDescent="0.25">
      <c r="B35" s="67">
        <f t="shared" si="31"/>
        <v>7</v>
      </c>
      <c r="C35" s="311" t="s">
        <v>401</v>
      </c>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1"/>
      <c r="CE35" s="311"/>
      <c r="CF35" s="311"/>
      <c r="CG35" s="311"/>
      <c r="CH35" s="311"/>
      <c r="CI35" s="311"/>
    </row>
    <row r="36" spans="2:87" ht="30" customHeight="1" x14ac:dyDescent="0.25">
      <c r="B36" s="67">
        <f t="shared" si="31"/>
        <v>8</v>
      </c>
      <c r="C36" s="311" t="s">
        <v>402</v>
      </c>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1"/>
      <c r="BS36" s="311"/>
      <c r="BT36" s="311"/>
      <c r="BU36" s="311"/>
      <c r="BV36" s="311"/>
      <c r="BW36" s="311"/>
      <c r="BX36" s="311"/>
      <c r="BY36" s="311"/>
      <c r="BZ36" s="311"/>
      <c r="CA36" s="311"/>
      <c r="CB36" s="311"/>
      <c r="CC36" s="311"/>
      <c r="CD36" s="311"/>
      <c r="CE36" s="311"/>
      <c r="CF36" s="311"/>
      <c r="CG36" s="311"/>
      <c r="CH36" s="311"/>
      <c r="CI36" s="311"/>
    </row>
    <row r="37" spans="2:87" ht="30" customHeight="1" x14ac:dyDescent="0.25">
      <c r="B37" s="67">
        <f t="shared" si="31"/>
        <v>9</v>
      </c>
      <c r="C37" s="311" t="s">
        <v>403</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1"/>
      <c r="BR37" s="311"/>
      <c r="BS37" s="311"/>
      <c r="BT37" s="311"/>
      <c r="BU37" s="311"/>
      <c r="BV37" s="311"/>
      <c r="BW37" s="311"/>
      <c r="BX37" s="311"/>
      <c r="BY37" s="311"/>
      <c r="BZ37" s="311"/>
      <c r="CA37" s="311"/>
      <c r="CB37" s="311"/>
      <c r="CC37" s="311"/>
      <c r="CD37" s="311"/>
      <c r="CE37" s="311"/>
      <c r="CF37" s="311"/>
      <c r="CG37" s="311"/>
      <c r="CH37" s="311"/>
      <c r="CI37" s="311"/>
    </row>
    <row r="38" spans="2:87" ht="30" customHeight="1" x14ac:dyDescent="0.25">
      <c r="B38" s="67">
        <f t="shared" si="31"/>
        <v>10</v>
      </c>
      <c r="C38" s="311" t="s">
        <v>404</v>
      </c>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1"/>
      <c r="BR38" s="311"/>
      <c r="BS38" s="311"/>
      <c r="BT38" s="311"/>
      <c r="BU38" s="311"/>
      <c r="BV38" s="311"/>
      <c r="BW38" s="311"/>
      <c r="BX38" s="311"/>
      <c r="BY38" s="311"/>
      <c r="BZ38" s="311"/>
      <c r="CA38" s="311"/>
      <c r="CB38" s="311"/>
      <c r="CC38" s="311"/>
      <c r="CD38" s="311"/>
      <c r="CE38" s="311"/>
      <c r="CF38" s="311"/>
      <c r="CG38" s="311"/>
      <c r="CH38" s="311"/>
      <c r="CI38" s="311"/>
    </row>
    <row r="39" spans="2:87" ht="30" customHeight="1" x14ac:dyDescent="0.25">
      <c r="B39" s="67">
        <f t="shared" si="31"/>
        <v>11</v>
      </c>
      <c r="C39" s="311" t="s">
        <v>405</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1"/>
      <c r="BR39" s="311"/>
      <c r="BS39" s="311"/>
      <c r="BT39" s="311"/>
      <c r="BU39" s="311"/>
      <c r="BV39" s="311"/>
      <c r="BW39" s="311"/>
      <c r="BX39" s="311"/>
      <c r="BY39" s="311"/>
      <c r="BZ39" s="311"/>
      <c r="CA39" s="311"/>
      <c r="CB39" s="311"/>
      <c r="CC39" s="311"/>
      <c r="CD39" s="311"/>
      <c r="CE39" s="311"/>
      <c r="CF39" s="311"/>
      <c r="CG39" s="311"/>
      <c r="CH39" s="311"/>
      <c r="CI39" s="311"/>
    </row>
    <row r="40" spans="2:87" ht="30" customHeight="1" x14ac:dyDescent="0.25">
      <c r="B40" s="67">
        <f t="shared" si="31"/>
        <v>12</v>
      </c>
      <c r="C40" s="311" t="s">
        <v>406</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1"/>
      <c r="BR40" s="311"/>
      <c r="BS40" s="311"/>
      <c r="BT40" s="311"/>
      <c r="BU40" s="311"/>
      <c r="BV40" s="311"/>
      <c r="BW40" s="311"/>
      <c r="BX40" s="311"/>
      <c r="BY40" s="311"/>
      <c r="BZ40" s="311"/>
      <c r="CA40" s="311"/>
      <c r="CB40" s="311"/>
      <c r="CC40" s="311"/>
      <c r="CD40" s="311"/>
      <c r="CE40" s="311"/>
      <c r="CF40" s="311"/>
      <c r="CG40" s="311"/>
      <c r="CH40" s="311"/>
      <c r="CI40" s="311"/>
    </row>
    <row r="41" spans="2:87" ht="30" customHeight="1" x14ac:dyDescent="0.25">
      <c r="B41" s="67">
        <f t="shared" si="31"/>
        <v>13</v>
      </c>
      <c r="C41" s="311" t="s">
        <v>407</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1"/>
      <c r="BR41" s="311"/>
      <c r="BS41" s="311"/>
      <c r="BT41" s="311"/>
      <c r="BU41" s="311"/>
      <c r="BV41" s="311"/>
      <c r="BW41" s="311"/>
      <c r="BX41" s="311"/>
      <c r="BY41" s="311"/>
      <c r="BZ41" s="311"/>
      <c r="CA41" s="311"/>
      <c r="CB41" s="311"/>
      <c r="CC41" s="311"/>
      <c r="CD41" s="311"/>
      <c r="CE41" s="311"/>
      <c r="CF41" s="311"/>
      <c r="CG41" s="311"/>
      <c r="CH41" s="311"/>
      <c r="CI41" s="311"/>
    </row>
    <row r="42" spans="2:87" ht="30" customHeight="1" x14ac:dyDescent="0.25">
      <c r="B42" s="67">
        <f t="shared" si="31"/>
        <v>14</v>
      </c>
      <c r="C42" s="311" t="s">
        <v>408</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1"/>
      <c r="BR42" s="311"/>
      <c r="BS42" s="311"/>
      <c r="BT42" s="311"/>
      <c r="BU42" s="311"/>
      <c r="BV42" s="311"/>
      <c r="BW42" s="311"/>
      <c r="BX42" s="311"/>
      <c r="BY42" s="311"/>
      <c r="BZ42" s="311"/>
      <c r="CA42" s="311"/>
      <c r="CB42" s="311"/>
      <c r="CC42" s="311"/>
      <c r="CD42" s="311"/>
      <c r="CE42" s="311"/>
      <c r="CF42" s="311"/>
      <c r="CG42" s="311"/>
      <c r="CH42" s="311"/>
      <c r="CI42" s="311"/>
    </row>
    <row r="43" spans="2:87" ht="30" customHeight="1" x14ac:dyDescent="0.25">
      <c r="B43" s="67">
        <f t="shared" si="31"/>
        <v>15</v>
      </c>
      <c r="C43" s="311" t="s">
        <v>409</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1"/>
      <c r="BR43" s="311"/>
      <c r="BS43" s="311"/>
      <c r="BT43" s="311"/>
      <c r="BU43" s="311"/>
      <c r="BV43" s="311"/>
      <c r="BW43" s="311"/>
      <c r="BX43" s="311"/>
      <c r="BY43" s="311"/>
      <c r="BZ43" s="311"/>
      <c r="CA43" s="311"/>
      <c r="CB43" s="311"/>
      <c r="CC43" s="311"/>
      <c r="CD43" s="311"/>
      <c r="CE43" s="311"/>
      <c r="CF43" s="311"/>
      <c r="CG43" s="311"/>
      <c r="CH43" s="311"/>
      <c r="CI43" s="311"/>
    </row>
    <row r="44" spans="2:87" ht="30" customHeight="1" x14ac:dyDescent="0.25">
      <c r="B44" s="67">
        <f t="shared" si="31"/>
        <v>16</v>
      </c>
      <c r="C44" s="311" t="s">
        <v>410</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1"/>
      <c r="BR44" s="311"/>
      <c r="BS44" s="311"/>
      <c r="BT44" s="311"/>
      <c r="BU44" s="311"/>
      <c r="BV44" s="311"/>
      <c r="BW44" s="311"/>
      <c r="BX44" s="311"/>
      <c r="BY44" s="311"/>
      <c r="BZ44" s="311"/>
      <c r="CA44" s="311"/>
      <c r="CB44" s="311"/>
      <c r="CC44" s="311"/>
      <c r="CD44" s="311"/>
      <c r="CE44" s="311"/>
      <c r="CF44" s="311"/>
      <c r="CG44" s="311"/>
      <c r="CH44" s="311"/>
      <c r="CI44" s="311"/>
    </row>
    <row r="45" spans="2:87" ht="30" customHeight="1" x14ac:dyDescent="0.25">
      <c r="B45" s="67">
        <f t="shared" si="31"/>
        <v>17</v>
      </c>
      <c r="C45" s="311" t="s">
        <v>411</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1"/>
      <c r="BR45" s="311"/>
      <c r="BS45" s="311"/>
      <c r="BT45" s="311"/>
      <c r="BU45" s="311"/>
      <c r="BV45" s="311"/>
      <c r="BW45" s="311"/>
      <c r="BX45" s="311"/>
      <c r="BY45" s="311"/>
      <c r="BZ45" s="311"/>
      <c r="CA45" s="311"/>
      <c r="CB45" s="311"/>
      <c r="CC45" s="311"/>
      <c r="CD45" s="311"/>
      <c r="CE45" s="311"/>
      <c r="CF45" s="311"/>
      <c r="CG45" s="311"/>
      <c r="CH45" s="311"/>
      <c r="CI45" s="311"/>
    </row>
    <row r="46" spans="2:87" ht="30" customHeight="1" x14ac:dyDescent="0.25">
      <c r="B46" s="67">
        <f t="shared" si="31"/>
        <v>18</v>
      </c>
      <c r="C46" s="311" t="s">
        <v>412</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1"/>
      <c r="BR46" s="311"/>
      <c r="BS46" s="311"/>
      <c r="BT46" s="311"/>
      <c r="BU46" s="311"/>
      <c r="BV46" s="311"/>
      <c r="BW46" s="311"/>
      <c r="BX46" s="311"/>
      <c r="BY46" s="311"/>
      <c r="BZ46" s="311"/>
      <c r="CA46" s="311"/>
      <c r="CB46" s="311"/>
      <c r="CC46" s="311"/>
      <c r="CD46" s="311"/>
      <c r="CE46" s="311"/>
      <c r="CF46" s="311"/>
      <c r="CG46" s="311"/>
      <c r="CH46" s="311"/>
      <c r="CI46" s="311"/>
    </row>
    <row r="47" spans="2:87" ht="30" customHeight="1" x14ac:dyDescent="0.25">
      <c r="B47" s="67">
        <f t="shared" si="31"/>
        <v>19</v>
      </c>
      <c r="C47" s="311" t="s">
        <v>413</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1"/>
      <c r="BR47" s="311"/>
      <c r="BS47" s="311"/>
      <c r="BT47" s="311"/>
      <c r="BU47" s="311"/>
      <c r="BV47" s="311"/>
      <c r="BW47" s="311"/>
      <c r="BX47" s="311"/>
      <c r="BY47" s="311"/>
      <c r="BZ47" s="311"/>
      <c r="CA47" s="311"/>
      <c r="CB47" s="311"/>
      <c r="CC47" s="311"/>
      <c r="CD47" s="311"/>
      <c r="CE47" s="311"/>
      <c r="CF47" s="311"/>
      <c r="CG47" s="311"/>
      <c r="CH47" s="311"/>
      <c r="CI47" s="311"/>
    </row>
    <row r="48" spans="2:87" ht="30" customHeight="1" x14ac:dyDescent="0.25">
      <c r="B48" s="67">
        <f t="shared" si="31"/>
        <v>20</v>
      </c>
      <c r="C48" s="311" t="s">
        <v>414</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1"/>
      <c r="BR48" s="311"/>
      <c r="BS48" s="311"/>
      <c r="BT48" s="311"/>
      <c r="BU48" s="311"/>
      <c r="BV48" s="311"/>
      <c r="BW48" s="311"/>
      <c r="BX48" s="311"/>
      <c r="BY48" s="311"/>
      <c r="BZ48" s="311"/>
      <c r="CA48" s="311"/>
      <c r="CB48" s="311"/>
      <c r="CC48" s="311"/>
      <c r="CD48" s="311"/>
      <c r="CE48" s="311"/>
      <c r="CF48" s="311"/>
      <c r="CG48" s="311"/>
      <c r="CH48" s="311"/>
      <c r="CI48" s="311"/>
    </row>
    <row r="49" spans="2:87" ht="30" customHeight="1" x14ac:dyDescent="0.25">
      <c r="B49" s="67">
        <f t="shared" si="31"/>
        <v>21</v>
      </c>
      <c r="C49" s="311" t="s">
        <v>415</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1"/>
      <c r="BR49" s="311"/>
      <c r="BS49" s="311"/>
      <c r="BT49" s="311"/>
      <c r="BU49" s="311"/>
      <c r="BV49" s="311"/>
      <c r="BW49" s="311"/>
      <c r="BX49" s="311"/>
      <c r="BY49" s="311"/>
      <c r="BZ49" s="311"/>
      <c r="CA49" s="311"/>
      <c r="CB49" s="311"/>
      <c r="CC49" s="311"/>
      <c r="CD49" s="311"/>
      <c r="CE49" s="311"/>
      <c r="CF49" s="311"/>
      <c r="CG49" s="311"/>
      <c r="CH49" s="311"/>
      <c r="CI49" s="311"/>
    </row>
    <row r="50" spans="2:87" ht="30" customHeight="1" x14ac:dyDescent="0.25">
      <c r="B50" s="67">
        <f t="shared" si="31"/>
        <v>22</v>
      </c>
      <c r="C50" s="311" t="s">
        <v>416</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1"/>
      <c r="BR50" s="311"/>
      <c r="BS50" s="311"/>
      <c r="BT50" s="311"/>
      <c r="BU50" s="311"/>
      <c r="BV50" s="311"/>
      <c r="BW50" s="311"/>
      <c r="BX50" s="311"/>
      <c r="BY50" s="311"/>
      <c r="BZ50" s="311"/>
      <c r="CA50" s="311"/>
      <c r="CB50" s="311"/>
      <c r="CC50" s="311"/>
      <c r="CD50" s="311"/>
      <c r="CE50" s="311"/>
      <c r="CF50" s="311"/>
      <c r="CG50" s="311"/>
      <c r="CH50" s="311"/>
      <c r="CI50" s="311"/>
    </row>
    <row r="51" spans="2:87" ht="30" customHeight="1" x14ac:dyDescent="0.25">
      <c r="B51" s="67">
        <f t="shared" si="31"/>
        <v>23</v>
      </c>
      <c r="C51" s="311" t="s">
        <v>417</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1"/>
      <c r="BR51" s="311"/>
      <c r="BS51" s="311"/>
      <c r="BT51" s="311"/>
      <c r="BU51" s="311"/>
      <c r="BV51" s="311"/>
      <c r="BW51" s="311"/>
      <c r="BX51" s="311"/>
      <c r="BY51" s="311"/>
      <c r="BZ51" s="311"/>
      <c r="CA51" s="311"/>
      <c r="CB51" s="311"/>
      <c r="CC51" s="311"/>
      <c r="CD51" s="311"/>
      <c r="CE51" s="311"/>
      <c r="CF51" s="311"/>
      <c r="CG51" s="311"/>
      <c r="CH51" s="311"/>
      <c r="CI51" s="311"/>
    </row>
    <row r="52" spans="2:87" ht="30" customHeight="1" x14ac:dyDescent="0.25">
      <c r="B52" s="67">
        <f t="shared" si="31"/>
        <v>24</v>
      </c>
      <c r="C52" s="311" t="s">
        <v>418</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1"/>
      <c r="BR52" s="311"/>
      <c r="BS52" s="311"/>
      <c r="BT52" s="311"/>
      <c r="BU52" s="311"/>
      <c r="BV52" s="311"/>
      <c r="BW52" s="311"/>
      <c r="BX52" s="311"/>
      <c r="BY52" s="311"/>
      <c r="BZ52" s="311"/>
      <c r="CA52" s="311"/>
      <c r="CB52" s="311"/>
      <c r="CC52" s="311"/>
      <c r="CD52" s="311"/>
      <c r="CE52" s="311"/>
      <c r="CF52" s="311"/>
      <c r="CG52" s="311"/>
      <c r="CH52" s="311"/>
      <c r="CI52" s="311"/>
    </row>
    <row r="53" spans="2:87" ht="30" customHeight="1" x14ac:dyDescent="0.25">
      <c r="B53" s="67">
        <f t="shared" si="31"/>
        <v>25</v>
      </c>
      <c r="C53" s="311" t="s">
        <v>419</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c r="AP53" s="311"/>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1"/>
      <c r="BN53" s="311"/>
      <c r="BO53" s="311"/>
      <c r="BP53" s="311"/>
      <c r="BQ53" s="311"/>
      <c r="BR53" s="311"/>
      <c r="BS53" s="311"/>
      <c r="BT53" s="311"/>
      <c r="BU53" s="311"/>
      <c r="BV53" s="311"/>
      <c r="BW53" s="311"/>
      <c r="BX53" s="311"/>
      <c r="BY53" s="311"/>
      <c r="BZ53" s="311"/>
      <c r="CA53" s="311"/>
      <c r="CB53" s="311"/>
      <c r="CC53" s="311"/>
      <c r="CD53" s="311"/>
      <c r="CE53" s="311"/>
      <c r="CF53" s="311"/>
      <c r="CG53" s="311"/>
      <c r="CH53" s="311"/>
      <c r="CI53" s="311"/>
    </row>
    <row r="54" spans="2:87" ht="30" customHeight="1" x14ac:dyDescent="0.25">
      <c r="B54" s="67">
        <f t="shared" si="31"/>
        <v>26</v>
      </c>
      <c r="C54" s="311" t="s">
        <v>420</v>
      </c>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1"/>
      <c r="AL54" s="311"/>
      <c r="AM54" s="311"/>
      <c r="AN54" s="311"/>
      <c r="AO54" s="311"/>
      <c r="AP54" s="311"/>
      <c r="AQ54" s="311"/>
      <c r="AR54" s="311"/>
      <c r="AS54" s="311"/>
      <c r="AT54" s="311"/>
      <c r="AU54" s="311"/>
      <c r="AV54" s="311"/>
      <c r="AW54" s="311"/>
      <c r="AX54" s="311"/>
      <c r="AY54" s="311"/>
      <c r="AZ54" s="311"/>
      <c r="BA54" s="311"/>
      <c r="BB54" s="311"/>
      <c r="BC54" s="311"/>
      <c r="BD54" s="311"/>
      <c r="BE54" s="311"/>
      <c r="BF54" s="311"/>
      <c r="BG54" s="311"/>
      <c r="BH54" s="311"/>
      <c r="BI54" s="311"/>
      <c r="BJ54" s="311"/>
      <c r="BK54" s="311"/>
      <c r="BL54" s="311"/>
      <c r="BM54" s="311"/>
      <c r="BN54" s="311"/>
      <c r="BO54" s="311"/>
      <c r="BP54" s="311"/>
      <c r="BQ54" s="311"/>
      <c r="BR54" s="311"/>
      <c r="BS54" s="311"/>
      <c r="BT54" s="311"/>
      <c r="BU54" s="311"/>
      <c r="BV54" s="311"/>
      <c r="BW54" s="311"/>
      <c r="BX54" s="311"/>
      <c r="BY54" s="311"/>
      <c r="BZ54" s="311"/>
      <c r="CA54" s="311"/>
      <c r="CB54" s="311"/>
      <c r="CC54" s="311"/>
      <c r="CD54" s="311"/>
      <c r="CE54" s="311"/>
      <c r="CF54" s="311"/>
      <c r="CG54" s="311"/>
      <c r="CH54" s="311"/>
      <c r="CI54" s="311"/>
    </row>
    <row r="55" spans="2:87" ht="30" customHeight="1" x14ac:dyDescent="0.25">
      <c r="B55" s="67">
        <f t="shared" si="31"/>
        <v>27</v>
      </c>
      <c r="C55" s="311" t="s">
        <v>421</v>
      </c>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11"/>
      <c r="AW55" s="311"/>
      <c r="AX55" s="311"/>
      <c r="AY55" s="311"/>
      <c r="AZ55" s="311"/>
      <c r="BA55" s="311"/>
      <c r="BB55" s="311"/>
      <c r="BC55" s="311"/>
      <c r="BD55" s="311"/>
      <c r="BE55" s="311"/>
      <c r="BF55" s="311"/>
      <c r="BG55" s="311"/>
      <c r="BH55" s="311"/>
      <c r="BI55" s="311"/>
      <c r="BJ55" s="311"/>
      <c r="BK55" s="311"/>
      <c r="BL55" s="311"/>
      <c r="BM55" s="311"/>
      <c r="BN55" s="311"/>
      <c r="BO55" s="311"/>
      <c r="BP55" s="311"/>
      <c r="BQ55" s="311"/>
      <c r="BR55" s="311"/>
      <c r="BS55" s="311"/>
      <c r="BT55" s="311"/>
      <c r="BU55" s="311"/>
      <c r="BV55" s="311"/>
      <c r="BW55" s="311"/>
      <c r="BX55" s="311"/>
      <c r="BY55" s="311"/>
      <c r="BZ55" s="311"/>
      <c r="CA55" s="311"/>
      <c r="CB55" s="311"/>
      <c r="CC55" s="311"/>
      <c r="CD55" s="311"/>
      <c r="CE55" s="311"/>
      <c r="CF55" s="311"/>
      <c r="CG55" s="311"/>
      <c r="CH55" s="311"/>
      <c r="CI55" s="311"/>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29:CI29"/>
    <mergeCell ref="C30:CI30"/>
    <mergeCell ref="C31:CI31"/>
    <mergeCell ref="I3:K3"/>
    <mergeCell ref="I5:K5"/>
    <mergeCell ref="L3:N3"/>
    <mergeCell ref="L5:N5"/>
    <mergeCell ref="O3:Q3"/>
    <mergeCell ref="O5:Q5"/>
    <mergeCell ref="R3:T3"/>
    <mergeCell ref="C28:CI28"/>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43:CI43"/>
    <mergeCell ref="C32:CI32"/>
    <mergeCell ref="C33:CI33"/>
    <mergeCell ref="C34:CI34"/>
    <mergeCell ref="C35:CI35"/>
    <mergeCell ref="C36:CI36"/>
    <mergeCell ref="C37:CI37"/>
    <mergeCell ref="C38:CI38"/>
    <mergeCell ref="C39:CI39"/>
    <mergeCell ref="C40:CI40"/>
    <mergeCell ref="C41:CI41"/>
    <mergeCell ref="C42:CI42"/>
    <mergeCell ref="C55:CI55"/>
    <mergeCell ref="C44:CI44"/>
    <mergeCell ref="C45:CI45"/>
    <mergeCell ref="C46:CI46"/>
    <mergeCell ref="C47:CI47"/>
    <mergeCell ref="C48:CI48"/>
    <mergeCell ref="C49:CI49"/>
    <mergeCell ref="C50:CI50"/>
    <mergeCell ref="C51:CI51"/>
    <mergeCell ref="C52:CI52"/>
    <mergeCell ref="C53:CI53"/>
    <mergeCell ref="C54:CI5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K60"/>
  <sheetViews>
    <sheetView zoomScaleNormal="100" workbookViewId="0">
      <pane xSplit="1" topLeftCell="B1" activePane="topRight" state="frozen"/>
      <selection activeCell="D16" sqref="D16:M16"/>
      <selection pane="topRight" activeCell="C32" sqref="C32"/>
    </sheetView>
  </sheetViews>
  <sheetFormatPr defaultColWidth="36.85546875" defaultRowHeight="12.75" customHeight="1" x14ac:dyDescent="0.25"/>
  <cols>
    <col min="1" max="1" width="18.5703125" style="128" customWidth="1"/>
    <col min="2" max="10" width="31.42578125" style="127" customWidth="1"/>
    <col min="11" max="27" width="36.85546875" style="127" customWidth="1"/>
    <col min="28" max="28" width="37" style="127" customWidth="1"/>
    <col min="29" max="35" width="36.85546875" style="127" customWidth="1"/>
    <col min="36" max="44" width="36.85546875" style="128" customWidth="1"/>
    <col min="45" max="45" width="37.140625" style="128" customWidth="1"/>
    <col min="46" max="47" width="36.85546875" style="128" customWidth="1"/>
    <col min="48" max="48" width="36.5703125" style="128" customWidth="1"/>
    <col min="49" max="50" width="36.85546875" style="128" customWidth="1"/>
    <col min="51" max="51" width="36.5703125" style="128" customWidth="1"/>
    <col min="52" max="52" width="37" style="128" customWidth="1"/>
    <col min="53" max="71" width="36.85546875" style="128" customWidth="1"/>
    <col min="72" max="72" width="37" style="128" customWidth="1"/>
    <col min="73" max="90" width="36.85546875" style="128" customWidth="1"/>
    <col min="91" max="91" width="36.5703125" style="128" customWidth="1"/>
    <col min="92" max="104" width="36.85546875" style="128" customWidth="1"/>
    <col min="105" max="105" width="36.5703125" style="128" customWidth="1"/>
    <col min="106" max="108" width="36.85546875" style="128" customWidth="1"/>
    <col min="109" max="109" width="36.5703125" style="128" customWidth="1"/>
    <col min="110" max="117" width="36.85546875" style="128" customWidth="1"/>
    <col min="118" max="118" width="36.5703125" style="128" customWidth="1"/>
    <col min="119" max="256" width="36.85546875" style="128"/>
    <col min="257" max="257" width="18.5703125" style="128" customWidth="1"/>
    <col min="258" max="266" width="31.42578125" style="128" customWidth="1"/>
    <col min="267" max="283" width="36.85546875" style="128" customWidth="1"/>
    <col min="284" max="284" width="37" style="128" customWidth="1"/>
    <col min="285" max="300" width="36.85546875" style="128" customWidth="1"/>
    <col min="301" max="301" width="37.140625" style="128" customWidth="1"/>
    <col min="302" max="303" width="36.85546875" style="128" customWidth="1"/>
    <col min="304" max="304" width="36.5703125" style="128" customWidth="1"/>
    <col min="305" max="306" width="36.85546875" style="128" customWidth="1"/>
    <col min="307" max="307" width="36.5703125" style="128" customWidth="1"/>
    <col min="308" max="308" width="37" style="128" customWidth="1"/>
    <col min="309" max="327" width="36.85546875" style="128" customWidth="1"/>
    <col min="328" max="328" width="37" style="128" customWidth="1"/>
    <col min="329" max="346" width="36.85546875" style="128" customWidth="1"/>
    <col min="347" max="347" width="36.5703125" style="128" customWidth="1"/>
    <col min="348" max="360" width="36.85546875" style="128" customWidth="1"/>
    <col min="361" max="361" width="36.5703125" style="128" customWidth="1"/>
    <col min="362" max="364" width="36.85546875" style="128" customWidth="1"/>
    <col min="365" max="365" width="36.5703125" style="128" customWidth="1"/>
    <col min="366" max="373" width="36.85546875" style="128" customWidth="1"/>
    <col min="374" max="374" width="36.5703125" style="128" customWidth="1"/>
    <col min="375" max="512" width="36.85546875" style="128"/>
    <col min="513" max="513" width="18.5703125" style="128" customWidth="1"/>
    <col min="514" max="522" width="31.42578125" style="128" customWidth="1"/>
    <col min="523" max="539" width="36.85546875" style="128" customWidth="1"/>
    <col min="540" max="540" width="37" style="128" customWidth="1"/>
    <col min="541" max="556" width="36.85546875" style="128" customWidth="1"/>
    <col min="557" max="557" width="37.140625" style="128" customWidth="1"/>
    <col min="558" max="559" width="36.85546875" style="128" customWidth="1"/>
    <col min="560" max="560" width="36.5703125" style="128" customWidth="1"/>
    <col min="561" max="562" width="36.85546875" style="128" customWidth="1"/>
    <col min="563" max="563" width="36.5703125" style="128" customWidth="1"/>
    <col min="564" max="564" width="37" style="128" customWidth="1"/>
    <col min="565" max="583" width="36.85546875" style="128" customWidth="1"/>
    <col min="584" max="584" width="37" style="128" customWidth="1"/>
    <col min="585" max="602" width="36.85546875" style="128" customWidth="1"/>
    <col min="603" max="603" width="36.5703125" style="128" customWidth="1"/>
    <col min="604" max="616" width="36.85546875" style="128" customWidth="1"/>
    <col min="617" max="617" width="36.5703125" style="128" customWidth="1"/>
    <col min="618" max="620" width="36.85546875" style="128" customWidth="1"/>
    <col min="621" max="621" width="36.5703125" style="128" customWidth="1"/>
    <col min="622" max="629" width="36.85546875" style="128" customWidth="1"/>
    <col min="630" max="630" width="36.5703125" style="128" customWidth="1"/>
    <col min="631" max="768" width="36.85546875" style="128"/>
    <col min="769" max="769" width="18.5703125" style="128" customWidth="1"/>
    <col min="770" max="778" width="31.42578125" style="128" customWidth="1"/>
    <col min="779" max="795" width="36.85546875" style="128" customWidth="1"/>
    <col min="796" max="796" width="37" style="128" customWidth="1"/>
    <col min="797" max="812" width="36.85546875" style="128" customWidth="1"/>
    <col min="813" max="813" width="37.140625" style="128" customWidth="1"/>
    <col min="814" max="815" width="36.85546875" style="128" customWidth="1"/>
    <col min="816" max="816" width="36.5703125" style="128" customWidth="1"/>
    <col min="817" max="818" width="36.85546875" style="128" customWidth="1"/>
    <col min="819" max="819" width="36.5703125" style="128" customWidth="1"/>
    <col min="820" max="820" width="37" style="128" customWidth="1"/>
    <col min="821" max="839" width="36.85546875" style="128" customWidth="1"/>
    <col min="840" max="840" width="37" style="128" customWidth="1"/>
    <col min="841" max="858" width="36.85546875" style="128" customWidth="1"/>
    <col min="859" max="859" width="36.5703125" style="128" customWidth="1"/>
    <col min="860" max="872" width="36.85546875" style="128" customWidth="1"/>
    <col min="873" max="873" width="36.5703125" style="128" customWidth="1"/>
    <col min="874" max="876" width="36.85546875" style="128" customWidth="1"/>
    <col min="877" max="877" width="36.5703125" style="128" customWidth="1"/>
    <col min="878" max="885" width="36.85546875" style="128" customWidth="1"/>
    <col min="886" max="886" width="36.5703125" style="128" customWidth="1"/>
    <col min="887" max="1024" width="36.85546875" style="128"/>
    <col min="1025" max="1025" width="18.5703125" style="128" customWidth="1"/>
    <col min="1026" max="1034" width="31.42578125" style="128" customWidth="1"/>
    <col min="1035" max="1051" width="36.85546875" style="128" customWidth="1"/>
    <col min="1052" max="1052" width="37" style="128" customWidth="1"/>
    <col min="1053" max="1068" width="36.85546875" style="128" customWidth="1"/>
    <col min="1069" max="1069" width="37.140625" style="128" customWidth="1"/>
    <col min="1070" max="1071" width="36.85546875" style="128" customWidth="1"/>
    <col min="1072" max="1072" width="36.5703125" style="128" customWidth="1"/>
    <col min="1073" max="1074" width="36.85546875" style="128" customWidth="1"/>
    <col min="1075" max="1075" width="36.5703125" style="128" customWidth="1"/>
    <col min="1076" max="1076" width="37" style="128" customWidth="1"/>
    <col min="1077" max="1095" width="36.85546875" style="128" customWidth="1"/>
    <col min="1096" max="1096" width="37" style="128" customWidth="1"/>
    <col min="1097" max="1114" width="36.85546875" style="128" customWidth="1"/>
    <col min="1115" max="1115" width="36.5703125" style="128" customWidth="1"/>
    <col min="1116" max="1128" width="36.85546875" style="128" customWidth="1"/>
    <col min="1129" max="1129" width="36.5703125" style="128" customWidth="1"/>
    <col min="1130" max="1132" width="36.85546875" style="128" customWidth="1"/>
    <col min="1133" max="1133" width="36.5703125" style="128" customWidth="1"/>
    <col min="1134" max="1141" width="36.85546875" style="128" customWidth="1"/>
    <col min="1142" max="1142" width="36.5703125" style="128" customWidth="1"/>
    <col min="1143" max="1280" width="36.85546875" style="128"/>
    <col min="1281" max="1281" width="18.5703125" style="128" customWidth="1"/>
    <col min="1282" max="1290" width="31.42578125" style="128" customWidth="1"/>
    <col min="1291" max="1307" width="36.85546875" style="128" customWidth="1"/>
    <col min="1308" max="1308" width="37" style="128" customWidth="1"/>
    <col min="1309" max="1324" width="36.85546875" style="128" customWidth="1"/>
    <col min="1325" max="1325" width="37.140625" style="128" customWidth="1"/>
    <col min="1326" max="1327" width="36.85546875" style="128" customWidth="1"/>
    <col min="1328" max="1328" width="36.5703125" style="128" customWidth="1"/>
    <col min="1329" max="1330" width="36.85546875" style="128" customWidth="1"/>
    <col min="1331" max="1331" width="36.5703125" style="128" customWidth="1"/>
    <col min="1332" max="1332" width="37" style="128" customWidth="1"/>
    <col min="1333" max="1351" width="36.85546875" style="128" customWidth="1"/>
    <col min="1352" max="1352" width="37" style="128" customWidth="1"/>
    <col min="1353" max="1370" width="36.85546875" style="128" customWidth="1"/>
    <col min="1371" max="1371" width="36.5703125" style="128" customWidth="1"/>
    <col min="1372" max="1384" width="36.85546875" style="128" customWidth="1"/>
    <col min="1385" max="1385" width="36.5703125" style="128" customWidth="1"/>
    <col min="1386" max="1388" width="36.85546875" style="128" customWidth="1"/>
    <col min="1389" max="1389" width="36.5703125" style="128" customWidth="1"/>
    <col min="1390" max="1397" width="36.85546875" style="128" customWidth="1"/>
    <col min="1398" max="1398" width="36.5703125" style="128" customWidth="1"/>
    <col min="1399" max="1536" width="36.85546875" style="128"/>
    <col min="1537" max="1537" width="18.5703125" style="128" customWidth="1"/>
    <col min="1538" max="1546" width="31.42578125" style="128" customWidth="1"/>
    <col min="1547" max="1563" width="36.85546875" style="128" customWidth="1"/>
    <col min="1564" max="1564" width="37" style="128" customWidth="1"/>
    <col min="1565" max="1580" width="36.85546875" style="128" customWidth="1"/>
    <col min="1581" max="1581" width="37.140625" style="128" customWidth="1"/>
    <col min="1582" max="1583" width="36.85546875" style="128" customWidth="1"/>
    <col min="1584" max="1584" width="36.5703125" style="128" customWidth="1"/>
    <col min="1585" max="1586" width="36.85546875" style="128" customWidth="1"/>
    <col min="1587" max="1587" width="36.5703125" style="128" customWidth="1"/>
    <col min="1588" max="1588" width="37" style="128" customWidth="1"/>
    <col min="1589" max="1607" width="36.85546875" style="128" customWidth="1"/>
    <col min="1608" max="1608" width="37" style="128" customWidth="1"/>
    <col min="1609" max="1626" width="36.85546875" style="128" customWidth="1"/>
    <col min="1627" max="1627" width="36.5703125" style="128" customWidth="1"/>
    <col min="1628" max="1640" width="36.85546875" style="128" customWidth="1"/>
    <col min="1641" max="1641" width="36.5703125" style="128" customWidth="1"/>
    <col min="1642" max="1644" width="36.85546875" style="128" customWidth="1"/>
    <col min="1645" max="1645" width="36.5703125" style="128" customWidth="1"/>
    <col min="1646" max="1653" width="36.85546875" style="128" customWidth="1"/>
    <col min="1654" max="1654" width="36.5703125" style="128" customWidth="1"/>
    <col min="1655" max="1792" width="36.85546875" style="128"/>
    <col min="1793" max="1793" width="18.5703125" style="128" customWidth="1"/>
    <col min="1794" max="1802" width="31.42578125" style="128" customWidth="1"/>
    <col min="1803" max="1819" width="36.85546875" style="128" customWidth="1"/>
    <col min="1820" max="1820" width="37" style="128" customWidth="1"/>
    <col min="1821" max="1836" width="36.85546875" style="128" customWidth="1"/>
    <col min="1837" max="1837" width="37.140625" style="128" customWidth="1"/>
    <col min="1838" max="1839" width="36.85546875" style="128" customWidth="1"/>
    <col min="1840" max="1840" width="36.5703125" style="128" customWidth="1"/>
    <col min="1841" max="1842" width="36.85546875" style="128" customWidth="1"/>
    <col min="1843" max="1843" width="36.5703125" style="128" customWidth="1"/>
    <col min="1844" max="1844" width="37" style="128" customWidth="1"/>
    <col min="1845" max="1863" width="36.85546875" style="128" customWidth="1"/>
    <col min="1864" max="1864" width="37" style="128" customWidth="1"/>
    <col min="1865" max="1882" width="36.85546875" style="128" customWidth="1"/>
    <col min="1883" max="1883" width="36.5703125" style="128" customWidth="1"/>
    <col min="1884" max="1896" width="36.85546875" style="128" customWidth="1"/>
    <col min="1897" max="1897" width="36.5703125" style="128" customWidth="1"/>
    <col min="1898" max="1900" width="36.85546875" style="128" customWidth="1"/>
    <col min="1901" max="1901" width="36.5703125" style="128" customWidth="1"/>
    <col min="1902" max="1909" width="36.85546875" style="128" customWidth="1"/>
    <col min="1910" max="1910" width="36.5703125" style="128" customWidth="1"/>
    <col min="1911" max="2048" width="36.85546875" style="128"/>
    <col min="2049" max="2049" width="18.5703125" style="128" customWidth="1"/>
    <col min="2050" max="2058" width="31.42578125" style="128" customWidth="1"/>
    <col min="2059" max="2075" width="36.85546875" style="128" customWidth="1"/>
    <col min="2076" max="2076" width="37" style="128" customWidth="1"/>
    <col min="2077" max="2092" width="36.85546875" style="128" customWidth="1"/>
    <col min="2093" max="2093" width="37.140625" style="128" customWidth="1"/>
    <col min="2094" max="2095" width="36.85546875" style="128" customWidth="1"/>
    <col min="2096" max="2096" width="36.5703125" style="128" customWidth="1"/>
    <col min="2097" max="2098" width="36.85546875" style="128" customWidth="1"/>
    <col min="2099" max="2099" width="36.5703125" style="128" customWidth="1"/>
    <col min="2100" max="2100" width="37" style="128" customWidth="1"/>
    <col min="2101" max="2119" width="36.85546875" style="128" customWidth="1"/>
    <col min="2120" max="2120" width="37" style="128" customWidth="1"/>
    <col min="2121" max="2138" width="36.85546875" style="128" customWidth="1"/>
    <col min="2139" max="2139" width="36.5703125" style="128" customWidth="1"/>
    <col min="2140" max="2152" width="36.85546875" style="128" customWidth="1"/>
    <col min="2153" max="2153" width="36.5703125" style="128" customWidth="1"/>
    <col min="2154" max="2156" width="36.85546875" style="128" customWidth="1"/>
    <col min="2157" max="2157" width="36.5703125" style="128" customWidth="1"/>
    <col min="2158" max="2165" width="36.85546875" style="128" customWidth="1"/>
    <col min="2166" max="2166" width="36.5703125" style="128" customWidth="1"/>
    <col min="2167" max="2304" width="36.85546875" style="128"/>
    <col min="2305" max="2305" width="18.5703125" style="128" customWidth="1"/>
    <col min="2306" max="2314" width="31.42578125" style="128" customWidth="1"/>
    <col min="2315" max="2331" width="36.85546875" style="128" customWidth="1"/>
    <col min="2332" max="2332" width="37" style="128" customWidth="1"/>
    <col min="2333" max="2348" width="36.85546875" style="128" customWidth="1"/>
    <col min="2349" max="2349" width="37.140625" style="128" customWidth="1"/>
    <col min="2350" max="2351" width="36.85546875" style="128" customWidth="1"/>
    <col min="2352" max="2352" width="36.5703125" style="128" customWidth="1"/>
    <col min="2353" max="2354" width="36.85546875" style="128" customWidth="1"/>
    <col min="2355" max="2355" width="36.5703125" style="128" customWidth="1"/>
    <col min="2356" max="2356" width="37" style="128" customWidth="1"/>
    <col min="2357" max="2375" width="36.85546875" style="128" customWidth="1"/>
    <col min="2376" max="2376" width="37" style="128" customWidth="1"/>
    <col min="2377" max="2394" width="36.85546875" style="128" customWidth="1"/>
    <col min="2395" max="2395" width="36.5703125" style="128" customWidth="1"/>
    <col min="2396" max="2408" width="36.85546875" style="128" customWidth="1"/>
    <col min="2409" max="2409" width="36.5703125" style="128" customWidth="1"/>
    <col min="2410" max="2412" width="36.85546875" style="128" customWidth="1"/>
    <col min="2413" max="2413" width="36.5703125" style="128" customWidth="1"/>
    <col min="2414" max="2421" width="36.85546875" style="128" customWidth="1"/>
    <col min="2422" max="2422" width="36.5703125" style="128" customWidth="1"/>
    <col min="2423" max="2560" width="36.85546875" style="128"/>
    <col min="2561" max="2561" width="18.5703125" style="128" customWidth="1"/>
    <col min="2562" max="2570" width="31.42578125" style="128" customWidth="1"/>
    <col min="2571" max="2587" width="36.85546875" style="128" customWidth="1"/>
    <col min="2588" max="2588" width="37" style="128" customWidth="1"/>
    <col min="2589" max="2604" width="36.85546875" style="128" customWidth="1"/>
    <col min="2605" max="2605" width="37.140625" style="128" customWidth="1"/>
    <col min="2606" max="2607" width="36.85546875" style="128" customWidth="1"/>
    <col min="2608" max="2608" width="36.5703125" style="128" customWidth="1"/>
    <col min="2609" max="2610" width="36.85546875" style="128" customWidth="1"/>
    <col min="2611" max="2611" width="36.5703125" style="128" customWidth="1"/>
    <col min="2612" max="2612" width="37" style="128" customWidth="1"/>
    <col min="2613" max="2631" width="36.85546875" style="128" customWidth="1"/>
    <col min="2632" max="2632" width="37" style="128" customWidth="1"/>
    <col min="2633" max="2650" width="36.85546875" style="128" customWidth="1"/>
    <col min="2651" max="2651" width="36.5703125" style="128" customWidth="1"/>
    <col min="2652" max="2664" width="36.85546875" style="128" customWidth="1"/>
    <col min="2665" max="2665" width="36.5703125" style="128" customWidth="1"/>
    <col min="2666" max="2668" width="36.85546875" style="128" customWidth="1"/>
    <col min="2669" max="2669" width="36.5703125" style="128" customWidth="1"/>
    <col min="2670" max="2677" width="36.85546875" style="128" customWidth="1"/>
    <col min="2678" max="2678" width="36.5703125" style="128" customWidth="1"/>
    <col min="2679" max="2816" width="36.85546875" style="128"/>
    <col min="2817" max="2817" width="18.5703125" style="128" customWidth="1"/>
    <col min="2818" max="2826" width="31.42578125" style="128" customWidth="1"/>
    <col min="2827" max="2843" width="36.85546875" style="128" customWidth="1"/>
    <col min="2844" max="2844" width="37" style="128" customWidth="1"/>
    <col min="2845" max="2860" width="36.85546875" style="128" customWidth="1"/>
    <col min="2861" max="2861" width="37.140625" style="128" customWidth="1"/>
    <col min="2862" max="2863" width="36.85546875" style="128" customWidth="1"/>
    <col min="2864" max="2864" width="36.5703125" style="128" customWidth="1"/>
    <col min="2865" max="2866" width="36.85546875" style="128" customWidth="1"/>
    <col min="2867" max="2867" width="36.5703125" style="128" customWidth="1"/>
    <col min="2868" max="2868" width="37" style="128" customWidth="1"/>
    <col min="2869" max="2887" width="36.85546875" style="128" customWidth="1"/>
    <col min="2888" max="2888" width="37" style="128" customWidth="1"/>
    <col min="2889" max="2906" width="36.85546875" style="128" customWidth="1"/>
    <col min="2907" max="2907" width="36.5703125" style="128" customWidth="1"/>
    <col min="2908" max="2920" width="36.85546875" style="128" customWidth="1"/>
    <col min="2921" max="2921" width="36.5703125" style="128" customWidth="1"/>
    <col min="2922" max="2924" width="36.85546875" style="128" customWidth="1"/>
    <col min="2925" max="2925" width="36.5703125" style="128" customWidth="1"/>
    <col min="2926" max="2933" width="36.85546875" style="128" customWidth="1"/>
    <col min="2934" max="2934" width="36.5703125" style="128" customWidth="1"/>
    <col min="2935" max="3072" width="36.85546875" style="128"/>
    <col min="3073" max="3073" width="18.5703125" style="128" customWidth="1"/>
    <col min="3074" max="3082" width="31.42578125" style="128" customWidth="1"/>
    <col min="3083" max="3099" width="36.85546875" style="128" customWidth="1"/>
    <col min="3100" max="3100" width="37" style="128" customWidth="1"/>
    <col min="3101" max="3116" width="36.85546875" style="128" customWidth="1"/>
    <col min="3117" max="3117" width="37.140625" style="128" customWidth="1"/>
    <col min="3118" max="3119" width="36.85546875" style="128" customWidth="1"/>
    <col min="3120" max="3120" width="36.5703125" style="128" customWidth="1"/>
    <col min="3121" max="3122" width="36.85546875" style="128" customWidth="1"/>
    <col min="3123" max="3123" width="36.5703125" style="128" customWidth="1"/>
    <col min="3124" max="3124" width="37" style="128" customWidth="1"/>
    <col min="3125" max="3143" width="36.85546875" style="128" customWidth="1"/>
    <col min="3144" max="3144" width="37" style="128" customWidth="1"/>
    <col min="3145" max="3162" width="36.85546875" style="128" customWidth="1"/>
    <col min="3163" max="3163" width="36.5703125" style="128" customWidth="1"/>
    <col min="3164" max="3176" width="36.85546875" style="128" customWidth="1"/>
    <col min="3177" max="3177" width="36.5703125" style="128" customWidth="1"/>
    <col min="3178" max="3180" width="36.85546875" style="128" customWidth="1"/>
    <col min="3181" max="3181" width="36.5703125" style="128" customWidth="1"/>
    <col min="3182" max="3189" width="36.85546875" style="128" customWidth="1"/>
    <col min="3190" max="3190" width="36.5703125" style="128" customWidth="1"/>
    <col min="3191" max="3328" width="36.85546875" style="128"/>
    <col min="3329" max="3329" width="18.5703125" style="128" customWidth="1"/>
    <col min="3330" max="3338" width="31.42578125" style="128" customWidth="1"/>
    <col min="3339" max="3355" width="36.85546875" style="128" customWidth="1"/>
    <col min="3356" max="3356" width="37" style="128" customWidth="1"/>
    <col min="3357" max="3372" width="36.85546875" style="128" customWidth="1"/>
    <col min="3373" max="3373" width="37.140625" style="128" customWidth="1"/>
    <col min="3374" max="3375" width="36.85546875" style="128" customWidth="1"/>
    <col min="3376" max="3376" width="36.5703125" style="128" customWidth="1"/>
    <col min="3377" max="3378" width="36.85546875" style="128" customWidth="1"/>
    <col min="3379" max="3379" width="36.5703125" style="128" customWidth="1"/>
    <col min="3380" max="3380" width="37" style="128" customWidth="1"/>
    <col min="3381" max="3399" width="36.85546875" style="128" customWidth="1"/>
    <col min="3400" max="3400" width="37" style="128" customWidth="1"/>
    <col min="3401" max="3418" width="36.85546875" style="128" customWidth="1"/>
    <col min="3419" max="3419" width="36.5703125" style="128" customWidth="1"/>
    <col min="3420" max="3432" width="36.85546875" style="128" customWidth="1"/>
    <col min="3433" max="3433" width="36.5703125" style="128" customWidth="1"/>
    <col min="3434" max="3436" width="36.85546875" style="128" customWidth="1"/>
    <col min="3437" max="3437" width="36.5703125" style="128" customWidth="1"/>
    <col min="3438" max="3445" width="36.85546875" style="128" customWidth="1"/>
    <col min="3446" max="3446" width="36.5703125" style="128" customWidth="1"/>
    <col min="3447" max="3584" width="36.85546875" style="128"/>
    <col min="3585" max="3585" width="18.5703125" style="128" customWidth="1"/>
    <col min="3586" max="3594" width="31.42578125" style="128" customWidth="1"/>
    <col min="3595" max="3611" width="36.85546875" style="128" customWidth="1"/>
    <col min="3612" max="3612" width="37" style="128" customWidth="1"/>
    <col min="3613" max="3628" width="36.85546875" style="128" customWidth="1"/>
    <col min="3629" max="3629" width="37.140625" style="128" customWidth="1"/>
    <col min="3630" max="3631" width="36.85546875" style="128" customWidth="1"/>
    <col min="3632" max="3632" width="36.5703125" style="128" customWidth="1"/>
    <col min="3633" max="3634" width="36.85546875" style="128" customWidth="1"/>
    <col min="3635" max="3635" width="36.5703125" style="128" customWidth="1"/>
    <col min="3636" max="3636" width="37" style="128" customWidth="1"/>
    <col min="3637" max="3655" width="36.85546875" style="128" customWidth="1"/>
    <col min="3656" max="3656" width="37" style="128" customWidth="1"/>
    <col min="3657" max="3674" width="36.85546875" style="128" customWidth="1"/>
    <col min="3675" max="3675" width="36.5703125" style="128" customWidth="1"/>
    <col min="3676" max="3688" width="36.85546875" style="128" customWidth="1"/>
    <col min="3689" max="3689" width="36.5703125" style="128" customWidth="1"/>
    <col min="3690" max="3692" width="36.85546875" style="128" customWidth="1"/>
    <col min="3693" max="3693" width="36.5703125" style="128" customWidth="1"/>
    <col min="3694" max="3701" width="36.85546875" style="128" customWidth="1"/>
    <col min="3702" max="3702" width="36.5703125" style="128" customWidth="1"/>
    <col min="3703" max="3840" width="36.85546875" style="128"/>
    <col min="3841" max="3841" width="18.5703125" style="128" customWidth="1"/>
    <col min="3842" max="3850" width="31.42578125" style="128" customWidth="1"/>
    <col min="3851" max="3867" width="36.85546875" style="128" customWidth="1"/>
    <col min="3868" max="3868" width="37" style="128" customWidth="1"/>
    <col min="3869" max="3884" width="36.85546875" style="128" customWidth="1"/>
    <col min="3885" max="3885" width="37.140625" style="128" customWidth="1"/>
    <col min="3886" max="3887" width="36.85546875" style="128" customWidth="1"/>
    <col min="3888" max="3888" width="36.5703125" style="128" customWidth="1"/>
    <col min="3889" max="3890" width="36.85546875" style="128" customWidth="1"/>
    <col min="3891" max="3891" width="36.5703125" style="128" customWidth="1"/>
    <col min="3892" max="3892" width="37" style="128" customWidth="1"/>
    <col min="3893" max="3911" width="36.85546875" style="128" customWidth="1"/>
    <col min="3912" max="3912" width="37" style="128" customWidth="1"/>
    <col min="3913" max="3930" width="36.85546875" style="128" customWidth="1"/>
    <col min="3931" max="3931" width="36.5703125" style="128" customWidth="1"/>
    <col min="3932" max="3944" width="36.85546875" style="128" customWidth="1"/>
    <col min="3945" max="3945" width="36.5703125" style="128" customWidth="1"/>
    <col min="3946" max="3948" width="36.85546875" style="128" customWidth="1"/>
    <col min="3949" max="3949" width="36.5703125" style="128" customWidth="1"/>
    <col min="3950" max="3957" width="36.85546875" style="128" customWidth="1"/>
    <col min="3958" max="3958" width="36.5703125" style="128" customWidth="1"/>
    <col min="3959" max="4096" width="36.85546875" style="128"/>
    <col min="4097" max="4097" width="18.5703125" style="128" customWidth="1"/>
    <col min="4098" max="4106" width="31.42578125" style="128" customWidth="1"/>
    <col min="4107" max="4123" width="36.85546875" style="128" customWidth="1"/>
    <col min="4124" max="4124" width="37" style="128" customWidth="1"/>
    <col min="4125" max="4140" width="36.85546875" style="128" customWidth="1"/>
    <col min="4141" max="4141" width="37.140625" style="128" customWidth="1"/>
    <col min="4142" max="4143" width="36.85546875" style="128" customWidth="1"/>
    <col min="4144" max="4144" width="36.5703125" style="128" customWidth="1"/>
    <col min="4145" max="4146" width="36.85546875" style="128" customWidth="1"/>
    <col min="4147" max="4147" width="36.5703125" style="128" customWidth="1"/>
    <col min="4148" max="4148" width="37" style="128" customWidth="1"/>
    <col min="4149" max="4167" width="36.85546875" style="128" customWidth="1"/>
    <col min="4168" max="4168" width="37" style="128" customWidth="1"/>
    <col min="4169" max="4186" width="36.85546875" style="128" customWidth="1"/>
    <col min="4187" max="4187" width="36.5703125" style="128" customWidth="1"/>
    <col min="4188" max="4200" width="36.85546875" style="128" customWidth="1"/>
    <col min="4201" max="4201" width="36.5703125" style="128" customWidth="1"/>
    <col min="4202" max="4204" width="36.85546875" style="128" customWidth="1"/>
    <col min="4205" max="4205" width="36.5703125" style="128" customWidth="1"/>
    <col min="4206" max="4213" width="36.85546875" style="128" customWidth="1"/>
    <col min="4214" max="4214" width="36.5703125" style="128" customWidth="1"/>
    <col min="4215" max="4352" width="36.85546875" style="128"/>
    <col min="4353" max="4353" width="18.5703125" style="128" customWidth="1"/>
    <col min="4354" max="4362" width="31.42578125" style="128" customWidth="1"/>
    <col min="4363" max="4379" width="36.85546875" style="128" customWidth="1"/>
    <col min="4380" max="4380" width="37" style="128" customWidth="1"/>
    <col min="4381" max="4396" width="36.85546875" style="128" customWidth="1"/>
    <col min="4397" max="4397" width="37.140625" style="128" customWidth="1"/>
    <col min="4398" max="4399" width="36.85546875" style="128" customWidth="1"/>
    <col min="4400" max="4400" width="36.5703125" style="128" customWidth="1"/>
    <col min="4401" max="4402" width="36.85546875" style="128" customWidth="1"/>
    <col min="4403" max="4403" width="36.5703125" style="128" customWidth="1"/>
    <col min="4404" max="4404" width="37" style="128" customWidth="1"/>
    <col min="4405" max="4423" width="36.85546875" style="128" customWidth="1"/>
    <col min="4424" max="4424" width="37" style="128" customWidth="1"/>
    <col min="4425" max="4442" width="36.85546875" style="128" customWidth="1"/>
    <col min="4443" max="4443" width="36.5703125" style="128" customWidth="1"/>
    <col min="4444" max="4456" width="36.85546875" style="128" customWidth="1"/>
    <col min="4457" max="4457" width="36.5703125" style="128" customWidth="1"/>
    <col min="4458" max="4460" width="36.85546875" style="128" customWidth="1"/>
    <col min="4461" max="4461" width="36.5703125" style="128" customWidth="1"/>
    <col min="4462" max="4469" width="36.85546875" style="128" customWidth="1"/>
    <col min="4470" max="4470" width="36.5703125" style="128" customWidth="1"/>
    <col min="4471" max="4608" width="36.85546875" style="128"/>
    <col min="4609" max="4609" width="18.5703125" style="128" customWidth="1"/>
    <col min="4610" max="4618" width="31.42578125" style="128" customWidth="1"/>
    <col min="4619" max="4635" width="36.85546875" style="128" customWidth="1"/>
    <col min="4636" max="4636" width="37" style="128" customWidth="1"/>
    <col min="4637" max="4652" width="36.85546875" style="128" customWidth="1"/>
    <col min="4653" max="4653" width="37.140625" style="128" customWidth="1"/>
    <col min="4654" max="4655" width="36.85546875" style="128" customWidth="1"/>
    <col min="4656" max="4656" width="36.5703125" style="128" customWidth="1"/>
    <col min="4657" max="4658" width="36.85546875" style="128" customWidth="1"/>
    <col min="4659" max="4659" width="36.5703125" style="128" customWidth="1"/>
    <col min="4660" max="4660" width="37" style="128" customWidth="1"/>
    <col min="4661" max="4679" width="36.85546875" style="128" customWidth="1"/>
    <col min="4680" max="4680" width="37" style="128" customWidth="1"/>
    <col min="4681" max="4698" width="36.85546875" style="128" customWidth="1"/>
    <col min="4699" max="4699" width="36.5703125" style="128" customWidth="1"/>
    <col min="4700" max="4712" width="36.85546875" style="128" customWidth="1"/>
    <col min="4713" max="4713" width="36.5703125" style="128" customWidth="1"/>
    <col min="4714" max="4716" width="36.85546875" style="128" customWidth="1"/>
    <col min="4717" max="4717" width="36.5703125" style="128" customWidth="1"/>
    <col min="4718" max="4725" width="36.85546875" style="128" customWidth="1"/>
    <col min="4726" max="4726" width="36.5703125" style="128" customWidth="1"/>
    <col min="4727" max="4864" width="36.85546875" style="128"/>
    <col min="4865" max="4865" width="18.5703125" style="128" customWidth="1"/>
    <col min="4866" max="4874" width="31.42578125" style="128" customWidth="1"/>
    <col min="4875" max="4891" width="36.85546875" style="128" customWidth="1"/>
    <col min="4892" max="4892" width="37" style="128" customWidth="1"/>
    <col min="4893" max="4908" width="36.85546875" style="128" customWidth="1"/>
    <col min="4909" max="4909" width="37.140625" style="128" customWidth="1"/>
    <col min="4910" max="4911" width="36.85546875" style="128" customWidth="1"/>
    <col min="4912" max="4912" width="36.5703125" style="128" customWidth="1"/>
    <col min="4913" max="4914" width="36.85546875" style="128" customWidth="1"/>
    <col min="4915" max="4915" width="36.5703125" style="128" customWidth="1"/>
    <col min="4916" max="4916" width="37" style="128" customWidth="1"/>
    <col min="4917" max="4935" width="36.85546875" style="128" customWidth="1"/>
    <col min="4936" max="4936" width="37" style="128" customWidth="1"/>
    <col min="4937" max="4954" width="36.85546875" style="128" customWidth="1"/>
    <col min="4955" max="4955" width="36.5703125" style="128" customWidth="1"/>
    <col min="4956" max="4968" width="36.85546875" style="128" customWidth="1"/>
    <col min="4969" max="4969" width="36.5703125" style="128" customWidth="1"/>
    <col min="4970" max="4972" width="36.85546875" style="128" customWidth="1"/>
    <col min="4973" max="4973" width="36.5703125" style="128" customWidth="1"/>
    <col min="4974" max="4981" width="36.85546875" style="128" customWidth="1"/>
    <col min="4982" max="4982" width="36.5703125" style="128" customWidth="1"/>
    <col min="4983" max="5120" width="36.85546875" style="128"/>
    <col min="5121" max="5121" width="18.5703125" style="128" customWidth="1"/>
    <col min="5122" max="5130" width="31.42578125" style="128" customWidth="1"/>
    <col min="5131" max="5147" width="36.85546875" style="128" customWidth="1"/>
    <col min="5148" max="5148" width="37" style="128" customWidth="1"/>
    <col min="5149" max="5164" width="36.85546875" style="128" customWidth="1"/>
    <col min="5165" max="5165" width="37.140625" style="128" customWidth="1"/>
    <col min="5166" max="5167" width="36.85546875" style="128" customWidth="1"/>
    <col min="5168" max="5168" width="36.5703125" style="128" customWidth="1"/>
    <col min="5169" max="5170" width="36.85546875" style="128" customWidth="1"/>
    <col min="5171" max="5171" width="36.5703125" style="128" customWidth="1"/>
    <col min="5172" max="5172" width="37" style="128" customWidth="1"/>
    <col min="5173" max="5191" width="36.85546875" style="128" customWidth="1"/>
    <col min="5192" max="5192" width="37" style="128" customWidth="1"/>
    <col min="5193" max="5210" width="36.85546875" style="128" customWidth="1"/>
    <col min="5211" max="5211" width="36.5703125" style="128" customWidth="1"/>
    <col min="5212" max="5224" width="36.85546875" style="128" customWidth="1"/>
    <col min="5225" max="5225" width="36.5703125" style="128" customWidth="1"/>
    <col min="5226" max="5228" width="36.85546875" style="128" customWidth="1"/>
    <col min="5229" max="5229" width="36.5703125" style="128" customWidth="1"/>
    <col min="5230" max="5237" width="36.85546875" style="128" customWidth="1"/>
    <col min="5238" max="5238" width="36.5703125" style="128" customWidth="1"/>
    <col min="5239" max="5376" width="36.85546875" style="128"/>
    <col min="5377" max="5377" width="18.5703125" style="128" customWidth="1"/>
    <col min="5378" max="5386" width="31.42578125" style="128" customWidth="1"/>
    <col min="5387" max="5403" width="36.85546875" style="128" customWidth="1"/>
    <col min="5404" max="5404" width="37" style="128" customWidth="1"/>
    <col min="5405" max="5420" width="36.85546875" style="128" customWidth="1"/>
    <col min="5421" max="5421" width="37.140625" style="128" customWidth="1"/>
    <col min="5422" max="5423" width="36.85546875" style="128" customWidth="1"/>
    <col min="5424" max="5424" width="36.5703125" style="128" customWidth="1"/>
    <col min="5425" max="5426" width="36.85546875" style="128" customWidth="1"/>
    <col min="5427" max="5427" width="36.5703125" style="128" customWidth="1"/>
    <col min="5428" max="5428" width="37" style="128" customWidth="1"/>
    <col min="5429" max="5447" width="36.85546875" style="128" customWidth="1"/>
    <col min="5448" max="5448" width="37" style="128" customWidth="1"/>
    <col min="5449" max="5466" width="36.85546875" style="128" customWidth="1"/>
    <col min="5467" max="5467" width="36.5703125" style="128" customWidth="1"/>
    <col min="5468" max="5480" width="36.85546875" style="128" customWidth="1"/>
    <col min="5481" max="5481" width="36.5703125" style="128" customWidth="1"/>
    <col min="5482" max="5484" width="36.85546875" style="128" customWidth="1"/>
    <col min="5485" max="5485" width="36.5703125" style="128" customWidth="1"/>
    <col min="5486" max="5493" width="36.85546875" style="128" customWidth="1"/>
    <col min="5494" max="5494" width="36.5703125" style="128" customWidth="1"/>
    <col min="5495" max="5632" width="36.85546875" style="128"/>
    <col min="5633" max="5633" width="18.5703125" style="128" customWidth="1"/>
    <col min="5634" max="5642" width="31.42578125" style="128" customWidth="1"/>
    <col min="5643" max="5659" width="36.85546875" style="128" customWidth="1"/>
    <col min="5660" max="5660" width="37" style="128" customWidth="1"/>
    <col min="5661" max="5676" width="36.85546875" style="128" customWidth="1"/>
    <col min="5677" max="5677" width="37.140625" style="128" customWidth="1"/>
    <col min="5678" max="5679" width="36.85546875" style="128" customWidth="1"/>
    <col min="5680" max="5680" width="36.5703125" style="128" customWidth="1"/>
    <col min="5681" max="5682" width="36.85546875" style="128" customWidth="1"/>
    <col min="5683" max="5683" width="36.5703125" style="128" customWidth="1"/>
    <col min="5684" max="5684" width="37" style="128" customWidth="1"/>
    <col min="5685" max="5703" width="36.85546875" style="128" customWidth="1"/>
    <col min="5704" max="5704" width="37" style="128" customWidth="1"/>
    <col min="5705" max="5722" width="36.85546875" style="128" customWidth="1"/>
    <col min="5723" max="5723" width="36.5703125" style="128" customWidth="1"/>
    <col min="5724" max="5736" width="36.85546875" style="128" customWidth="1"/>
    <col min="5737" max="5737" width="36.5703125" style="128" customWidth="1"/>
    <col min="5738" max="5740" width="36.85546875" style="128" customWidth="1"/>
    <col min="5741" max="5741" width="36.5703125" style="128" customWidth="1"/>
    <col min="5742" max="5749" width="36.85546875" style="128" customWidth="1"/>
    <col min="5750" max="5750" width="36.5703125" style="128" customWidth="1"/>
    <col min="5751" max="5888" width="36.85546875" style="128"/>
    <col min="5889" max="5889" width="18.5703125" style="128" customWidth="1"/>
    <col min="5890" max="5898" width="31.42578125" style="128" customWidth="1"/>
    <col min="5899" max="5915" width="36.85546875" style="128" customWidth="1"/>
    <col min="5916" max="5916" width="37" style="128" customWidth="1"/>
    <col min="5917" max="5932" width="36.85546875" style="128" customWidth="1"/>
    <col min="5933" max="5933" width="37.140625" style="128" customWidth="1"/>
    <col min="5934" max="5935" width="36.85546875" style="128" customWidth="1"/>
    <col min="5936" max="5936" width="36.5703125" style="128" customWidth="1"/>
    <col min="5937" max="5938" width="36.85546875" style="128" customWidth="1"/>
    <col min="5939" max="5939" width="36.5703125" style="128" customWidth="1"/>
    <col min="5940" max="5940" width="37" style="128" customWidth="1"/>
    <col min="5941" max="5959" width="36.85546875" style="128" customWidth="1"/>
    <col min="5960" max="5960" width="37" style="128" customWidth="1"/>
    <col min="5961" max="5978" width="36.85546875" style="128" customWidth="1"/>
    <col min="5979" max="5979" width="36.5703125" style="128" customWidth="1"/>
    <col min="5980" max="5992" width="36.85546875" style="128" customWidth="1"/>
    <col min="5993" max="5993" width="36.5703125" style="128" customWidth="1"/>
    <col min="5994" max="5996" width="36.85546875" style="128" customWidth="1"/>
    <col min="5997" max="5997" width="36.5703125" style="128" customWidth="1"/>
    <col min="5998" max="6005" width="36.85546875" style="128" customWidth="1"/>
    <col min="6006" max="6006" width="36.5703125" style="128" customWidth="1"/>
    <col min="6007" max="6144" width="36.85546875" style="128"/>
    <col min="6145" max="6145" width="18.5703125" style="128" customWidth="1"/>
    <col min="6146" max="6154" width="31.42578125" style="128" customWidth="1"/>
    <col min="6155" max="6171" width="36.85546875" style="128" customWidth="1"/>
    <col min="6172" max="6172" width="37" style="128" customWidth="1"/>
    <col min="6173" max="6188" width="36.85546875" style="128" customWidth="1"/>
    <col min="6189" max="6189" width="37.140625" style="128" customWidth="1"/>
    <col min="6190" max="6191" width="36.85546875" style="128" customWidth="1"/>
    <col min="6192" max="6192" width="36.5703125" style="128" customWidth="1"/>
    <col min="6193" max="6194" width="36.85546875" style="128" customWidth="1"/>
    <col min="6195" max="6195" width="36.5703125" style="128" customWidth="1"/>
    <col min="6196" max="6196" width="37" style="128" customWidth="1"/>
    <col min="6197" max="6215" width="36.85546875" style="128" customWidth="1"/>
    <col min="6216" max="6216" width="37" style="128" customWidth="1"/>
    <col min="6217" max="6234" width="36.85546875" style="128" customWidth="1"/>
    <col min="6235" max="6235" width="36.5703125" style="128" customWidth="1"/>
    <col min="6236" max="6248" width="36.85546875" style="128" customWidth="1"/>
    <col min="6249" max="6249" width="36.5703125" style="128" customWidth="1"/>
    <col min="6250" max="6252" width="36.85546875" style="128" customWidth="1"/>
    <col min="6253" max="6253" width="36.5703125" style="128" customWidth="1"/>
    <col min="6254" max="6261" width="36.85546875" style="128" customWidth="1"/>
    <col min="6262" max="6262" width="36.5703125" style="128" customWidth="1"/>
    <col min="6263" max="6400" width="36.85546875" style="128"/>
    <col min="6401" max="6401" width="18.5703125" style="128" customWidth="1"/>
    <col min="6402" max="6410" width="31.42578125" style="128" customWidth="1"/>
    <col min="6411" max="6427" width="36.85546875" style="128" customWidth="1"/>
    <col min="6428" max="6428" width="37" style="128" customWidth="1"/>
    <col min="6429" max="6444" width="36.85546875" style="128" customWidth="1"/>
    <col min="6445" max="6445" width="37.140625" style="128" customWidth="1"/>
    <col min="6446" max="6447" width="36.85546875" style="128" customWidth="1"/>
    <col min="6448" max="6448" width="36.5703125" style="128" customWidth="1"/>
    <col min="6449" max="6450" width="36.85546875" style="128" customWidth="1"/>
    <col min="6451" max="6451" width="36.5703125" style="128" customWidth="1"/>
    <col min="6452" max="6452" width="37" style="128" customWidth="1"/>
    <col min="6453" max="6471" width="36.85546875" style="128" customWidth="1"/>
    <col min="6472" max="6472" width="37" style="128" customWidth="1"/>
    <col min="6473" max="6490" width="36.85546875" style="128" customWidth="1"/>
    <col min="6491" max="6491" width="36.5703125" style="128" customWidth="1"/>
    <col min="6492" max="6504" width="36.85546875" style="128" customWidth="1"/>
    <col min="6505" max="6505" width="36.5703125" style="128" customWidth="1"/>
    <col min="6506" max="6508" width="36.85546875" style="128" customWidth="1"/>
    <col min="6509" max="6509" width="36.5703125" style="128" customWidth="1"/>
    <col min="6510" max="6517" width="36.85546875" style="128" customWidth="1"/>
    <col min="6518" max="6518" width="36.5703125" style="128" customWidth="1"/>
    <col min="6519" max="6656" width="36.85546875" style="128"/>
    <col min="6657" max="6657" width="18.5703125" style="128" customWidth="1"/>
    <col min="6658" max="6666" width="31.42578125" style="128" customWidth="1"/>
    <col min="6667" max="6683" width="36.85546875" style="128" customWidth="1"/>
    <col min="6684" max="6684" width="37" style="128" customWidth="1"/>
    <col min="6685" max="6700" width="36.85546875" style="128" customWidth="1"/>
    <col min="6701" max="6701" width="37.140625" style="128" customWidth="1"/>
    <col min="6702" max="6703" width="36.85546875" style="128" customWidth="1"/>
    <col min="6704" max="6704" width="36.5703125" style="128" customWidth="1"/>
    <col min="6705" max="6706" width="36.85546875" style="128" customWidth="1"/>
    <col min="6707" max="6707" width="36.5703125" style="128" customWidth="1"/>
    <col min="6708" max="6708" width="37" style="128" customWidth="1"/>
    <col min="6709" max="6727" width="36.85546875" style="128" customWidth="1"/>
    <col min="6728" max="6728" width="37" style="128" customWidth="1"/>
    <col min="6729" max="6746" width="36.85546875" style="128" customWidth="1"/>
    <col min="6747" max="6747" width="36.5703125" style="128" customWidth="1"/>
    <col min="6748" max="6760" width="36.85546875" style="128" customWidth="1"/>
    <col min="6761" max="6761" width="36.5703125" style="128" customWidth="1"/>
    <col min="6762" max="6764" width="36.85546875" style="128" customWidth="1"/>
    <col min="6765" max="6765" width="36.5703125" style="128" customWidth="1"/>
    <col min="6766" max="6773" width="36.85546875" style="128" customWidth="1"/>
    <col min="6774" max="6774" width="36.5703125" style="128" customWidth="1"/>
    <col min="6775" max="6912" width="36.85546875" style="128"/>
    <col min="6913" max="6913" width="18.5703125" style="128" customWidth="1"/>
    <col min="6914" max="6922" width="31.42578125" style="128" customWidth="1"/>
    <col min="6923" max="6939" width="36.85546875" style="128" customWidth="1"/>
    <col min="6940" max="6940" width="37" style="128" customWidth="1"/>
    <col min="6941" max="6956" width="36.85546875" style="128" customWidth="1"/>
    <col min="6957" max="6957" width="37.140625" style="128" customWidth="1"/>
    <col min="6958" max="6959" width="36.85546875" style="128" customWidth="1"/>
    <col min="6960" max="6960" width="36.5703125" style="128" customWidth="1"/>
    <col min="6961" max="6962" width="36.85546875" style="128" customWidth="1"/>
    <col min="6963" max="6963" width="36.5703125" style="128" customWidth="1"/>
    <col min="6964" max="6964" width="37" style="128" customWidth="1"/>
    <col min="6965" max="6983" width="36.85546875" style="128" customWidth="1"/>
    <col min="6984" max="6984" width="37" style="128" customWidth="1"/>
    <col min="6985" max="7002" width="36.85546875" style="128" customWidth="1"/>
    <col min="7003" max="7003" width="36.5703125" style="128" customWidth="1"/>
    <col min="7004" max="7016" width="36.85546875" style="128" customWidth="1"/>
    <col min="7017" max="7017" width="36.5703125" style="128" customWidth="1"/>
    <col min="7018" max="7020" width="36.85546875" style="128" customWidth="1"/>
    <col min="7021" max="7021" width="36.5703125" style="128" customWidth="1"/>
    <col min="7022" max="7029" width="36.85546875" style="128" customWidth="1"/>
    <col min="7030" max="7030" width="36.5703125" style="128" customWidth="1"/>
    <col min="7031" max="7168" width="36.85546875" style="128"/>
    <col min="7169" max="7169" width="18.5703125" style="128" customWidth="1"/>
    <col min="7170" max="7178" width="31.42578125" style="128" customWidth="1"/>
    <col min="7179" max="7195" width="36.85546875" style="128" customWidth="1"/>
    <col min="7196" max="7196" width="37" style="128" customWidth="1"/>
    <col min="7197" max="7212" width="36.85546875" style="128" customWidth="1"/>
    <col min="7213" max="7213" width="37.140625" style="128" customWidth="1"/>
    <col min="7214" max="7215" width="36.85546875" style="128" customWidth="1"/>
    <col min="7216" max="7216" width="36.5703125" style="128" customWidth="1"/>
    <col min="7217" max="7218" width="36.85546875" style="128" customWidth="1"/>
    <col min="7219" max="7219" width="36.5703125" style="128" customWidth="1"/>
    <col min="7220" max="7220" width="37" style="128" customWidth="1"/>
    <col min="7221" max="7239" width="36.85546875" style="128" customWidth="1"/>
    <col min="7240" max="7240" width="37" style="128" customWidth="1"/>
    <col min="7241" max="7258" width="36.85546875" style="128" customWidth="1"/>
    <col min="7259" max="7259" width="36.5703125" style="128" customWidth="1"/>
    <col min="7260" max="7272" width="36.85546875" style="128" customWidth="1"/>
    <col min="7273" max="7273" width="36.5703125" style="128" customWidth="1"/>
    <col min="7274" max="7276" width="36.85546875" style="128" customWidth="1"/>
    <col min="7277" max="7277" width="36.5703125" style="128" customWidth="1"/>
    <col min="7278" max="7285" width="36.85546875" style="128" customWidth="1"/>
    <col min="7286" max="7286" width="36.5703125" style="128" customWidth="1"/>
    <col min="7287" max="7424" width="36.85546875" style="128"/>
    <col min="7425" max="7425" width="18.5703125" style="128" customWidth="1"/>
    <col min="7426" max="7434" width="31.42578125" style="128" customWidth="1"/>
    <col min="7435" max="7451" width="36.85546875" style="128" customWidth="1"/>
    <col min="7452" max="7452" width="37" style="128" customWidth="1"/>
    <col min="7453" max="7468" width="36.85546875" style="128" customWidth="1"/>
    <col min="7469" max="7469" width="37.140625" style="128" customWidth="1"/>
    <col min="7470" max="7471" width="36.85546875" style="128" customWidth="1"/>
    <col min="7472" max="7472" width="36.5703125" style="128" customWidth="1"/>
    <col min="7473" max="7474" width="36.85546875" style="128" customWidth="1"/>
    <col min="7475" max="7475" width="36.5703125" style="128" customWidth="1"/>
    <col min="7476" max="7476" width="37" style="128" customWidth="1"/>
    <col min="7477" max="7495" width="36.85546875" style="128" customWidth="1"/>
    <col min="7496" max="7496" width="37" style="128" customWidth="1"/>
    <col min="7497" max="7514" width="36.85546875" style="128" customWidth="1"/>
    <col min="7515" max="7515" width="36.5703125" style="128" customWidth="1"/>
    <col min="7516" max="7528" width="36.85546875" style="128" customWidth="1"/>
    <col min="7529" max="7529" width="36.5703125" style="128" customWidth="1"/>
    <col min="7530" max="7532" width="36.85546875" style="128" customWidth="1"/>
    <col min="7533" max="7533" width="36.5703125" style="128" customWidth="1"/>
    <col min="7534" max="7541" width="36.85546875" style="128" customWidth="1"/>
    <col min="7542" max="7542" width="36.5703125" style="128" customWidth="1"/>
    <col min="7543" max="7680" width="36.85546875" style="128"/>
    <col min="7681" max="7681" width="18.5703125" style="128" customWidth="1"/>
    <col min="7682" max="7690" width="31.42578125" style="128" customWidth="1"/>
    <col min="7691" max="7707" width="36.85546875" style="128" customWidth="1"/>
    <col min="7708" max="7708" width="37" style="128" customWidth="1"/>
    <col min="7709" max="7724" width="36.85546875" style="128" customWidth="1"/>
    <col min="7725" max="7725" width="37.140625" style="128" customWidth="1"/>
    <col min="7726" max="7727" width="36.85546875" style="128" customWidth="1"/>
    <col min="7728" max="7728" width="36.5703125" style="128" customWidth="1"/>
    <col min="7729" max="7730" width="36.85546875" style="128" customWidth="1"/>
    <col min="7731" max="7731" width="36.5703125" style="128" customWidth="1"/>
    <col min="7732" max="7732" width="37" style="128" customWidth="1"/>
    <col min="7733" max="7751" width="36.85546875" style="128" customWidth="1"/>
    <col min="7752" max="7752" width="37" style="128" customWidth="1"/>
    <col min="7753" max="7770" width="36.85546875" style="128" customWidth="1"/>
    <col min="7771" max="7771" width="36.5703125" style="128" customWidth="1"/>
    <col min="7772" max="7784" width="36.85546875" style="128" customWidth="1"/>
    <col min="7785" max="7785" width="36.5703125" style="128" customWidth="1"/>
    <col min="7786" max="7788" width="36.85546875" style="128" customWidth="1"/>
    <col min="7789" max="7789" width="36.5703125" style="128" customWidth="1"/>
    <col min="7790" max="7797" width="36.85546875" style="128" customWidth="1"/>
    <col min="7798" max="7798" width="36.5703125" style="128" customWidth="1"/>
    <col min="7799" max="7936" width="36.85546875" style="128"/>
    <col min="7937" max="7937" width="18.5703125" style="128" customWidth="1"/>
    <col min="7938" max="7946" width="31.42578125" style="128" customWidth="1"/>
    <col min="7947" max="7963" width="36.85546875" style="128" customWidth="1"/>
    <col min="7964" max="7964" width="37" style="128" customWidth="1"/>
    <col min="7965" max="7980" width="36.85546875" style="128" customWidth="1"/>
    <col min="7981" max="7981" width="37.140625" style="128" customWidth="1"/>
    <col min="7982" max="7983" width="36.85546875" style="128" customWidth="1"/>
    <col min="7984" max="7984" width="36.5703125" style="128" customWidth="1"/>
    <col min="7985" max="7986" width="36.85546875" style="128" customWidth="1"/>
    <col min="7987" max="7987" width="36.5703125" style="128" customWidth="1"/>
    <col min="7988" max="7988" width="37" style="128" customWidth="1"/>
    <col min="7989" max="8007" width="36.85546875" style="128" customWidth="1"/>
    <col min="8008" max="8008" width="37" style="128" customWidth="1"/>
    <col min="8009" max="8026" width="36.85546875" style="128" customWidth="1"/>
    <col min="8027" max="8027" width="36.5703125" style="128" customWidth="1"/>
    <col min="8028" max="8040" width="36.85546875" style="128" customWidth="1"/>
    <col min="8041" max="8041" width="36.5703125" style="128" customWidth="1"/>
    <col min="8042" max="8044" width="36.85546875" style="128" customWidth="1"/>
    <col min="8045" max="8045" width="36.5703125" style="128" customWidth="1"/>
    <col min="8046" max="8053" width="36.85546875" style="128" customWidth="1"/>
    <col min="8054" max="8054" width="36.5703125" style="128" customWidth="1"/>
    <col min="8055" max="8192" width="36.85546875" style="128"/>
    <col min="8193" max="8193" width="18.5703125" style="128" customWidth="1"/>
    <col min="8194" max="8202" width="31.42578125" style="128" customWidth="1"/>
    <col min="8203" max="8219" width="36.85546875" style="128" customWidth="1"/>
    <col min="8220" max="8220" width="37" style="128" customWidth="1"/>
    <col min="8221" max="8236" width="36.85546875" style="128" customWidth="1"/>
    <col min="8237" max="8237" width="37.140625" style="128" customWidth="1"/>
    <col min="8238" max="8239" width="36.85546875" style="128" customWidth="1"/>
    <col min="8240" max="8240" width="36.5703125" style="128" customWidth="1"/>
    <col min="8241" max="8242" width="36.85546875" style="128" customWidth="1"/>
    <col min="8243" max="8243" width="36.5703125" style="128" customWidth="1"/>
    <col min="8244" max="8244" width="37" style="128" customWidth="1"/>
    <col min="8245" max="8263" width="36.85546875" style="128" customWidth="1"/>
    <col min="8264" max="8264" width="37" style="128" customWidth="1"/>
    <col min="8265" max="8282" width="36.85546875" style="128" customWidth="1"/>
    <col min="8283" max="8283" width="36.5703125" style="128" customWidth="1"/>
    <col min="8284" max="8296" width="36.85546875" style="128" customWidth="1"/>
    <col min="8297" max="8297" width="36.5703125" style="128" customWidth="1"/>
    <col min="8298" max="8300" width="36.85546875" style="128" customWidth="1"/>
    <col min="8301" max="8301" width="36.5703125" style="128" customWidth="1"/>
    <col min="8302" max="8309" width="36.85546875" style="128" customWidth="1"/>
    <col min="8310" max="8310" width="36.5703125" style="128" customWidth="1"/>
    <col min="8311" max="8448" width="36.85546875" style="128"/>
    <col min="8449" max="8449" width="18.5703125" style="128" customWidth="1"/>
    <col min="8450" max="8458" width="31.42578125" style="128" customWidth="1"/>
    <col min="8459" max="8475" width="36.85546875" style="128" customWidth="1"/>
    <col min="8476" max="8476" width="37" style="128" customWidth="1"/>
    <col min="8477" max="8492" width="36.85546875" style="128" customWidth="1"/>
    <col min="8493" max="8493" width="37.140625" style="128" customWidth="1"/>
    <col min="8494" max="8495" width="36.85546875" style="128" customWidth="1"/>
    <col min="8496" max="8496" width="36.5703125" style="128" customWidth="1"/>
    <col min="8497" max="8498" width="36.85546875" style="128" customWidth="1"/>
    <col min="8499" max="8499" width="36.5703125" style="128" customWidth="1"/>
    <col min="8500" max="8500" width="37" style="128" customWidth="1"/>
    <col min="8501" max="8519" width="36.85546875" style="128" customWidth="1"/>
    <col min="8520" max="8520" width="37" style="128" customWidth="1"/>
    <col min="8521" max="8538" width="36.85546875" style="128" customWidth="1"/>
    <col min="8539" max="8539" width="36.5703125" style="128" customWidth="1"/>
    <col min="8540" max="8552" width="36.85546875" style="128" customWidth="1"/>
    <col min="8553" max="8553" width="36.5703125" style="128" customWidth="1"/>
    <col min="8554" max="8556" width="36.85546875" style="128" customWidth="1"/>
    <col min="8557" max="8557" width="36.5703125" style="128" customWidth="1"/>
    <col min="8558" max="8565" width="36.85546875" style="128" customWidth="1"/>
    <col min="8566" max="8566" width="36.5703125" style="128" customWidth="1"/>
    <col min="8567" max="8704" width="36.85546875" style="128"/>
    <col min="8705" max="8705" width="18.5703125" style="128" customWidth="1"/>
    <col min="8706" max="8714" width="31.42578125" style="128" customWidth="1"/>
    <col min="8715" max="8731" width="36.85546875" style="128" customWidth="1"/>
    <col min="8732" max="8732" width="37" style="128" customWidth="1"/>
    <col min="8733" max="8748" width="36.85546875" style="128" customWidth="1"/>
    <col min="8749" max="8749" width="37.140625" style="128" customWidth="1"/>
    <col min="8750" max="8751" width="36.85546875" style="128" customWidth="1"/>
    <col min="8752" max="8752" width="36.5703125" style="128" customWidth="1"/>
    <col min="8753" max="8754" width="36.85546875" style="128" customWidth="1"/>
    <col min="8755" max="8755" width="36.5703125" style="128" customWidth="1"/>
    <col min="8756" max="8756" width="37" style="128" customWidth="1"/>
    <col min="8757" max="8775" width="36.85546875" style="128" customWidth="1"/>
    <col min="8776" max="8776" width="37" style="128" customWidth="1"/>
    <col min="8777" max="8794" width="36.85546875" style="128" customWidth="1"/>
    <col min="8795" max="8795" width="36.5703125" style="128" customWidth="1"/>
    <col min="8796" max="8808" width="36.85546875" style="128" customWidth="1"/>
    <col min="8809" max="8809" width="36.5703125" style="128" customWidth="1"/>
    <col min="8810" max="8812" width="36.85546875" style="128" customWidth="1"/>
    <col min="8813" max="8813" width="36.5703125" style="128" customWidth="1"/>
    <col min="8814" max="8821" width="36.85546875" style="128" customWidth="1"/>
    <col min="8822" max="8822" width="36.5703125" style="128" customWidth="1"/>
    <col min="8823" max="8960" width="36.85546875" style="128"/>
    <col min="8961" max="8961" width="18.5703125" style="128" customWidth="1"/>
    <col min="8962" max="8970" width="31.42578125" style="128" customWidth="1"/>
    <col min="8971" max="8987" width="36.85546875" style="128" customWidth="1"/>
    <col min="8988" max="8988" width="37" style="128" customWidth="1"/>
    <col min="8989" max="9004" width="36.85546875" style="128" customWidth="1"/>
    <col min="9005" max="9005" width="37.140625" style="128" customWidth="1"/>
    <col min="9006" max="9007" width="36.85546875" style="128" customWidth="1"/>
    <col min="9008" max="9008" width="36.5703125" style="128" customWidth="1"/>
    <col min="9009" max="9010" width="36.85546875" style="128" customWidth="1"/>
    <col min="9011" max="9011" width="36.5703125" style="128" customWidth="1"/>
    <col min="9012" max="9012" width="37" style="128" customWidth="1"/>
    <col min="9013" max="9031" width="36.85546875" style="128" customWidth="1"/>
    <col min="9032" max="9032" width="37" style="128" customWidth="1"/>
    <col min="9033" max="9050" width="36.85546875" style="128" customWidth="1"/>
    <col min="9051" max="9051" width="36.5703125" style="128" customWidth="1"/>
    <col min="9052" max="9064" width="36.85546875" style="128" customWidth="1"/>
    <col min="9065" max="9065" width="36.5703125" style="128" customWidth="1"/>
    <col min="9066" max="9068" width="36.85546875" style="128" customWidth="1"/>
    <col min="9069" max="9069" width="36.5703125" style="128" customWidth="1"/>
    <col min="9070" max="9077" width="36.85546875" style="128" customWidth="1"/>
    <col min="9078" max="9078" width="36.5703125" style="128" customWidth="1"/>
    <col min="9079" max="9216" width="36.85546875" style="128"/>
    <col min="9217" max="9217" width="18.5703125" style="128" customWidth="1"/>
    <col min="9218" max="9226" width="31.42578125" style="128" customWidth="1"/>
    <col min="9227" max="9243" width="36.85546875" style="128" customWidth="1"/>
    <col min="9244" max="9244" width="37" style="128" customWidth="1"/>
    <col min="9245" max="9260" width="36.85546875" style="128" customWidth="1"/>
    <col min="9261" max="9261" width="37.140625" style="128" customWidth="1"/>
    <col min="9262" max="9263" width="36.85546875" style="128" customWidth="1"/>
    <col min="9264" max="9264" width="36.5703125" style="128" customWidth="1"/>
    <col min="9265" max="9266" width="36.85546875" style="128" customWidth="1"/>
    <col min="9267" max="9267" width="36.5703125" style="128" customWidth="1"/>
    <col min="9268" max="9268" width="37" style="128" customWidth="1"/>
    <col min="9269" max="9287" width="36.85546875" style="128" customWidth="1"/>
    <col min="9288" max="9288" width="37" style="128" customWidth="1"/>
    <col min="9289" max="9306" width="36.85546875" style="128" customWidth="1"/>
    <col min="9307" max="9307" width="36.5703125" style="128" customWidth="1"/>
    <col min="9308" max="9320" width="36.85546875" style="128" customWidth="1"/>
    <col min="9321" max="9321" width="36.5703125" style="128" customWidth="1"/>
    <col min="9322" max="9324" width="36.85546875" style="128" customWidth="1"/>
    <col min="9325" max="9325" width="36.5703125" style="128" customWidth="1"/>
    <col min="9326" max="9333" width="36.85546875" style="128" customWidth="1"/>
    <col min="9334" max="9334" width="36.5703125" style="128" customWidth="1"/>
    <col min="9335" max="9472" width="36.85546875" style="128"/>
    <col min="9473" max="9473" width="18.5703125" style="128" customWidth="1"/>
    <col min="9474" max="9482" width="31.42578125" style="128" customWidth="1"/>
    <col min="9483" max="9499" width="36.85546875" style="128" customWidth="1"/>
    <col min="9500" max="9500" width="37" style="128" customWidth="1"/>
    <col min="9501" max="9516" width="36.85546875" style="128" customWidth="1"/>
    <col min="9517" max="9517" width="37.140625" style="128" customWidth="1"/>
    <col min="9518" max="9519" width="36.85546875" style="128" customWidth="1"/>
    <col min="9520" max="9520" width="36.5703125" style="128" customWidth="1"/>
    <col min="9521" max="9522" width="36.85546875" style="128" customWidth="1"/>
    <col min="9523" max="9523" width="36.5703125" style="128" customWidth="1"/>
    <col min="9524" max="9524" width="37" style="128" customWidth="1"/>
    <col min="9525" max="9543" width="36.85546875" style="128" customWidth="1"/>
    <col min="9544" max="9544" width="37" style="128" customWidth="1"/>
    <col min="9545" max="9562" width="36.85546875" style="128" customWidth="1"/>
    <col min="9563" max="9563" width="36.5703125" style="128" customWidth="1"/>
    <col min="9564" max="9576" width="36.85546875" style="128" customWidth="1"/>
    <col min="9577" max="9577" width="36.5703125" style="128" customWidth="1"/>
    <col min="9578" max="9580" width="36.85546875" style="128" customWidth="1"/>
    <col min="9581" max="9581" width="36.5703125" style="128" customWidth="1"/>
    <col min="9582" max="9589" width="36.85546875" style="128" customWidth="1"/>
    <col min="9590" max="9590" width="36.5703125" style="128" customWidth="1"/>
    <col min="9591" max="9728" width="36.85546875" style="128"/>
    <col min="9729" max="9729" width="18.5703125" style="128" customWidth="1"/>
    <col min="9730" max="9738" width="31.42578125" style="128" customWidth="1"/>
    <col min="9739" max="9755" width="36.85546875" style="128" customWidth="1"/>
    <col min="9756" max="9756" width="37" style="128" customWidth="1"/>
    <col min="9757" max="9772" width="36.85546875" style="128" customWidth="1"/>
    <col min="9773" max="9773" width="37.140625" style="128" customWidth="1"/>
    <col min="9774" max="9775" width="36.85546875" style="128" customWidth="1"/>
    <col min="9776" max="9776" width="36.5703125" style="128" customWidth="1"/>
    <col min="9777" max="9778" width="36.85546875" style="128" customWidth="1"/>
    <col min="9779" max="9779" width="36.5703125" style="128" customWidth="1"/>
    <col min="9780" max="9780" width="37" style="128" customWidth="1"/>
    <col min="9781" max="9799" width="36.85546875" style="128" customWidth="1"/>
    <col min="9800" max="9800" width="37" style="128" customWidth="1"/>
    <col min="9801" max="9818" width="36.85546875" style="128" customWidth="1"/>
    <col min="9819" max="9819" width="36.5703125" style="128" customWidth="1"/>
    <col min="9820" max="9832" width="36.85546875" style="128" customWidth="1"/>
    <col min="9833" max="9833" width="36.5703125" style="128" customWidth="1"/>
    <col min="9834" max="9836" width="36.85546875" style="128" customWidth="1"/>
    <col min="9837" max="9837" width="36.5703125" style="128" customWidth="1"/>
    <col min="9838" max="9845" width="36.85546875" style="128" customWidth="1"/>
    <col min="9846" max="9846" width="36.5703125" style="128" customWidth="1"/>
    <col min="9847" max="9984" width="36.85546875" style="128"/>
    <col min="9985" max="9985" width="18.5703125" style="128" customWidth="1"/>
    <col min="9986" max="9994" width="31.42578125" style="128" customWidth="1"/>
    <col min="9995" max="10011" width="36.85546875" style="128" customWidth="1"/>
    <col min="10012" max="10012" width="37" style="128" customWidth="1"/>
    <col min="10013" max="10028" width="36.85546875" style="128" customWidth="1"/>
    <col min="10029" max="10029" width="37.140625" style="128" customWidth="1"/>
    <col min="10030" max="10031" width="36.85546875" style="128" customWidth="1"/>
    <col min="10032" max="10032" width="36.5703125" style="128" customWidth="1"/>
    <col min="10033" max="10034" width="36.85546875" style="128" customWidth="1"/>
    <col min="10035" max="10035" width="36.5703125" style="128" customWidth="1"/>
    <col min="10036" max="10036" width="37" style="128" customWidth="1"/>
    <col min="10037" max="10055" width="36.85546875" style="128" customWidth="1"/>
    <col min="10056" max="10056" width="37" style="128" customWidth="1"/>
    <col min="10057" max="10074" width="36.85546875" style="128" customWidth="1"/>
    <col min="10075" max="10075" width="36.5703125" style="128" customWidth="1"/>
    <col min="10076" max="10088" width="36.85546875" style="128" customWidth="1"/>
    <col min="10089" max="10089" width="36.5703125" style="128" customWidth="1"/>
    <col min="10090" max="10092" width="36.85546875" style="128" customWidth="1"/>
    <col min="10093" max="10093" width="36.5703125" style="128" customWidth="1"/>
    <col min="10094" max="10101" width="36.85546875" style="128" customWidth="1"/>
    <col min="10102" max="10102" width="36.5703125" style="128" customWidth="1"/>
    <col min="10103" max="10240" width="36.85546875" style="128"/>
    <col min="10241" max="10241" width="18.5703125" style="128" customWidth="1"/>
    <col min="10242" max="10250" width="31.42578125" style="128" customWidth="1"/>
    <col min="10251" max="10267" width="36.85546875" style="128" customWidth="1"/>
    <col min="10268" max="10268" width="37" style="128" customWidth="1"/>
    <col min="10269" max="10284" width="36.85546875" style="128" customWidth="1"/>
    <col min="10285" max="10285" width="37.140625" style="128" customWidth="1"/>
    <col min="10286" max="10287" width="36.85546875" style="128" customWidth="1"/>
    <col min="10288" max="10288" width="36.5703125" style="128" customWidth="1"/>
    <col min="10289" max="10290" width="36.85546875" style="128" customWidth="1"/>
    <col min="10291" max="10291" width="36.5703125" style="128" customWidth="1"/>
    <col min="10292" max="10292" width="37" style="128" customWidth="1"/>
    <col min="10293" max="10311" width="36.85546875" style="128" customWidth="1"/>
    <col min="10312" max="10312" width="37" style="128" customWidth="1"/>
    <col min="10313" max="10330" width="36.85546875" style="128" customWidth="1"/>
    <col min="10331" max="10331" width="36.5703125" style="128" customWidth="1"/>
    <col min="10332" max="10344" width="36.85546875" style="128" customWidth="1"/>
    <col min="10345" max="10345" width="36.5703125" style="128" customWidth="1"/>
    <col min="10346" max="10348" width="36.85546875" style="128" customWidth="1"/>
    <col min="10349" max="10349" width="36.5703125" style="128" customWidth="1"/>
    <col min="10350" max="10357" width="36.85546875" style="128" customWidth="1"/>
    <col min="10358" max="10358" width="36.5703125" style="128" customWidth="1"/>
    <col min="10359" max="10496" width="36.85546875" style="128"/>
    <col min="10497" max="10497" width="18.5703125" style="128" customWidth="1"/>
    <col min="10498" max="10506" width="31.42578125" style="128" customWidth="1"/>
    <col min="10507" max="10523" width="36.85546875" style="128" customWidth="1"/>
    <col min="10524" max="10524" width="37" style="128" customWidth="1"/>
    <col min="10525" max="10540" width="36.85546875" style="128" customWidth="1"/>
    <col min="10541" max="10541" width="37.140625" style="128" customWidth="1"/>
    <col min="10542" max="10543" width="36.85546875" style="128" customWidth="1"/>
    <col min="10544" max="10544" width="36.5703125" style="128" customWidth="1"/>
    <col min="10545" max="10546" width="36.85546875" style="128" customWidth="1"/>
    <col min="10547" max="10547" width="36.5703125" style="128" customWidth="1"/>
    <col min="10548" max="10548" width="37" style="128" customWidth="1"/>
    <col min="10549" max="10567" width="36.85546875" style="128" customWidth="1"/>
    <col min="10568" max="10568" width="37" style="128" customWidth="1"/>
    <col min="10569" max="10586" width="36.85546875" style="128" customWidth="1"/>
    <col min="10587" max="10587" width="36.5703125" style="128" customWidth="1"/>
    <col min="10588" max="10600" width="36.85546875" style="128" customWidth="1"/>
    <col min="10601" max="10601" width="36.5703125" style="128" customWidth="1"/>
    <col min="10602" max="10604" width="36.85546875" style="128" customWidth="1"/>
    <col min="10605" max="10605" width="36.5703125" style="128" customWidth="1"/>
    <col min="10606" max="10613" width="36.85546875" style="128" customWidth="1"/>
    <col min="10614" max="10614" width="36.5703125" style="128" customWidth="1"/>
    <col min="10615" max="10752" width="36.85546875" style="128"/>
    <col min="10753" max="10753" width="18.5703125" style="128" customWidth="1"/>
    <col min="10754" max="10762" width="31.42578125" style="128" customWidth="1"/>
    <col min="10763" max="10779" width="36.85546875" style="128" customWidth="1"/>
    <col min="10780" max="10780" width="37" style="128" customWidth="1"/>
    <col min="10781" max="10796" width="36.85546875" style="128" customWidth="1"/>
    <col min="10797" max="10797" width="37.140625" style="128" customWidth="1"/>
    <col min="10798" max="10799" width="36.85546875" style="128" customWidth="1"/>
    <col min="10800" max="10800" width="36.5703125" style="128" customWidth="1"/>
    <col min="10801" max="10802" width="36.85546875" style="128" customWidth="1"/>
    <col min="10803" max="10803" width="36.5703125" style="128" customWidth="1"/>
    <col min="10804" max="10804" width="37" style="128" customWidth="1"/>
    <col min="10805" max="10823" width="36.85546875" style="128" customWidth="1"/>
    <col min="10824" max="10824" width="37" style="128" customWidth="1"/>
    <col min="10825" max="10842" width="36.85546875" style="128" customWidth="1"/>
    <col min="10843" max="10843" width="36.5703125" style="128" customWidth="1"/>
    <col min="10844" max="10856" width="36.85546875" style="128" customWidth="1"/>
    <col min="10857" max="10857" width="36.5703125" style="128" customWidth="1"/>
    <col min="10858" max="10860" width="36.85546875" style="128" customWidth="1"/>
    <col min="10861" max="10861" width="36.5703125" style="128" customWidth="1"/>
    <col min="10862" max="10869" width="36.85546875" style="128" customWidth="1"/>
    <col min="10870" max="10870" width="36.5703125" style="128" customWidth="1"/>
    <col min="10871" max="11008" width="36.85546875" style="128"/>
    <col min="11009" max="11009" width="18.5703125" style="128" customWidth="1"/>
    <col min="11010" max="11018" width="31.42578125" style="128" customWidth="1"/>
    <col min="11019" max="11035" width="36.85546875" style="128" customWidth="1"/>
    <col min="11036" max="11036" width="37" style="128" customWidth="1"/>
    <col min="11037" max="11052" width="36.85546875" style="128" customWidth="1"/>
    <col min="11053" max="11053" width="37.140625" style="128" customWidth="1"/>
    <col min="11054" max="11055" width="36.85546875" style="128" customWidth="1"/>
    <col min="11056" max="11056" width="36.5703125" style="128" customWidth="1"/>
    <col min="11057" max="11058" width="36.85546875" style="128" customWidth="1"/>
    <col min="11059" max="11059" width="36.5703125" style="128" customWidth="1"/>
    <col min="11060" max="11060" width="37" style="128" customWidth="1"/>
    <col min="11061" max="11079" width="36.85546875" style="128" customWidth="1"/>
    <col min="11080" max="11080" width="37" style="128" customWidth="1"/>
    <col min="11081" max="11098" width="36.85546875" style="128" customWidth="1"/>
    <col min="11099" max="11099" width="36.5703125" style="128" customWidth="1"/>
    <col min="11100" max="11112" width="36.85546875" style="128" customWidth="1"/>
    <col min="11113" max="11113" width="36.5703125" style="128" customWidth="1"/>
    <col min="11114" max="11116" width="36.85546875" style="128" customWidth="1"/>
    <col min="11117" max="11117" width="36.5703125" style="128" customWidth="1"/>
    <col min="11118" max="11125" width="36.85546875" style="128" customWidth="1"/>
    <col min="11126" max="11126" width="36.5703125" style="128" customWidth="1"/>
    <col min="11127" max="11264" width="36.85546875" style="128"/>
    <col min="11265" max="11265" width="18.5703125" style="128" customWidth="1"/>
    <col min="11266" max="11274" width="31.42578125" style="128" customWidth="1"/>
    <col min="11275" max="11291" width="36.85546875" style="128" customWidth="1"/>
    <col min="11292" max="11292" width="37" style="128" customWidth="1"/>
    <col min="11293" max="11308" width="36.85546875" style="128" customWidth="1"/>
    <col min="11309" max="11309" width="37.140625" style="128" customWidth="1"/>
    <col min="11310" max="11311" width="36.85546875" style="128" customWidth="1"/>
    <col min="11312" max="11312" width="36.5703125" style="128" customWidth="1"/>
    <col min="11313" max="11314" width="36.85546875" style="128" customWidth="1"/>
    <col min="11315" max="11315" width="36.5703125" style="128" customWidth="1"/>
    <col min="11316" max="11316" width="37" style="128" customWidth="1"/>
    <col min="11317" max="11335" width="36.85546875" style="128" customWidth="1"/>
    <col min="11336" max="11336" width="37" style="128" customWidth="1"/>
    <col min="11337" max="11354" width="36.85546875" style="128" customWidth="1"/>
    <col min="11355" max="11355" width="36.5703125" style="128" customWidth="1"/>
    <col min="11356" max="11368" width="36.85546875" style="128" customWidth="1"/>
    <col min="11369" max="11369" width="36.5703125" style="128" customWidth="1"/>
    <col min="11370" max="11372" width="36.85546875" style="128" customWidth="1"/>
    <col min="11373" max="11373" width="36.5703125" style="128" customWidth="1"/>
    <col min="11374" max="11381" width="36.85546875" style="128" customWidth="1"/>
    <col min="11382" max="11382" width="36.5703125" style="128" customWidth="1"/>
    <col min="11383" max="11520" width="36.85546875" style="128"/>
    <col min="11521" max="11521" width="18.5703125" style="128" customWidth="1"/>
    <col min="11522" max="11530" width="31.42578125" style="128" customWidth="1"/>
    <col min="11531" max="11547" width="36.85546875" style="128" customWidth="1"/>
    <col min="11548" max="11548" width="37" style="128" customWidth="1"/>
    <col min="11549" max="11564" width="36.85546875" style="128" customWidth="1"/>
    <col min="11565" max="11565" width="37.140625" style="128" customWidth="1"/>
    <col min="11566" max="11567" width="36.85546875" style="128" customWidth="1"/>
    <col min="11568" max="11568" width="36.5703125" style="128" customWidth="1"/>
    <col min="11569" max="11570" width="36.85546875" style="128" customWidth="1"/>
    <col min="11571" max="11571" width="36.5703125" style="128" customWidth="1"/>
    <col min="11572" max="11572" width="37" style="128" customWidth="1"/>
    <col min="11573" max="11591" width="36.85546875" style="128" customWidth="1"/>
    <col min="11592" max="11592" width="37" style="128" customWidth="1"/>
    <col min="11593" max="11610" width="36.85546875" style="128" customWidth="1"/>
    <col min="11611" max="11611" width="36.5703125" style="128" customWidth="1"/>
    <col min="11612" max="11624" width="36.85546875" style="128" customWidth="1"/>
    <col min="11625" max="11625" width="36.5703125" style="128" customWidth="1"/>
    <col min="11626" max="11628" width="36.85546875" style="128" customWidth="1"/>
    <col min="11629" max="11629" width="36.5703125" style="128" customWidth="1"/>
    <col min="11630" max="11637" width="36.85546875" style="128" customWidth="1"/>
    <col min="11638" max="11638" width="36.5703125" style="128" customWidth="1"/>
    <col min="11639" max="11776" width="36.85546875" style="128"/>
    <col min="11777" max="11777" width="18.5703125" style="128" customWidth="1"/>
    <col min="11778" max="11786" width="31.42578125" style="128" customWidth="1"/>
    <col min="11787" max="11803" width="36.85546875" style="128" customWidth="1"/>
    <col min="11804" max="11804" width="37" style="128" customWidth="1"/>
    <col min="11805" max="11820" width="36.85546875" style="128" customWidth="1"/>
    <col min="11821" max="11821" width="37.140625" style="128" customWidth="1"/>
    <col min="11822" max="11823" width="36.85546875" style="128" customWidth="1"/>
    <col min="11824" max="11824" width="36.5703125" style="128" customWidth="1"/>
    <col min="11825" max="11826" width="36.85546875" style="128" customWidth="1"/>
    <col min="11827" max="11827" width="36.5703125" style="128" customWidth="1"/>
    <col min="11828" max="11828" width="37" style="128" customWidth="1"/>
    <col min="11829" max="11847" width="36.85546875" style="128" customWidth="1"/>
    <col min="11848" max="11848" width="37" style="128" customWidth="1"/>
    <col min="11849" max="11866" width="36.85546875" style="128" customWidth="1"/>
    <col min="11867" max="11867" width="36.5703125" style="128" customWidth="1"/>
    <col min="11868" max="11880" width="36.85546875" style="128" customWidth="1"/>
    <col min="11881" max="11881" width="36.5703125" style="128" customWidth="1"/>
    <col min="11882" max="11884" width="36.85546875" style="128" customWidth="1"/>
    <col min="11885" max="11885" width="36.5703125" style="128" customWidth="1"/>
    <col min="11886" max="11893" width="36.85546875" style="128" customWidth="1"/>
    <col min="11894" max="11894" width="36.5703125" style="128" customWidth="1"/>
    <col min="11895" max="12032" width="36.85546875" style="128"/>
    <col min="12033" max="12033" width="18.5703125" style="128" customWidth="1"/>
    <col min="12034" max="12042" width="31.42578125" style="128" customWidth="1"/>
    <col min="12043" max="12059" width="36.85546875" style="128" customWidth="1"/>
    <col min="12060" max="12060" width="37" style="128" customWidth="1"/>
    <col min="12061" max="12076" width="36.85546875" style="128" customWidth="1"/>
    <col min="12077" max="12077" width="37.140625" style="128" customWidth="1"/>
    <col min="12078" max="12079" width="36.85546875" style="128" customWidth="1"/>
    <col min="12080" max="12080" width="36.5703125" style="128" customWidth="1"/>
    <col min="12081" max="12082" width="36.85546875" style="128" customWidth="1"/>
    <col min="12083" max="12083" width="36.5703125" style="128" customWidth="1"/>
    <col min="12084" max="12084" width="37" style="128" customWidth="1"/>
    <col min="12085" max="12103" width="36.85546875" style="128" customWidth="1"/>
    <col min="12104" max="12104" width="37" style="128" customWidth="1"/>
    <col min="12105" max="12122" width="36.85546875" style="128" customWidth="1"/>
    <col min="12123" max="12123" width="36.5703125" style="128" customWidth="1"/>
    <col min="12124" max="12136" width="36.85546875" style="128" customWidth="1"/>
    <col min="12137" max="12137" width="36.5703125" style="128" customWidth="1"/>
    <col min="12138" max="12140" width="36.85546875" style="128" customWidth="1"/>
    <col min="12141" max="12141" width="36.5703125" style="128" customWidth="1"/>
    <col min="12142" max="12149" width="36.85546875" style="128" customWidth="1"/>
    <col min="12150" max="12150" width="36.5703125" style="128" customWidth="1"/>
    <col min="12151" max="12288" width="36.85546875" style="128"/>
    <col min="12289" max="12289" width="18.5703125" style="128" customWidth="1"/>
    <col min="12290" max="12298" width="31.42578125" style="128" customWidth="1"/>
    <col min="12299" max="12315" width="36.85546875" style="128" customWidth="1"/>
    <col min="12316" max="12316" width="37" style="128" customWidth="1"/>
    <col min="12317" max="12332" width="36.85546875" style="128" customWidth="1"/>
    <col min="12333" max="12333" width="37.140625" style="128" customWidth="1"/>
    <col min="12334" max="12335" width="36.85546875" style="128" customWidth="1"/>
    <col min="12336" max="12336" width="36.5703125" style="128" customWidth="1"/>
    <col min="12337" max="12338" width="36.85546875" style="128" customWidth="1"/>
    <col min="12339" max="12339" width="36.5703125" style="128" customWidth="1"/>
    <col min="12340" max="12340" width="37" style="128" customWidth="1"/>
    <col min="12341" max="12359" width="36.85546875" style="128" customWidth="1"/>
    <col min="12360" max="12360" width="37" style="128" customWidth="1"/>
    <col min="12361" max="12378" width="36.85546875" style="128" customWidth="1"/>
    <col min="12379" max="12379" width="36.5703125" style="128" customWidth="1"/>
    <col min="12380" max="12392" width="36.85546875" style="128" customWidth="1"/>
    <col min="12393" max="12393" width="36.5703125" style="128" customWidth="1"/>
    <col min="12394" max="12396" width="36.85546875" style="128" customWidth="1"/>
    <col min="12397" max="12397" width="36.5703125" style="128" customWidth="1"/>
    <col min="12398" max="12405" width="36.85546875" style="128" customWidth="1"/>
    <col min="12406" max="12406" width="36.5703125" style="128" customWidth="1"/>
    <col min="12407" max="12544" width="36.85546875" style="128"/>
    <col min="12545" max="12545" width="18.5703125" style="128" customWidth="1"/>
    <col min="12546" max="12554" width="31.42578125" style="128" customWidth="1"/>
    <col min="12555" max="12571" width="36.85546875" style="128" customWidth="1"/>
    <col min="12572" max="12572" width="37" style="128" customWidth="1"/>
    <col min="12573" max="12588" width="36.85546875" style="128" customWidth="1"/>
    <col min="12589" max="12589" width="37.140625" style="128" customWidth="1"/>
    <col min="12590" max="12591" width="36.85546875" style="128" customWidth="1"/>
    <col min="12592" max="12592" width="36.5703125" style="128" customWidth="1"/>
    <col min="12593" max="12594" width="36.85546875" style="128" customWidth="1"/>
    <col min="12595" max="12595" width="36.5703125" style="128" customWidth="1"/>
    <col min="12596" max="12596" width="37" style="128" customWidth="1"/>
    <col min="12597" max="12615" width="36.85546875" style="128" customWidth="1"/>
    <col min="12616" max="12616" width="37" style="128" customWidth="1"/>
    <col min="12617" max="12634" width="36.85546875" style="128" customWidth="1"/>
    <col min="12635" max="12635" width="36.5703125" style="128" customWidth="1"/>
    <col min="12636" max="12648" width="36.85546875" style="128" customWidth="1"/>
    <col min="12649" max="12649" width="36.5703125" style="128" customWidth="1"/>
    <col min="12650" max="12652" width="36.85546875" style="128" customWidth="1"/>
    <col min="12653" max="12653" width="36.5703125" style="128" customWidth="1"/>
    <col min="12654" max="12661" width="36.85546875" style="128" customWidth="1"/>
    <col min="12662" max="12662" width="36.5703125" style="128" customWidth="1"/>
    <col min="12663" max="12800" width="36.85546875" style="128"/>
    <col min="12801" max="12801" width="18.5703125" style="128" customWidth="1"/>
    <col min="12802" max="12810" width="31.42578125" style="128" customWidth="1"/>
    <col min="12811" max="12827" width="36.85546875" style="128" customWidth="1"/>
    <col min="12828" max="12828" width="37" style="128" customWidth="1"/>
    <col min="12829" max="12844" width="36.85546875" style="128" customWidth="1"/>
    <col min="12845" max="12845" width="37.140625" style="128" customWidth="1"/>
    <col min="12846" max="12847" width="36.85546875" style="128" customWidth="1"/>
    <col min="12848" max="12848" width="36.5703125" style="128" customWidth="1"/>
    <col min="12849" max="12850" width="36.85546875" style="128" customWidth="1"/>
    <col min="12851" max="12851" width="36.5703125" style="128" customWidth="1"/>
    <col min="12852" max="12852" width="37" style="128" customWidth="1"/>
    <col min="12853" max="12871" width="36.85546875" style="128" customWidth="1"/>
    <col min="12872" max="12872" width="37" style="128" customWidth="1"/>
    <col min="12873" max="12890" width="36.85546875" style="128" customWidth="1"/>
    <col min="12891" max="12891" width="36.5703125" style="128" customWidth="1"/>
    <col min="12892" max="12904" width="36.85546875" style="128" customWidth="1"/>
    <col min="12905" max="12905" width="36.5703125" style="128" customWidth="1"/>
    <col min="12906" max="12908" width="36.85546875" style="128" customWidth="1"/>
    <col min="12909" max="12909" width="36.5703125" style="128" customWidth="1"/>
    <col min="12910" max="12917" width="36.85546875" style="128" customWidth="1"/>
    <col min="12918" max="12918" width="36.5703125" style="128" customWidth="1"/>
    <col min="12919" max="13056" width="36.85546875" style="128"/>
    <col min="13057" max="13057" width="18.5703125" style="128" customWidth="1"/>
    <col min="13058" max="13066" width="31.42578125" style="128" customWidth="1"/>
    <col min="13067" max="13083" width="36.85546875" style="128" customWidth="1"/>
    <col min="13084" max="13084" width="37" style="128" customWidth="1"/>
    <col min="13085" max="13100" width="36.85546875" style="128" customWidth="1"/>
    <col min="13101" max="13101" width="37.140625" style="128" customWidth="1"/>
    <col min="13102" max="13103" width="36.85546875" style="128" customWidth="1"/>
    <col min="13104" max="13104" width="36.5703125" style="128" customWidth="1"/>
    <col min="13105" max="13106" width="36.85546875" style="128" customWidth="1"/>
    <col min="13107" max="13107" width="36.5703125" style="128" customWidth="1"/>
    <col min="13108" max="13108" width="37" style="128" customWidth="1"/>
    <col min="13109" max="13127" width="36.85546875" style="128" customWidth="1"/>
    <col min="13128" max="13128" width="37" style="128" customWidth="1"/>
    <col min="13129" max="13146" width="36.85546875" style="128" customWidth="1"/>
    <col min="13147" max="13147" width="36.5703125" style="128" customWidth="1"/>
    <col min="13148" max="13160" width="36.85546875" style="128" customWidth="1"/>
    <col min="13161" max="13161" width="36.5703125" style="128" customWidth="1"/>
    <col min="13162" max="13164" width="36.85546875" style="128" customWidth="1"/>
    <col min="13165" max="13165" width="36.5703125" style="128" customWidth="1"/>
    <col min="13166" max="13173" width="36.85546875" style="128" customWidth="1"/>
    <col min="13174" max="13174" width="36.5703125" style="128" customWidth="1"/>
    <col min="13175" max="13312" width="36.85546875" style="128"/>
    <col min="13313" max="13313" width="18.5703125" style="128" customWidth="1"/>
    <col min="13314" max="13322" width="31.42578125" style="128" customWidth="1"/>
    <col min="13323" max="13339" width="36.85546875" style="128" customWidth="1"/>
    <col min="13340" max="13340" width="37" style="128" customWidth="1"/>
    <col min="13341" max="13356" width="36.85546875" style="128" customWidth="1"/>
    <col min="13357" max="13357" width="37.140625" style="128" customWidth="1"/>
    <col min="13358" max="13359" width="36.85546875" style="128" customWidth="1"/>
    <col min="13360" max="13360" width="36.5703125" style="128" customWidth="1"/>
    <col min="13361" max="13362" width="36.85546875" style="128" customWidth="1"/>
    <col min="13363" max="13363" width="36.5703125" style="128" customWidth="1"/>
    <col min="13364" max="13364" width="37" style="128" customWidth="1"/>
    <col min="13365" max="13383" width="36.85546875" style="128" customWidth="1"/>
    <col min="13384" max="13384" width="37" style="128" customWidth="1"/>
    <col min="13385" max="13402" width="36.85546875" style="128" customWidth="1"/>
    <col min="13403" max="13403" width="36.5703125" style="128" customWidth="1"/>
    <col min="13404" max="13416" width="36.85546875" style="128" customWidth="1"/>
    <col min="13417" max="13417" width="36.5703125" style="128" customWidth="1"/>
    <col min="13418" max="13420" width="36.85546875" style="128" customWidth="1"/>
    <col min="13421" max="13421" width="36.5703125" style="128" customWidth="1"/>
    <col min="13422" max="13429" width="36.85546875" style="128" customWidth="1"/>
    <col min="13430" max="13430" width="36.5703125" style="128" customWidth="1"/>
    <col min="13431" max="13568" width="36.85546875" style="128"/>
    <col min="13569" max="13569" width="18.5703125" style="128" customWidth="1"/>
    <col min="13570" max="13578" width="31.42578125" style="128" customWidth="1"/>
    <col min="13579" max="13595" width="36.85546875" style="128" customWidth="1"/>
    <col min="13596" max="13596" width="37" style="128" customWidth="1"/>
    <col min="13597" max="13612" width="36.85546875" style="128" customWidth="1"/>
    <col min="13613" max="13613" width="37.140625" style="128" customWidth="1"/>
    <col min="13614" max="13615" width="36.85546875" style="128" customWidth="1"/>
    <col min="13616" max="13616" width="36.5703125" style="128" customWidth="1"/>
    <col min="13617" max="13618" width="36.85546875" style="128" customWidth="1"/>
    <col min="13619" max="13619" width="36.5703125" style="128" customWidth="1"/>
    <col min="13620" max="13620" width="37" style="128" customWidth="1"/>
    <col min="13621" max="13639" width="36.85546875" style="128" customWidth="1"/>
    <col min="13640" max="13640" width="37" style="128" customWidth="1"/>
    <col min="13641" max="13658" width="36.85546875" style="128" customWidth="1"/>
    <col min="13659" max="13659" width="36.5703125" style="128" customWidth="1"/>
    <col min="13660" max="13672" width="36.85546875" style="128" customWidth="1"/>
    <col min="13673" max="13673" width="36.5703125" style="128" customWidth="1"/>
    <col min="13674" max="13676" width="36.85546875" style="128" customWidth="1"/>
    <col min="13677" max="13677" width="36.5703125" style="128" customWidth="1"/>
    <col min="13678" max="13685" width="36.85546875" style="128" customWidth="1"/>
    <col min="13686" max="13686" width="36.5703125" style="128" customWidth="1"/>
    <col min="13687" max="13824" width="36.85546875" style="128"/>
    <col min="13825" max="13825" width="18.5703125" style="128" customWidth="1"/>
    <col min="13826" max="13834" width="31.42578125" style="128" customWidth="1"/>
    <col min="13835" max="13851" width="36.85546875" style="128" customWidth="1"/>
    <col min="13852" max="13852" width="37" style="128" customWidth="1"/>
    <col min="13853" max="13868" width="36.85546875" style="128" customWidth="1"/>
    <col min="13869" max="13869" width="37.140625" style="128" customWidth="1"/>
    <col min="13870" max="13871" width="36.85546875" style="128" customWidth="1"/>
    <col min="13872" max="13872" width="36.5703125" style="128" customWidth="1"/>
    <col min="13873" max="13874" width="36.85546875" style="128" customWidth="1"/>
    <col min="13875" max="13875" width="36.5703125" style="128" customWidth="1"/>
    <col min="13876" max="13876" width="37" style="128" customWidth="1"/>
    <col min="13877" max="13895" width="36.85546875" style="128" customWidth="1"/>
    <col min="13896" max="13896" width="37" style="128" customWidth="1"/>
    <col min="13897" max="13914" width="36.85546875" style="128" customWidth="1"/>
    <col min="13915" max="13915" width="36.5703125" style="128" customWidth="1"/>
    <col min="13916" max="13928" width="36.85546875" style="128" customWidth="1"/>
    <col min="13929" max="13929" width="36.5703125" style="128" customWidth="1"/>
    <col min="13930" max="13932" width="36.85546875" style="128" customWidth="1"/>
    <col min="13933" max="13933" width="36.5703125" style="128" customWidth="1"/>
    <col min="13934" max="13941" width="36.85546875" style="128" customWidth="1"/>
    <col min="13942" max="13942" width="36.5703125" style="128" customWidth="1"/>
    <col min="13943" max="14080" width="36.85546875" style="128"/>
    <col min="14081" max="14081" width="18.5703125" style="128" customWidth="1"/>
    <col min="14082" max="14090" width="31.42578125" style="128" customWidth="1"/>
    <col min="14091" max="14107" width="36.85546875" style="128" customWidth="1"/>
    <col min="14108" max="14108" width="37" style="128" customWidth="1"/>
    <col min="14109" max="14124" width="36.85546875" style="128" customWidth="1"/>
    <col min="14125" max="14125" width="37.140625" style="128" customWidth="1"/>
    <col min="14126" max="14127" width="36.85546875" style="128" customWidth="1"/>
    <col min="14128" max="14128" width="36.5703125" style="128" customWidth="1"/>
    <col min="14129" max="14130" width="36.85546875" style="128" customWidth="1"/>
    <col min="14131" max="14131" width="36.5703125" style="128" customWidth="1"/>
    <col min="14132" max="14132" width="37" style="128" customWidth="1"/>
    <col min="14133" max="14151" width="36.85546875" style="128" customWidth="1"/>
    <col min="14152" max="14152" width="37" style="128" customWidth="1"/>
    <col min="14153" max="14170" width="36.85546875" style="128" customWidth="1"/>
    <col min="14171" max="14171" width="36.5703125" style="128" customWidth="1"/>
    <col min="14172" max="14184" width="36.85546875" style="128" customWidth="1"/>
    <col min="14185" max="14185" width="36.5703125" style="128" customWidth="1"/>
    <col min="14186" max="14188" width="36.85546875" style="128" customWidth="1"/>
    <col min="14189" max="14189" width="36.5703125" style="128" customWidth="1"/>
    <col min="14190" max="14197" width="36.85546875" style="128" customWidth="1"/>
    <col min="14198" max="14198" width="36.5703125" style="128" customWidth="1"/>
    <col min="14199" max="14336" width="36.85546875" style="128"/>
    <col min="14337" max="14337" width="18.5703125" style="128" customWidth="1"/>
    <col min="14338" max="14346" width="31.42578125" style="128" customWidth="1"/>
    <col min="14347" max="14363" width="36.85546875" style="128" customWidth="1"/>
    <col min="14364" max="14364" width="37" style="128" customWidth="1"/>
    <col min="14365" max="14380" width="36.85546875" style="128" customWidth="1"/>
    <col min="14381" max="14381" width="37.140625" style="128" customWidth="1"/>
    <col min="14382" max="14383" width="36.85546875" style="128" customWidth="1"/>
    <col min="14384" max="14384" width="36.5703125" style="128" customWidth="1"/>
    <col min="14385" max="14386" width="36.85546875" style="128" customWidth="1"/>
    <col min="14387" max="14387" width="36.5703125" style="128" customWidth="1"/>
    <col min="14388" max="14388" width="37" style="128" customWidth="1"/>
    <col min="14389" max="14407" width="36.85546875" style="128" customWidth="1"/>
    <col min="14408" max="14408" width="37" style="128" customWidth="1"/>
    <col min="14409" max="14426" width="36.85546875" style="128" customWidth="1"/>
    <col min="14427" max="14427" width="36.5703125" style="128" customWidth="1"/>
    <col min="14428" max="14440" width="36.85546875" style="128" customWidth="1"/>
    <col min="14441" max="14441" width="36.5703125" style="128" customWidth="1"/>
    <col min="14442" max="14444" width="36.85546875" style="128" customWidth="1"/>
    <col min="14445" max="14445" width="36.5703125" style="128" customWidth="1"/>
    <col min="14446" max="14453" width="36.85546875" style="128" customWidth="1"/>
    <col min="14454" max="14454" width="36.5703125" style="128" customWidth="1"/>
    <col min="14455" max="14592" width="36.85546875" style="128"/>
    <col min="14593" max="14593" width="18.5703125" style="128" customWidth="1"/>
    <col min="14594" max="14602" width="31.42578125" style="128" customWidth="1"/>
    <col min="14603" max="14619" width="36.85546875" style="128" customWidth="1"/>
    <col min="14620" max="14620" width="37" style="128" customWidth="1"/>
    <col min="14621" max="14636" width="36.85546875" style="128" customWidth="1"/>
    <col min="14637" max="14637" width="37.140625" style="128" customWidth="1"/>
    <col min="14638" max="14639" width="36.85546875" style="128" customWidth="1"/>
    <col min="14640" max="14640" width="36.5703125" style="128" customWidth="1"/>
    <col min="14641" max="14642" width="36.85546875" style="128" customWidth="1"/>
    <col min="14643" max="14643" width="36.5703125" style="128" customWidth="1"/>
    <col min="14644" max="14644" width="37" style="128" customWidth="1"/>
    <col min="14645" max="14663" width="36.85546875" style="128" customWidth="1"/>
    <col min="14664" max="14664" width="37" style="128" customWidth="1"/>
    <col min="14665" max="14682" width="36.85546875" style="128" customWidth="1"/>
    <col min="14683" max="14683" width="36.5703125" style="128" customWidth="1"/>
    <col min="14684" max="14696" width="36.85546875" style="128" customWidth="1"/>
    <col min="14697" max="14697" width="36.5703125" style="128" customWidth="1"/>
    <col min="14698" max="14700" width="36.85546875" style="128" customWidth="1"/>
    <col min="14701" max="14701" width="36.5703125" style="128" customWidth="1"/>
    <col min="14702" max="14709" width="36.85546875" style="128" customWidth="1"/>
    <col min="14710" max="14710" width="36.5703125" style="128" customWidth="1"/>
    <col min="14711" max="14848" width="36.85546875" style="128"/>
    <col min="14849" max="14849" width="18.5703125" style="128" customWidth="1"/>
    <col min="14850" max="14858" width="31.42578125" style="128" customWidth="1"/>
    <col min="14859" max="14875" width="36.85546875" style="128" customWidth="1"/>
    <col min="14876" max="14876" width="37" style="128" customWidth="1"/>
    <col min="14877" max="14892" width="36.85546875" style="128" customWidth="1"/>
    <col min="14893" max="14893" width="37.140625" style="128" customWidth="1"/>
    <col min="14894" max="14895" width="36.85546875" style="128" customWidth="1"/>
    <col min="14896" max="14896" width="36.5703125" style="128" customWidth="1"/>
    <col min="14897" max="14898" width="36.85546875" style="128" customWidth="1"/>
    <col min="14899" max="14899" width="36.5703125" style="128" customWidth="1"/>
    <col min="14900" max="14900" width="37" style="128" customWidth="1"/>
    <col min="14901" max="14919" width="36.85546875" style="128" customWidth="1"/>
    <col min="14920" max="14920" width="37" style="128" customWidth="1"/>
    <col min="14921" max="14938" width="36.85546875" style="128" customWidth="1"/>
    <col min="14939" max="14939" width="36.5703125" style="128" customWidth="1"/>
    <col min="14940" max="14952" width="36.85546875" style="128" customWidth="1"/>
    <col min="14953" max="14953" width="36.5703125" style="128" customWidth="1"/>
    <col min="14954" max="14956" width="36.85546875" style="128" customWidth="1"/>
    <col min="14957" max="14957" width="36.5703125" style="128" customWidth="1"/>
    <col min="14958" max="14965" width="36.85546875" style="128" customWidth="1"/>
    <col min="14966" max="14966" width="36.5703125" style="128" customWidth="1"/>
    <col min="14967" max="15104" width="36.85546875" style="128"/>
    <col min="15105" max="15105" width="18.5703125" style="128" customWidth="1"/>
    <col min="15106" max="15114" width="31.42578125" style="128" customWidth="1"/>
    <col min="15115" max="15131" width="36.85546875" style="128" customWidth="1"/>
    <col min="15132" max="15132" width="37" style="128" customWidth="1"/>
    <col min="15133" max="15148" width="36.85546875" style="128" customWidth="1"/>
    <col min="15149" max="15149" width="37.140625" style="128" customWidth="1"/>
    <col min="15150" max="15151" width="36.85546875" style="128" customWidth="1"/>
    <col min="15152" max="15152" width="36.5703125" style="128" customWidth="1"/>
    <col min="15153" max="15154" width="36.85546875" style="128" customWidth="1"/>
    <col min="15155" max="15155" width="36.5703125" style="128" customWidth="1"/>
    <col min="15156" max="15156" width="37" style="128" customWidth="1"/>
    <col min="15157" max="15175" width="36.85546875" style="128" customWidth="1"/>
    <col min="15176" max="15176" width="37" style="128" customWidth="1"/>
    <col min="15177" max="15194" width="36.85546875" style="128" customWidth="1"/>
    <col min="15195" max="15195" width="36.5703125" style="128" customWidth="1"/>
    <col min="15196" max="15208" width="36.85546875" style="128" customWidth="1"/>
    <col min="15209" max="15209" width="36.5703125" style="128" customWidth="1"/>
    <col min="15210" max="15212" width="36.85546875" style="128" customWidth="1"/>
    <col min="15213" max="15213" width="36.5703125" style="128" customWidth="1"/>
    <col min="15214" max="15221" width="36.85546875" style="128" customWidth="1"/>
    <col min="15222" max="15222" width="36.5703125" style="128" customWidth="1"/>
    <col min="15223" max="15360" width="36.85546875" style="128"/>
    <col min="15361" max="15361" width="18.5703125" style="128" customWidth="1"/>
    <col min="15362" max="15370" width="31.42578125" style="128" customWidth="1"/>
    <col min="15371" max="15387" width="36.85546875" style="128" customWidth="1"/>
    <col min="15388" max="15388" width="37" style="128" customWidth="1"/>
    <col min="15389" max="15404" width="36.85546875" style="128" customWidth="1"/>
    <col min="15405" max="15405" width="37.140625" style="128" customWidth="1"/>
    <col min="15406" max="15407" width="36.85546875" style="128" customWidth="1"/>
    <col min="15408" max="15408" width="36.5703125" style="128" customWidth="1"/>
    <col min="15409" max="15410" width="36.85546875" style="128" customWidth="1"/>
    <col min="15411" max="15411" width="36.5703125" style="128" customWidth="1"/>
    <col min="15412" max="15412" width="37" style="128" customWidth="1"/>
    <col min="15413" max="15431" width="36.85546875" style="128" customWidth="1"/>
    <col min="15432" max="15432" width="37" style="128" customWidth="1"/>
    <col min="15433" max="15450" width="36.85546875" style="128" customWidth="1"/>
    <col min="15451" max="15451" width="36.5703125" style="128" customWidth="1"/>
    <col min="15452" max="15464" width="36.85546875" style="128" customWidth="1"/>
    <col min="15465" max="15465" width="36.5703125" style="128" customWidth="1"/>
    <col min="15466" max="15468" width="36.85546875" style="128" customWidth="1"/>
    <col min="15469" max="15469" width="36.5703125" style="128" customWidth="1"/>
    <col min="15470" max="15477" width="36.85546875" style="128" customWidth="1"/>
    <col min="15478" max="15478" width="36.5703125" style="128" customWidth="1"/>
    <col min="15479" max="15616" width="36.85546875" style="128"/>
    <col min="15617" max="15617" width="18.5703125" style="128" customWidth="1"/>
    <col min="15618" max="15626" width="31.42578125" style="128" customWidth="1"/>
    <col min="15627" max="15643" width="36.85546875" style="128" customWidth="1"/>
    <col min="15644" max="15644" width="37" style="128" customWidth="1"/>
    <col min="15645" max="15660" width="36.85546875" style="128" customWidth="1"/>
    <col min="15661" max="15661" width="37.140625" style="128" customWidth="1"/>
    <col min="15662" max="15663" width="36.85546875" style="128" customWidth="1"/>
    <col min="15664" max="15664" width="36.5703125" style="128" customWidth="1"/>
    <col min="15665" max="15666" width="36.85546875" style="128" customWidth="1"/>
    <col min="15667" max="15667" width="36.5703125" style="128" customWidth="1"/>
    <col min="15668" max="15668" width="37" style="128" customWidth="1"/>
    <col min="15669" max="15687" width="36.85546875" style="128" customWidth="1"/>
    <col min="15688" max="15688" width="37" style="128" customWidth="1"/>
    <col min="15689" max="15706" width="36.85546875" style="128" customWidth="1"/>
    <col min="15707" max="15707" width="36.5703125" style="128" customWidth="1"/>
    <col min="15708" max="15720" width="36.85546875" style="128" customWidth="1"/>
    <col min="15721" max="15721" width="36.5703125" style="128" customWidth="1"/>
    <col min="15722" max="15724" width="36.85546875" style="128" customWidth="1"/>
    <col min="15725" max="15725" width="36.5703125" style="128" customWidth="1"/>
    <col min="15726" max="15733" width="36.85546875" style="128" customWidth="1"/>
    <col min="15734" max="15734" width="36.5703125" style="128" customWidth="1"/>
    <col min="15735" max="15872" width="36.85546875" style="128"/>
    <col min="15873" max="15873" width="18.5703125" style="128" customWidth="1"/>
    <col min="15874" max="15882" width="31.42578125" style="128" customWidth="1"/>
    <col min="15883" max="15899" width="36.85546875" style="128" customWidth="1"/>
    <col min="15900" max="15900" width="37" style="128" customWidth="1"/>
    <col min="15901" max="15916" width="36.85546875" style="128" customWidth="1"/>
    <col min="15917" max="15917" width="37.140625" style="128" customWidth="1"/>
    <col min="15918" max="15919" width="36.85546875" style="128" customWidth="1"/>
    <col min="15920" max="15920" width="36.5703125" style="128" customWidth="1"/>
    <col min="15921" max="15922" width="36.85546875" style="128" customWidth="1"/>
    <col min="15923" max="15923" width="36.5703125" style="128" customWidth="1"/>
    <col min="15924" max="15924" width="37" style="128" customWidth="1"/>
    <col min="15925" max="15943" width="36.85546875" style="128" customWidth="1"/>
    <col min="15944" max="15944" width="37" style="128" customWidth="1"/>
    <col min="15945" max="15962" width="36.85546875" style="128" customWidth="1"/>
    <col min="15963" max="15963" width="36.5703125" style="128" customWidth="1"/>
    <col min="15964" max="15976" width="36.85546875" style="128" customWidth="1"/>
    <col min="15977" max="15977" width="36.5703125" style="128" customWidth="1"/>
    <col min="15978" max="15980" width="36.85546875" style="128" customWidth="1"/>
    <col min="15981" max="15981" width="36.5703125" style="128" customWidth="1"/>
    <col min="15982" max="15989" width="36.85546875" style="128" customWidth="1"/>
    <col min="15990" max="15990" width="36.5703125" style="128" customWidth="1"/>
    <col min="15991" max="16128" width="36.85546875" style="128"/>
    <col min="16129" max="16129" width="18.5703125" style="128" customWidth="1"/>
    <col min="16130" max="16138" width="31.42578125" style="128" customWidth="1"/>
    <col min="16139" max="16155" width="36.85546875" style="128" customWidth="1"/>
    <col min="16156" max="16156" width="37" style="128" customWidth="1"/>
    <col min="16157" max="16172" width="36.85546875" style="128" customWidth="1"/>
    <col min="16173" max="16173" width="37.140625" style="128" customWidth="1"/>
    <col min="16174" max="16175" width="36.85546875" style="128" customWidth="1"/>
    <col min="16176" max="16176" width="36.5703125" style="128" customWidth="1"/>
    <col min="16177" max="16178" width="36.85546875" style="128" customWidth="1"/>
    <col min="16179" max="16179" width="36.5703125" style="128" customWidth="1"/>
    <col min="16180" max="16180" width="37" style="128" customWidth="1"/>
    <col min="16181" max="16199" width="36.85546875" style="128" customWidth="1"/>
    <col min="16200" max="16200" width="37" style="128" customWidth="1"/>
    <col min="16201" max="16218" width="36.85546875" style="128" customWidth="1"/>
    <col min="16219" max="16219" width="36.5703125" style="128" customWidth="1"/>
    <col min="16220" max="16232" width="36.85546875" style="128" customWidth="1"/>
    <col min="16233" max="16233" width="36.5703125" style="128" customWidth="1"/>
    <col min="16234" max="16236" width="36.85546875" style="128" customWidth="1"/>
    <col min="16237" max="16237" width="36.5703125" style="128" customWidth="1"/>
    <col min="16238" max="16245" width="36.85546875" style="128" customWidth="1"/>
    <col min="16246" max="16246" width="36.5703125" style="128" customWidth="1"/>
    <col min="16247" max="16384" width="36.85546875" style="128"/>
  </cols>
  <sheetData>
    <row r="1" spans="1:245" s="72" customFormat="1" ht="12.75" customHeight="1" x14ac:dyDescent="0.25">
      <c r="A1" s="68" t="s">
        <v>115</v>
      </c>
      <c r="B1" s="69"/>
      <c r="C1" s="70"/>
      <c r="D1" s="70"/>
      <c r="E1" s="70"/>
      <c r="F1" s="70"/>
      <c r="G1" s="70"/>
      <c r="H1" s="70"/>
      <c r="I1" s="70"/>
      <c r="J1" s="70"/>
      <c r="K1" s="71"/>
      <c r="L1" s="71"/>
      <c r="M1" s="71"/>
      <c r="N1" s="71"/>
      <c r="O1" s="71"/>
      <c r="P1" s="71"/>
      <c r="Q1" s="71"/>
      <c r="R1" s="71"/>
      <c r="S1" s="71"/>
      <c r="T1" s="71"/>
      <c r="U1" s="71"/>
      <c r="V1" s="71"/>
      <c r="W1" s="71"/>
      <c r="X1" s="71"/>
      <c r="Y1" s="71"/>
      <c r="Z1" s="71"/>
      <c r="AA1" s="71"/>
      <c r="AB1" s="71"/>
      <c r="AC1" s="71"/>
      <c r="AD1" s="71"/>
      <c r="AE1" s="71"/>
      <c r="AF1" s="71"/>
      <c r="AG1" s="71"/>
      <c r="AH1" s="71"/>
      <c r="AI1" s="71"/>
    </row>
    <row r="2" spans="1:245" s="76" customFormat="1" ht="12.75" customHeight="1" x14ac:dyDescent="0.25">
      <c r="A2" s="73" t="s">
        <v>116</v>
      </c>
      <c r="B2" s="74">
        <v>1</v>
      </c>
      <c r="C2" s="74">
        <v>2</v>
      </c>
      <c r="D2" s="74">
        <v>3</v>
      </c>
      <c r="E2" s="74">
        <v>4</v>
      </c>
      <c r="F2" s="74">
        <v>5</v>
      </c>
      <c r="G2" s="74">
        <v>6</v>
      </c>
      <c r="H2" s="74">
        <v>7</v>
      </c>
      <c r="I2" s="74">
        <v>8</v>
      </c>
      <c r="J2" s="74">
        <v>9</v>
      </c>
      <c r="K2" s="74"/>
      <c r="L2" s="74"/>
      <c r="M2" s="74"/>
      <c r="N2" s="74"/>
      <c r="O2" s="74"/>
      <c r="P2" s="74"/>
      <c r="Q2" s="74"/>
      <c r="R2" s="74"/>
      <c r="S2" s="74"/>
      <c r="T2" s="74"/>
      <c r="U2" s="74"/>
      <c r="V2" s="74"/>
      <c r="W2" s="74"/>
      <c r="X2" s="74"/>
      <c r="Y2" s="74"/>
      <c r="Z2" s="74"/>
      <c r="AA2" s="74"/>
      <c r="AB2" s="74"/>
      <c r="AC2" s="74"/>
      <c r="AD2" s="74"/>
      <c r="AE2" s="74"/>
      <c r="AF2" s="74"/>
      <c r="AG2" s="74"/>
      <c r="AH2" s="74"/>
      <c r="AI2" s="74"/>
      <c r="AJ2" s="75"/>
      <c r="AK2" s="75" t="str">
        <f t="shared" ref="AK2:CV2" si="0">IF(AK3="","",AJ2+1)</f>
        <v/>
      </c>
      <c r="AL2" s="75" t="str">
        <f t="shared" si="0"/>
        <v/>
      </c>
      <c r="AM2" s="75" t="str">
        <f t="shared" si="0"/>
        <v/>
      </c>
      <c r="AN2" s="75" t="str">
        <f t="shared" si="0"/>
        <v/>
      </c>
      <c r="AO2" s="75" t="str">
        <f t="shared" si="0"/>
        <v/>
      </c>
      <c r="AP2" s="75" t="str">
        <f t="shared" si="0"/>
        <v/>
      </c>
      <c r="AQ2" s="75" t="str">
        <f t="shared" si="0"/>
        <v/>
      </c>
      <c r="AR2" s="75" t="str">
        <f t="shared" si="0"/>
        <v/>
      </c>
      <c r="AS2" s="75" t="str">
        <f t="shared" si="0"/>
        <v/>
      </c>
      <c r="AT2" s="75" t="str">
        <f t="shared" si="0"/>
        <v/>
      </c>
      <c r="AU2" s="75" t="str">
        <f t="shared" si="0"/>
        <v/>
      </c>
      <c r="AV2" s="75" t="str">
        <f t="shared" si="0"/>
        <v/>
      </c>
      <c r="AW2" s="75" t="str">
        <f t="shared" si="0"/>
        <v/>
      </c>
      <c r="AX2" s="75" t="str">
        <f t="shared" si="0"/>
        <v/>
      </c>
      <c r="AY2" s="75" t="str">
        <f t="shared" si="0"/>
        <v/>
      </c>
      <c r="AZ2" s="75" t="str">
        <f t="shared" si="0"/>
        <v/>
      </c>
      <c r="BA2" s="75" t="str">
        <f t="shared" si="0"/>
        <v/>
      </c>
      <c r="BB2" s="75" t="str">
        <f t="shared" si="0"/>
        <v/>
      </c>
      <c r="BC2" s="75" t="str">
        <f t="shared" si="0"/>
        <v/>
      </c>
      <c r="BD2" s="75" t="str">
        <f t="shared" si="0"/>
        <v/>
      </c>
      <c r="BE2" s="75" t="str">
        <f t="shared" si="0"/>
        <v/>
      </c>
      <c r="BF2" s="75" t="str">
        <f t="shared" si="0"/>
        <v/>
      </c>
      <c r="BG2" s="75" t="str">
        <f t="shared" si="0"/>
        <v/>
      </c>
      <c r="BH2" s="75" t="str">
        <f t="shared" si="0"/>
        <v/>
      </c>
      <c r="BI2" s="75" t="str">
        <f t="shared" si="0"/>
        <v/>
      </c>
      <c r="BJ2" s="75" t="str">
        <f t="shared" si="0"/>
        <v/>
      </c>
      <c r="BK2" s="75" t="str">
        <f t="shared" si="0"/>
        <v/>
      </c>
      <c r="BL2" s="75" t="str">
        <f t="shared" si="0"/>
        <v/>
      </c>
      <c r="BM2" s="75" t="str">
        <f t="shared" si="0"/>
        <v/>
      </c>
      <c r="BN2" s="75" t="str">
        <f t="shared" si="0"/>
        <v/>
      </c>
      <c r="BO2" s="75" t="str">
        <f t="shared" si="0"/>
        <v/>
      </c>
      <c r="BP2" s="75" t="str">
        <f t="shared" si="0"/>
        <v/>
      </c>
      <c r="BQ2" s="75" t="str">
        <f t="shared" si="0"/>
        <v/>
      </c>
      <c r="BR2" s="75" t="str">
        <f t="shared" si="0"/>
        <v/>
      </c>
      <c r="BS2" s="75" t="str">
        <f t="shared" si="0"/>
        <v/>
      </c>
      <c r="BT2" s="75" t="str">
        <f t="shared" si="0"/>
        <v/>
      </c>
      <c r="BU2" s="75" t="str">
        <f t="shared" si="0"/>
        <v/>
      </c>
      <c r="BV2" s="75" t="str">
        <f t="shared" si="0"/>
        <v/>
      </c>
      <c r="BW2" s="75" t="str">
        <f t="shared" si="0"/>
        <v/>
      </c>
      <c r="BX2" s="75" t="str">
        <f t="shared" si="0"/>
        <v/>
      </c>
      <c r="BY2" s="75" t="str">
        <f t="shared" si="0"/>
        <v/>
      </c>
      <c r="BZ2" s="75" t="str">
        <f t="shared" si="0"/>
        <v/>
      </c>
      <c r="CA2" s="75" t="str">
        <f t="shared" si="0"/>
        <v/>
      </c>
      <c r="CB2" s="75" t="str">
        <f t="shared" si="0"/>
        <v/>
      </c>
      <c r="CC2" s="75" t="str">
        <f t="shared" si="0"/>
        <v/>
      </c>
      <c r="CD2" s="75" t="str">
        <f t="shared" si="0"/>
        <v/>
      </c>
      <c r="CE2" s="75" t="str">
        <f t="shared" si="0"/>
        <v/>
      </c>
      <c r="CF2" s="75" t="str">
        <f t="shared" si="0"/>
        <v/>
      </c>
      <c r="CG2" s="75" t="str">
        <f t="shared" si="0"/>
        <v/>
      </c>
      <c r="CH2" s="75" t="str">
        <f t="shared" si="0"/>
        <v/>
      </c>
      <c r="CI2" s="75" t="str">
        <f t="shared" si="0"/>
        <v/>
      </c>
      <c r="CJ2" s="75" t="str">
        <f t="shared" si="0"/>
        <v/>
      </c>
      <c r="CK2" s="75" t="str">
        <f t="shared" si="0"/>
        <v/>
      </c>
      <c r="CL2" s="75" t="str">
        <f t="shared" si="0"/>
        <v/>
      </c>
      <c r="CM2" s="75" t="str">
        <f t="shared" si="0"/>
        <v/>
      </c>
      <c r="CN2" s="75" t="str">
        <f t="shared" si="0"/>
        <v/>
      </c>
      <c r="CO2" s="75" t="str">
        <f t="shared" si="0"/>
        <v/>
      </c>
      <c r="CP2" s="75" t="str">
        <f t="shared" si="0"/>
        <v/>
      </c>
      <c r="CQ2" s="75" t="str">
        <f t="shared" si="0"/>
        <v/>
      </c>
      <c r="CR2" s="75" t="str">
        <f t="shared" si="0"/>
        <v/>
      </c>
      <c r="CS2" s="75" t="str">
        <f t="shared" si="0"/>
        <v/>
      </c>
      <c r="CT2" s="75" t="str">
        <f t="shared" si="0"/>
        <v/>
      </c>
      <c r="CU2" s="75" t="str">
        <f t="shared" si="0"/>
        <v/>
      </c>
      <c r="CV2" s="75" t="str">
        <f t="shared" si="0"/>
        <v/>
      </c>
      <c r="CW2" s="75" t="str">
        <f t="shared" ref="CW2:FH2" si="1">IF(CW3="","",CV2+1)</f>
        <v/>
      </c>
      <c r="CX2" s="75" t="str">
        <f t="shared" si="1"/>
        <v/>
      </c>
      <c r="CY2" s="75" t="str">
        <f t="shared" si="1"/>
        <v/>
      </c>
      <c r="CZ2" s="75" t="str">
        <f t="shared" si="1"/>
        <v/>
      </c>
      <c r="DA2" s="75" t="str">
        <f t="shared" si="1"/>
        <v/>
      </c>
      <c r="DB2" s="75" t="str">
        <f t="shared" si="1"/>
        <v/>
      </c>
      <c r="DC2" s="75" t="str">
        <f t="shared" si="1"/>
        <v/>
      </c>
      <c r="DD2" s="75" t="str">
        <f t="shared" si="1"/>
        <v/>
      </c>
      <c r="DE2" s="75" t="str">
        <f t="shared" si="1"/>
        <v/>
      </c>
      <c r="DF2" s="75" t="str">
        <f t="shared" si="1"/>
        <v/>
      </c>
      <c r="DG2" s="75" t="str">
        <f t="shared" si="1"/>
        <v/>
      </c>
      <c r="DH2" s="75" t="str">
        <f t="shared" si="1"/>
        <v/>
      </c>
      <c r="DI2" s="75" t="str">
        <f t="shared" si="1"/>
        <v/>
      </c>
      <c r="DJ2" s="75" t="str">
        <f t="shared" si="1"/>
        <v/>
      </c>
      <c r="DK2" s="75" t="str">
        <f t="shared" si="1"/>
        <v/>
      </c>
      <c r="DL2" s="75" t="str">
        <f t="shared" si="1"/>
        <v/>
      </c>
      <c r="DM2" s="75" t="str">
        <f t="shared" si="1"/>
        <v/>
      </c>
      <c r="DN2" s="75" t="str">
        <f t="shared" si="1"/>
        <v/>
      </c>
      <c r="DO2" s="75" t="str">
        <f t="shared" si="1"/>
        <v/>
      </c>
      <c r="DP2" s="75" t="str">
        <f t="shared" si="1"/>
        <v/>
      </c>
      <c r="DQ2" s="75" t="str">
        <f t="shared" si="1"/>
        <v/>
      </c>
      <c r="DR2" s="75" t="str">
        <f t="shared" si="1"/>
        <v/>
      </c>
      <c r="DS2" s="75" t="str">
        <f t="shared" si="1"/>
        <v/>
      </c>
      <c r="DT2" s="75" t="str">
        <f t="shared" si="1"/>
        <v/>
      </c>
      <c r="DU2" s="75" t="str">
        <f t="shared" si="1"/>
        <v/>
      </c>
      <c r="DV2" s="75" t="str">
        <f t="shared" si="1"/>
        <v/>
      </c>
      <c r="DW2" s="75" t="str">
        <f t="shared" si="1"/>
        <v/>
      </c>
      <c r="DX2" s="75" t="str">
        <f t="shared" si="1"/>
        <v/>
      </c>
      <c r="DY2" s="75" t="str">
        <f t="shared" si="1"/>
        <v/>
      </c>
      <c r="DZ2" s="75" t="str">
        <f t="shared" si="1"/>
        <v/>
      </c>
      <c r="EA2" s="75" t="str">
        <f t="shared" si="1"/>
        <v/>
      </c>
      <c r="EB2" s="75" t="str">
        <f t="shared" si="1"/>
        <v/>
      </c>
      <c r="EC2" s="75" t="str">
        <f t="shared" si="1"/>
        <v/>
      </c>
      <c r="ED2" s="75" t="str">
        <f t="shared" si="1"/>
        <v/>
      </c>
      <c r="EE2" s="75" t="str">
        <f t="shared" si="1"/>
        <v/>
      </c>
      <c r="EF2" s="75" t="str">
        <f t="shared" si="1"/>
        <v/>
      </c>
      <c r="EG2" s="75" t="str">
        <f t="shared" si="1"/>
        <v/>
      </c>
      <c r="EH2" s="75" t="str">
        <f t="shared" si="1"/>
        <v/>
      </c>
      <c r="EI2" s="75" t="str">
        <f t="shared" si="1"/>
        <v/>
      </c>
      <c r="EJ2" s="75" t="str">
        <f t="shared" si="1"/>
        <v/>
      </c>
      <c r="EK2" s="75" t="str">
        <f t="shared" si="1"/>
        <v/>
      </c>
      <c r="EL2" s="75" t="str">
        <f t="shared" si="1"/>
        <v/>
      </c>
      <c r="EM2" s="75" t="str">
        <f t="shared" si="1"/>
        <v/>
      </c>
      <c r="EN2" s="75" t="str">
        <f t="shared" si="1"/>
        <v/>
      </c>
      <c r="EO2" s="75" t="str">
        <f t="shared" si="1"/>
        <v/>
      </c>
      <c r="EP2" s="75" t="str">
        <f t="shared" si="1"/>
        <v/>
      </c>
      <c r="EQ2" s="75" t="str">
        <f t="shared" si="1"/>
        <v/>
      </c>
      <c r="ER2" s="75" t="str">
        <f t="shared" si="1"/>
        <v/>
      </c>
      <c r="ES2" s="75" t="str">
        <f t="shared" si="1"/>
        <v/>
      </c>
      <c r="ET2" s="75" t="str">
        <f t="shared" si="1"/>
        <v/>
      </c>
      <c r="EU2" s="75" t="str">
        <f t="shared" si="1"/>
        <v/>
      </c>
      <c r="EV2" s="75" t="str">
        <f t="shared" si="1"/>
        <v/>
      </c>
      <c r="EW2" s="75" t="str">
        <f t="shared" si="1"/>
        <v/>
      </c>
      <c r="EX2" s="75" t="str">
        <f t="shared" si="1"/>
        <v/>
      </c>
      <c r="EY2" s="75" t="str">
        <f t="shared" si="1"/>
        <v/>
      </c>
      <c r="EZ2" s="75" t="str">
        <f t="shared" si="1"/>
        <v/>
      </c>
      <c r="FA2" s="75" t="str">
        <f t="shared" si="1"/>
        <v/>
      </c>
      <c r="FB2" s="75" t="str">
        <f t="shared" si="1"/>
        <v/>
      </c>
      <c r="FC2" s="75" t="str">
        <f t="shared" si="1"/>
        <v/>
      </c>
      <c r="FD2" s="75" t="str">
        <f t="shared" si="1"/>
        <v/>
      </c>
      <c r="FE2" s="75" t="str">
        <f t="shared" si="1"/>
        <v/>
      </c>
      <c r="FF2" s="75" t="str">
        <f t="shared" si="1"/>
        <v/>
      </c>
      <c r="FG2" s="75" t="str">
        <f t="shared" si="1"/>
        <v/>
      </c>
      <c r="FH2" s="75" t="str">
        <f t="shared" si="1"/>
        <v/>
      </c>
      <c r="FI2" s="75" t="str">
        <f t="shared" ref="FI2:HT2" si="2">IF(FI3="","",FH2+1)</f>
        <v/>
      </c>
      <c r="FJ2" s="75" t="str">
        <f t="shared" si="2"/>
        <v/>
      </c>
      <c r="FK2" s="75" t="str">
        <f t="shared" si="2"/>
        <v/>
      </c>
      <c r="FL2" s="75" t="str">
        <f t="shared" si="2"/>
        <v/>
      </c>
      <c r="FM2" s="75" t="str">
        <f t="shared" si="2"/>
        <v/>
      </c>
      <c r="FN2" s="75" t="str">
        <f t="shared" si="2"/>
        <v/>
      </c>
      <c r="FO2" s="75" t="str">
        <f t="shared" si="2"/>
        <v/>
      </c>
      <c r="FP2" s="75" t="str">
        <f t="shared" si="2"/>
        <v/>
      </c>
      <c r="FQ2" s="75" t="str">
        <f t="shared" si="2"/>
        <v/>
      </c>
      <c r="FR2" s="75" t="str">
        <f t="shared" si="2"/>
        <v/>
      </c>
      <c r="FS2" s="75" t="str">
        <f t="shared" si="2"/>
        <v/>
      </c>
      <c r="FT2" s="75" t="str">
        <f t="shared" si="2"/>
        <v/>
      </c>
      <c r="FU2" s="75" t="str">
        <f t="shared" si="2"/>
        <v/>
      </c>
      <c r="FV2" s="75" t="str">
        <f t="shared" si="2"/>
        <v/>
      </c>
      <c r="FW2" s="75" t="str">
        <f t="shared" si="2"/>
        <v/>
      </c>
      <c r="FX2" s="75" t="str">
        <f t="shared" si="2"/>
        <v/>
      </c>
      <c r="FY2" s="75" t="str">
        <f t="shared" si="2"/>
        <v/>
      </c>
      <c r="FZ2" s="75" t="str">
        <f t="shared" si="2"/>
        <v/>
      </c>
      <c r="GA2" s="75" t="str">
        <f t="shared" si="2"/>
        <v/>
      </c>
      <c r="GB2" s="75" t="str">
        <f t="shared" si="2"/>
        <v/>
      </c>
      <c r="GC2" s="75" t="str">
        <f t="shared" si="2"/>
        <v/>
      </c>
      <c r="GD2" s="75" t="str">
        <f t="shared" si="2"/>
        <v/>
      </c>
      <c r="GE2" s="75" t="str">
        <f t="shared" si="2"/>
        <v/>
      </c>
      <c r="GF2" s="75" t="str">
        <f t="shared" si="2"/>
        <v/>
      </c>
      <c r="GG2" s="75" t="str">
        <f t="shared" si="2"/>
        <v/>
      </c>
      <c r="GH2" s="75" t="str">
        <f t="shared" si="2"/>
        <v/>
      </c>
      <c r="GI2" s="75" t="str">
        <f t="shared" si="2"/>
        <v/>
      </c>
      <c r="GJ2" s="75" t="str">
        <f t="shared" si="2"/>
        <v/>
      </c>
      <c r="GK2" s="75" t="str">
        <f t="shared" si="2"/>
        <v/>
      </c>
      <c r="GL2" s="75" t="str">
        <f t="shared" si="2"/>
        <v/>
      </c>
      <c r="GM2" s="75" t="str">
        <f t="shared" si="2"/>
        <v/>
      </c>
      <c r="GN2" s="75" t="str">
        <f t="shared" si="2"/>
        <v/>
      </c>
      <c r="GO2" s="75" t="str">
        <f t="shared" si="2"/>
        <v/>
      </c>
      <c r="GP2" s="75" t="str">
        <f t="shared" si="2"/>
        <v/>
      </c>
      <c r="GQ2" s="75" t="str">
        <f t="shared" si="2"/>
        <v/>
      </c>
      <c r="GR2" s="75" t="str">
        <f t="shared" si="2"/>
        <v/>
      </c>
      <c r="GS2" s="75" t="str">
        <f t="shared" si="2"/>
        <v/>
      </c>
      <c r="GT2" s="75" t="str">
        <f t="shared" si="2"/>
        <v/>
      </c>
      <c r="GU2" s="75" t="str">
        <f t="shared" si="2"/>
        <v/>
      </c>
      <c r="GV2" s="75" t="str">
        <f t="shared" si="2"/>
        <v/>
      </c>
      <c r="GW2" s="75" t="str">
        <f t="shared" si="2"/>
        <v/>
      </c>
      <c r="GX2" s="75" t="str">
        <f t="shared" si="2"/>
        <v/>
      </c>
      <c r="GY2" s="75" t="str">
        <f t="shared" si="2"/>
        <v/>
      </c>
      <c r="GZ2" s="75" t="str">
        <f t="shared" si="2"/>
        <v/>
      </c>
      <c r="HA2" s="75" t="str">
        <f t="shared" si="2"/>
        <v/>
      </c>
      <c r="HB2" s="75" t="str">
        <f t="shared" si="2"/>
        <v/>
      </c>
      <c r="HC2" s="75" t="str">
        <f t="shared" si="2"/>
        <v/>
      </c>
      <c r="HD2" s="75" t="str">
        <f t="shared" si="2"/>
        <v/>
      </c>
      <c r="HE2" s="75" t="str">
        <f t="shared" si="2"/>
        <v/>
      </c>
      <c r="HF2" s="75" t="str">
        <f t="shared" si="2"/>
        <v/>
      </c>
      <c r="HG2" s="75" t="str">
        <f t="shared" si="2"/>
        <v/>
      </c>
      <c r="HH2" s="75" t="str">
        <f t="shared" si="2"/>
        <v/>
      </c>
      <c r="HI2" s="75" t="str">
        <f t="shared" si="2"/>
        <v/>
      </c>
      <c r="HJ2" s="75" t="str">
        <f t="shared" si="2"/>
        <v/>
      </c>
      <c r="HK2" s="75" t="str">
        <f t="shared" si="2"/>
        <v/>
      </c>
      <c r="HL2" s="75" t="str">
        <f t="shared" si="2"/>
        <v/>
      </c>
      <c r="HM2" s="75" t="str">
        <f t="shared" si="2"/>
        <v/>
      </c>
      <c r="HN2" s="75" t="str">
        <f t="shared" si="2"/>
        <v/>
      </c>
      <c r="HO2" s="75" t="str">
        <f t="shared" si="2"/>
        <v/>
      </c>
      <c r="HP2" s="75" t="str">
        <f t="shared" si="2"/>
        <v/>
      </c>
      <c r="HQ2" s="75" t="str">
        <f t="shared" si="2"/>
        <v/>
      </c>
      <c r="HR2" s="75" t="str">
        <f t="shared" si="2"/>
        <v/>
      </c>
      <c r="HS2" s="75" t="str">
        <f t="shared" si="2"/>
        <v/>
      </c>
      <c r="HT2" s="75" t="str">
        <f t="shared" si="2"/>
        <v/>
      </c>
      <c r="HU2" s="75" t="str">
        <f t="shared" ref="HU2:IK2" si="3">IF(HU3="","",HT2+1)</f>
        <v/>
      </c>
      <c r="HV2" s="75" t="str">
        <f t="shared" si="3"/>
        <v/>
      </c>
      <c r="HW2" s="75" t="str">
        <f t="shared" si="3"/>
        <v/>
      </c>
      <c r="HX2" s="75" t="str">
        <f t="shared" si="3"/>
        <v/>
      </c>
      <c r="HY2" s="75" t="str">
        <f t="shared" si="3"/>
        <v/>
      </c>
      <c r="HZ2" s="75" t="str">
        <f t="shared" si="3"/>
        <v/>
      </c>
      <c r="IA2" s="75" t="str">
        <f t="shared" si="3"/>
        <v/>
      </c>
      <c r="IB2" s="75" t="str">
        <f t="shared" si="3"/>
        <v/>
      </c>
      <c r="IC2" s="75" t="str">
        <f t="shared" si="3"/>
        <v/>
      </c>
      <c r="ID2" s="75" t="str">
        <f t="shared" si="3"/>
        <v/>
      </c>
      <c r="IE2" s="75" t="str">
        <f t="shared" si="3"/>
        <v/>
      </c>
      <c r="IF2" s="75" t="str">
        <f t="shared" si="3"/>
        <v/>
      </c>
      <c r="IG2" s="75" t="str">
        <f t="shared" si="3"/>
        <v/>
      </c>
      <c r="IH2" s="75" t="str">
        <f t="shared" si="3"/>
        <v/>
      </c>
      <c r="II2" s="75" t="str">
        <f t="shared" si="3"/>
        <v/>
      </c>
      <c r="IJ2" s="75" t="str">
        <f t="shared" si="3"/>
        <v/>
      </c>
      <c r="IK2" s="75" t="str">
        <f t="shared" si="3"/>
        <v/>
      </c>
    </row>
    <row r="3" spans="1:245" s="81" customFormat="1" x14ac:dyDescent="0.2">
      <c r="A3" s="77" t="s">
        <v>117</v>
      </c>
      <c r="B3" s="78" t="s">
        <v>344</v>
      </c>
      <c r="C3" s="78" t="s">
        <v>345</v>
      </c>
      <c r="D3" s="79"/>
      <c r="E3" s="79"/>
      <c r="F3" s="80"/>
      <c r="G3" s="78"/>
      <c r="H3" s="78"/>
      <c r="I3" s="78"/>
      <c r="J3" s="78"/>
      <c r="K3" s="79"/>
      <c r="L3" s="79"/>
      <c r="M3" s="79"/>
      <c r="N3" s="79"/>
      <c r="O3" s="79"/>
      <c r="P3" s="79"/>
      <c r="Q3" s="79"/>
      <c r="R3" s="79"/>
      <c r="S3" s="79"/>
      <c r="T3" s="79"/>
      <c r="U3" s="79"/>
      <c r="V3" s="79"/>
      <c r="W3" s="79"/>
      <c r="X3" s="79"/>
      <c r="Y3" s="79"/>
      <c r="Z3" s="79"/>
      <c r="AA3" s="79"/>
      <c r="AB3" s="79"/>
      <c r="AC3" s="79"/>
      <c r="AD3" s="79"/>
      <c r="AE3" s="79"/>
      <c r="AF3" s="79"/>
      <c r="AG3" s="79"/>
      <c r="AH3" s="79"/>
      <c r="AI3" s="79"/>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row>
    <row r="4" spans="1:245" s="81" customFormat="1" x14ac:dyDescent="0.2">
      <c r="A4" s="77" t="s">
        <v>118</v>
      </c>
      <c r="B4" s="78"/>
      <c r="C4" s="83"/>
      <c r="D4" s="78"/>
      <c r="E4" s="78"/>
      <c r="F4" s="80"/>
      <c r="G4" s="78"/>
      <c r="H4" s="78"/>
      <c r="I4" s="78"/>
      <c r="J4" s="78"/>
      <c r="K4" s="79"/>
      <c r="L4" s="78"/>
      <c r="M4" s="78"/>
      <c r="N4" s="78"/>
      <c r="O4" s="79"/>
      <c r="P4" s="79"/>
      <c r="Q4" s="78"/>
      <c r="R4" s="78"/>
      <c r="S4" s="78"/>
      <c r="T4" s="78"/>
      <c r="U4" s="78"/>
      <c r="V4" s="78"/>
      <c r="W4" s="78"/>
      <c r="X4" s="84"/>
      <c r="Y4" s="78"/>
      <c r="Z4" s="79"/>
      <c r="AA4" s="78"/>
      <c r="AB4" s="78"/>
      <c r="AC4" s="79"/>
      <c r="AD4" s="79"/>
      <c r="AE4" s="79"/>
      <c r="AF4" s="79"/>
      <c r="AG4" s="79"/>
      <c r="AH4" s="79"/>
      <c r="AI4" s="79"/>
      <c r="AQ4" s="85"/>
      <c r="AR4" s="85"/>
      <c r="AS4" s="85"/>
      <c r="AT4" s="85"/>
      <c r="AU4" s="85"/>
      <c r="AV4" s="85"/>
      <c r="AW4" s="85"/>
      <c r="GA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row>
    <row r="5" spans="1:245" s="90" customFormat="1" x14ac:dyDescent="0.2">
      <c r="A5" s="86" t="s">
        <v>119</v>
      </c>
      <c r="B5" s="87" t="s">
        <v>337</v>
      </c>
      <c r="C5" s="87" t="s">
        <v>337</v>
      </c>
      <c r="D5" s="87"/>
      <c r="E5" s="88"/>
      <c r="F5" s="89"/>
      <c r="G5" s="87"/>
      <c r="H5" s="87"/>
      <c r="I5" s="87"/>
      <c r="J5" s="87"/>
      <c r="K5" s="87"/>
      <c r="L5" s="88"/>
      <c r="M5" s="87"/>
      <c r="N5" s="88"/>
      <c r="O5" s="88"/>
      <c r="P5" s="88"/>
      <c r="Q5" s="87"/>
      <c r="R5" s="88"/>
      <c r="S5" s="87"/>
      <c r="T5" s="88"/>
      <c r="U5" s="87"/>
      <c r="V5" s="88"/>
      <c r="W5" s="87"/>
      <c r="X5" s="88"/>
      <c r="Y5" s="87"/>
      <c r="Z5" s="87"/>
      <c r="AA5" s="88"/>
      <c r="AB5" s="88"/>
      <c r="AC5" s="88"/>
      <c r="AD5" s="88"/>
      <c r="AE5" s="88"/>
      <c r="AF5" s="88"/>
      <c r="AG5" s="88"/>
      <c r="AH5" s="88"/>
      <c r="AI5" s="88"/>
      <c r="DO5" s="91"/>
      <c r="GC5" s="92"/>
      <c r="GD5" s="92"/>
      <c r="GE5" s="92"/>
      <c r="GF5" s="92"/>
      <c r="GG5" s="92"/>
      <c r="GH5" s="92"/>
      <c r="GI5" s="92"/>
      <c r="GJ5" s="92"/>
      <c r="GK5" s="92"/>
      <c r="GL5" s="92"/>
      <c r="GM5" s="92"/>
      <c r="GN5" s="92"/>
      <c r="GO5" s="92"/>
      <c r="GP5" s="92"/>
      <c r="GQ5" s="92"/>
      <c r="GR5" s="92"/>
      <c r="GS5" s="92"/>
      <c r="GT5" s="92"/>
      <c r="GU5" s="92"/>
      <c r="GV5" s="92"/>
      <c r="GW5" s="93"/>
      <c r="GX5" s="92"/>
      <c r="GY5" s="92"/>
      <c r="GZ5" s="92"/>
      <c r="HA5" s="92"/>
      <c r="HB5" s="92"/>
    </row>
    <row r="6" spans="1:245" s="90" customFormat="1" x14ac:dyDescent="0.2">
      <c r="A6" s="86" t="s">
        <v>120</v>
      </c>
      <c r="B6" s="87"/>
      <c r="C6" s="87"/>
      <c r="D6" s="88"/>
      <c r="E6" s="88"/>
      <c r="F6" s="89"/>
      <c r="G6" s="87"/>
      <c r="H6" s="87"/>
      <c r="I6" s="87"/>
      <c r="J6" s="87"/>
      <c r="K6" s="88"/>
      <c r="L6" s="88"/>
      <c r="M6" s="88"/>
      <c r="N6" s="88"/>
      <c r="O6" s="88"/>
      <c r="P6" s="88"/>
      <c r="Q6" s="88"/>
      <c r="R6" s="88"/>
      <c r="S6" s="88"/>
      <c r="T6" s="88"/>
      <c r="U6" s="88"/>
      <c r="V6" s="88"/>
      <c r="W6" s="88"/>
      <c r="X6" s="88"/>
      <c r="Y6" s="88"/>
      <c r="Z6" s="88"/>
      <c r="AA6" s="88"/>
      <c r="AB6" s="88"/>
      <c r="AC6" s="88"/>
      <c r="AD6" s="88"/>
      <c r="AE6" s="88"/>
      <c r="AF6" s="88"/>
      <c r="AG6" s="88"/>
      <c r="AH6" s="88"/>
      <c r="AI6" s="88"/>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row>
    <row r="7" spans="1:245" s="97" customFormat="1" x14ac:dyDescent="0.2">
      <c r="A7" s="77" t="s">
        <v>121</v>
      </c>
      <c r="B7" s="94" t="s">
        <v>338</v>
      </c>
      <c r="C7" s="94" t="s">
        <v>341</v>
      </c>
      <c r="D7" s="94"/>
      <c r="E7" s="95"/>
      <c r="F7" s="96"/>
      <c r="G7" s="94"/>
      <c r="H7" s="94"/>
      <c r="I7" s="94"/>
      <c r="J7" s="94"/>
      <c r="K7" s="95"/>
      <c r="L7" s="95"/>
      <c r="M7" s="94"/>
      <c r="N7" s="95"/>
      <c r="O7" s="95"/>
      <c r="P7" s="95"/>
      <c r="Q7" s="94"/>
      <c r="R7" s="95"/>
      <c r="S7" s="94"/>
      <c r="T7" s="95"/>
      <c r="U7" s="95"/>
      <c r="V7" s="95"/>
      <c r="W7" s="95"/>
      <c r="X7" s="95"/>
      <c r="Y7" s="95"/>
      <c r="Z7" s="95"/>
      <c r="AA7" s="95"/>
      <c r="AB7" s="95"/>
      <c r="AC7" s="95"/>
      <c r="AD7" s="95"/>
      <c r="AE7" s="95"/>
      <c r="AF7" s="95"/>
      <c r="AG7" s="95"/>
      <c r="AH7" s="95"/>
      <c r="AI7" s="95"/>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row>
    <row r="8" spans="1:245" s="97" customFormat="1" x14ac:dyDescent="0.2">
      <c r="A8" s="77" t="s">
        <v>122</v>
      </c>
      <c r="B8" s="94"/>
      <c r="C8" s="94"/>
      <c r="D8" s="95"/>
      <c r="E8" s="95"/>
      <c r="F8" s="96"/>
      <c r="G8" s="94"/>
      <c r="H8" s="94"/>
      <c r="I8" s="94"/>
      <c r="J8" s="94"/>
      <c r="K8" s="95"/>
      <c r="L8" s="95"/>
      <c r="M8" s="95"/>
      <c r="N8" s="94"/>
      <c r="O8" s="95"/>
      <c r="P8" s="95"/>
      <c r="Q8" s="95"/>
      <c r="R8" s="95"/>
      <c r="S8" s="94"/>
      <c r="T8" s="95"/>
      <c r="U8" s="95"/>
      <c r="V8" s="95"/>
      <c r="W8" s="95"/>
      <c r="X8" s="95"/>
      <c r="Y8" s="95"/>
      <c r="Z8" s="95"/>
      <c r="AA8" s="95"/>
      <c r="AB8" s="95"/>
      <c r="AC8" s="95"/>
      <c r="AD8" s="95"/>
      <c r="AE8" s="95"/>
      <c r="AF8" s="95"/>
      <c r="AG8" s="95"/>
      <c r="AH8" s="95"/>
      <c r="AI8" s="95"/>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row>
    <row r="9" spans="1:245" s="90" customFormat="1" x14ac:dyDescent="0.2">
      <c r="A9" s="86" t="s">
        <v>123</v>
      </c>
      <c r="B9" s="87"/>
      <c r="C9" s="99"/>
      <c r="D9" s="99"/>
      <c r="E9" s="88"/>
      <c r="F9" s="89"/>
      <c r="G9" s="87"/>
      <c r="H9" s="87"/>
      <c r="I9" s="87"/>
      <c r="J9" s="87"/>
      <c r="K9" s="88"/>
      <c r="L9" s="87"/>
      <c r="M9" s="87"/>
      <c r="N9" s="88"/>
      <c r="O9" s="88"/>
      <c r="P9" s="88"/>
      <c r="Q9" s="99"/>
      <c r="R9" s="88"/>
      <c r="S9" s="87"/>
      <c r="T9" s="87"/>
      <c r="U9" s="87"/>
      <c r="V9" s="88"/>
      <c r="W9" s="88"/>
      <c r="X9" s="88"/>
      <c r="Y9" s="88"/>
      <c r="Z9" s="88"/>
      <c r="AA9" s="88"/>
      <c r="AB9" s="88"/>
      <c r="AC9" s="88"/>
      <c r="AD9" s="88"/>
      <c r="AE9" s="88"/>
      <c r="AF9" s="88"/>
      <c r="AG9" s="88"/>
      <c r="AH9" s="88"/>
      <c r="AI9" s="88"/>
      <c r="AY9" s="91"/>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row>
    <row r="10" spans="1:245" s="90" customFormat="1" x14ac:dyDescent="0.2">
      <c r="A10" s="86" t="s">
        <v>124</v>
      </c>
      <c r="B10" s="87"/>
      <c r="C10" s="87"/>
      <c r="D10" s="87"/>
      <c r="E10" s="88"/>
      <c r="F10" s="89"/>
      <c r="G10" s="87"/>
      <c r="H10" s="87"/>
      <c r="I10" s="87"/>
      <c r="J10" s="87"/>
      <c r="K10" s="88"/>
      <c r="L10" s="88"/>
      <c r="M10" s="88"/>
      <c r="N10" s="88"/>
      <c r="O10" s="88"/>
      <c r="P10" s="88"/>
      <c r="Q10" s="87"/>
      <c r="R10" s="88"/>
      <c r="S10" s="88"/>
      <c r="T10" s="88"/>
      <c r="U10" s="88"/>
      <c r="V10" s="88"/>
      <c r="W10" s="88"/>
      <c r="X10" s="88"/>
      <c r="Y10" s="88"/>
      <c r="Z10" s="88"/>
      <c r="AA10" s="88"/>
      <c r="AB10" s="88"/>
      <c r="AC10" s="88"/>
      <c r="AD10" s="88"/>
      <c r="AE10" s="88"/>
      <c r="AF10" s="88"/>
      <c r="AG10" s="88"/>
      <c r="AH10" s="88"/>
      <c r="AI10" s="88"/>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row>
    <row r="11" spans="1:245" s="97" customFormat="1" x14ac:dyDescent="0.2">
      <c r="A11" s="77" t="s">
        <v>125</v>
      </c>
      <c r="B11" s="94"/>
      <c r="C11" s="94"/>
      <c r="D11" s="95"/>
      <c r="E11" s="95"/>
      <c r="F11" s="96"/>
      <c r="G11" s="94"/>
      <c r="H11" s="94"/>
      <c r="I11" s="94"/>
      <c r="J11" s="94"/>
      <c r="K11" s="95"/>
      <c r="L11" s="95"/>
      <c r="M11" s="95"/>
      <c r="N11" s="95"/>
      <c r="O11" s="95"/>
      <c r="P11" s="95"/>
      <c r="Q11" s="95"/>
      <c r="R11" s="95"/>
      <c r="S11" s="94"/>
      <c r="T11" s="95"/>
      <c r="U11" s="95"/>
      <c r="V11" s="95"/>
      <c r="W11" s="95"/>
      <c r="X11" s="94"/>
      <c r="Y11" s="95"/>
      <c r="Z11" s="95"/>
      <c r="AA11" s="95"/>
      <c r="AB11" s="95"/>
      <c r="AC11" s="95"/>
      <c r="AD11" s="95"/>
      <c r="AE11" s="95"/>
      <c r="AF11" s="95"/>
      <c r="AG11" s="95"/>
      <c r="AH11" s="95"/>
      <c r="AI11" s="95"/>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row>
    <row r="12" spans="1:245" s="97" customFormat="1" ht="25.5" x14ac:dyDescent="0.2">
      <c r="A12" s="77" t="s">
        <v>126</v>
      </c>
      <c r="B12" s="94"/>
      <c r="C12" s="94"/>
      <c r="D12" s="95"/>
      <c r="E12" s="95"/>
      <c r="F12" s="96"/>
      <c r="G12" s="94"/>
      <c r="H12" s="94"/>
      <c r="I12" s="94"/>
      <c r="J12" s="94"/>
      <c r="K12" s="95"/>
      <c r="L12" s="95"/>
      <c r="M12" s="95"/>
      <c r="N12" s="95"/>
      <c r="O12" s="95"/>
      <c r="P12" s="95"/>
      <c r="Q12" s="95"/>
      <c r="R12" s="95"/>
      <c r="S12" s="94"/>
      <c r="T12" s="95"/>
      <c r="U12" s="95"/>
      <c r="V12" s="95"/>
      <c r="W12" s="95"/>
      <c r="X12" s="94"/>
      <c r="Y12" s="95"/>
      <c r="Z12" s="95"/>
      <c r="AA12" s="95"/>
      <c r="AB12" s="95"/>
      <c r="AC12" s="95"/>
      <c r="AD12" s="95"/>
      <c r="AE12" s="95"/>
      <c r="AF12" s="95"/>
      <c r="AG12" s="95"/>
      <c r="AH12" s="95"/>
      <c r="AI12" s="95"/>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row>
    <row r="13" spans="1:245" s="90" customFormat="1" x14ac:dyDescent="0.2">
      <c r="A13" s="86" t="s">
        <v>127</v>
      </c>
      <c r="B13" s="87"/>
      <c r="C13" s="87"/>
      <c r="D13" s="88"/>
      <c r="E13" s="88"/>
      <c r="F13" s="89"/>
      <c r="G13" s="87"/>
      <c r="H13" s="87"/>
      <c r="I13" s="87"/>
      <c r="J13" s="87"/>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row>
    <row r="14" spans="1:245" s="90" customFormat="1" x14ac:dyDescent="0.2">
      <c r="A14" s="86" t="s">
        <v>128</v>
      </c>
      <c r="B14" s="87"/>
      <c r="C14" s="87"/>
      <c r="D14" s="88"/>
      <c r="E14" s="88"/>
      <c r="F14" s="89"/>
      <c r="G14" s="87"/>
      <c r="H14" s="87"/>
      <c r="I14" s="87"/>
      <c r="J14" s="87"/>
      <c r="K14" s="88"/>
      <c r="L14" s="88"/>
      <c r="M14" s="88"/>
      <c r="N14" s="87"/>
      <c r="O14" s="88"/>
      <c r="P14" s="88"/>
      <c r="Q14" s="88"/>
      <c r="R14" s="88"/>
      <c r="S14" s="88"/>
      <c r="T14" s="88"/>
      <c r="U14" s="88"/>
      <c r="V14" s="88"/>
      <c r="W14" s="88"/>
      <c r="X14" s="88"/>
      <c r="Y14" s="88"/>
      <c r="Z14" s="88"/>
      <c r="AA14" s="88"/>
      <c r="AB14" s="88"/>
      <c r="AC14" s="88"/>
      <c r="AD14" s="88"/>
      <c r="AE14" s="88"/>
      <c r="AF14" s="88"/>
      <c r="AG14" s="88"/>
      <c r="AH14" s="88"/>
      <c r="AI14" s="88"/>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row>
    <row r="15" spans="1:245" s="81" customFormat="1" x14ac:dyDescent="0.2">
      <c r="A15" s="77" t="s">
        <v>129</v>
      </c>
      <c r="B15" s="78"/>
      <c r="C15" s="78"/>
      <c r="D15" s="79"/>
      <c r="E15" s="79"/>
      <c r="F15" s="80"/>
      <c r="G15" s="78"/>
      <c r="H15" s="78"/>
      <c r="I15" s="78"/>
      <c r="J15" s="78"/>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row>
    <row r="16" spans="1:245" s="97" customFormat="1" x14ac:dyDescent="0.2">
      <c r="A16" s="77" t="s">
        <v>130</v>
      </c>
      <c r="B16" s="94"/>
      <c r="C16" s="94"/>
      <c r="D16" s="95"/>
      <c r="E16" s="95"/>
      <c r="F16" s="96"/>
      <c r="G16" s="94"/>
      <c r="H16" s="94"/>
      <c r="I16" s="94"/>
      <c r="J16" s="94"/>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CC16" s="81"/>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row>
    <row r="17" spans="1:210" s="103" customFormat="1" x14ac:dyDescent="0.2">
      <c r="A17" s="86" t="s">
        <v>131</v>
      </c>
      <c r="B17" s="100"/>
      <c r="C17" s="100"/>
      <c r="D17" s="101"/>
      <c r="E17" s="101"/>
      <c r="F17" s="102"/>
      <c r="G17" s="100"/>
      <c r="H17" s="100"/>
      <c r="I17" s="100"/>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row>
    <row r="18" spans="1:210" s="103" customFormat="1" x14ac:dyDescent="0.2">
      <c r="A18" s="86" t="s">
        <v>132</v>
      </c>
      <c r="B18" s="100"/>
      <c r="C18" s="100"/>
      <c r="D18" s="101"/>
      <c r="E18" s="101"/>
      <c r="F18" s="102"/>
      <c r="G18" s="100"/>
      <c r="H18" s="100"/>
      <c r="I18" s="100"/>
      <c r="J18" s="100"/>
      <c r="K18" s="101"/>
      <c r="L18" s="101"/>
      <c r="M18" s="101"/>
      <c r="N18" s="101"/>
      <c r="O18" s="101"/>
      <c r="P18" s="101"/>
      <c r="Q18" s="101"/>
      <c r="R18" s="101"/>
      <c r="S18" s="101"/>
      <c r="T18" s="101"/>
      <c r="U18" s="101"/>
      <c r="V18" s="101"/>
      <c r="W18" s="101"/>
      <c r="X18" s="105"/>
      <c r="Y18" s="101"/>
      <c r="Z18" s="101"/>
      <c r="AA18" s="101"/>
      <c r="AB18" s="101"/>
      <c r="AC18" s="101"/>
      <c r="AD18" s="101"/>
      <c r="AE18" s="101"/>
      <c r="AF18" s="101"/>
      <c r="AG18" s="101"/>
      <c r="AH18" s="101"/>
      <c r="AI18" s="101"/>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row>
    <row r="19" spans="1:210" s="81" customFormat="1" x14ac:dyDescent="0.2">
      <c r="A19" s="77" t="s">
        <v>133</v>
      </c>
      <c r="B19" s="78"/>
      <c r="C19" s="78"/>
      <c r="D19" s="79"/>
      <c r="E19" s="79"/>
      <c r="F19" s="80"/>
      <c r="G19" s="78"/>
      <c r="H19" s="78"/>
      <c r="I19" s="78"/>
      <c r="J19" s="78"/>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row>
    <row r="20" spans="1:210" s="111" customFormat="1" x14ac:dyDescent="0.25">
      <c r="A20" s="106" t="s">
        <v>134</v>
      </c>
      <c r="B20" s="107" t="s">
        <v>339</v>
      </c>
      <c r="C20" s="107" t="s">
        <v>342</v>
      </c>
      <c r="D20" s="108"/>
      <c r="E20" s="107"/>
      <c r="F20" s="109"/>
      <c r="G20" s="107"/>
      <c r="H20" s="107"/>
      <c r="I20" s="107"/>
      <c r="J20" s="107"/>
      <c r="K20" s="108"/>
      <c r="L20" s="108"/>
      <c r="M20" s="110"/>
      <c r="N20" s="108"/>
      <c r="P20" s="112"/>
      <c r="Q20" s="108"/>
      <c r="R20" s="108"/>
      <c r="T20" s="108"/>
      <c r="U20" s="108"/>
      <c r="V20" s="108"/>
      <c r="W20" s="108"/>
      <c r="X20" s="108"/>
      <c r="Y20" s="108"/>
      <c r="Z20" s="108"/>
      <c r="AA20" s="112"/>
      <c r="AB20" s="112"/>
      <c r="AC20" s="112"/>
      <c r="AD20" s="112"/>
      <c r="AE20" s="112"/>
      <c r="AF20" s="112"/>
      <c r="AG20" s="112"/>
      <c r="AH20" s="112"/>
      <c r="AI20" s="112"/>
      <c r="AJ20" s="112"/>
      <c r="AK20" s="112"/>
      <c r="AL20" s="112"/>
      <c r="AM20" s="112"/>
      <c r="AN20" s="112"/>
      <c r="AO20" s="112"/>
      <c r="AP20" s="112"/>
      <c r="AQ20" s="112"/>
      <c r="AR20" s="112"/>
      <c r="AS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X20" s="112"/>
      <c r="BY20" s="112"/>
      <c r="BZ20" s="112"/>
      <c r="CA20" s="112"/>
      <c r="CB20" s="112"/>
      <c r="CC20" s="112"/>
      <c r="CD20" s="112"/>
      <c r="CE20" s="112"/>
      <c r="CF20" s="112"/>
      <c r="CG20" s="112"/>
      <c r="CH20" s="112"/>
      <c r="CI20" s="112"/>
      <c r="CK20" s="112"/>
      <c r="CL20" s="112"/>
      <c r="CN20" s="112"/>
      <c r="CO20" s="112"/>
      <c r="CP20" s="112"/>
      <c r="CQ20" s="112"/>
      <c r="CR20" s="112"/>
      <c r="CS20" s="112"/>
      <c r="CT20" s="112"/>
      <c r="CU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GC20" s="110"/>
      <c r="GE20" s="110"/>
      <c r="GI20" s="110"/>
      <c r="GJ20" s="110"/>
      <c r="GK20" s="110"/>
      <c r="GM20" s="110"/>
      <c r="GN20" s="110"/>
      <c r="GO20" s="110"/>
      <c r="GP20" s="110"/>
      <c r="GQ20" s="110"/>
      <c r="GR20" s="110"/>
      <c r="GS20" s="110"/>
      <c r="GT20" s="110"/>
      <c r="GU20" s="110"/>
      <c r="GV20" s="110"/>
      <c r="GW20" s="110"/>
      <c r="GX20" s="110"/>
      <c r="GY20" s="110"/>
      <c r="GZ20" s="110"/>
      <c r="HA20" s="110"/>
      <c r="HB20" s="110"/>
    </row>
    <row r="21" spans="1:210" s="94" customFormat="1" ht="25.5" x14ac:dyDescent="0.25">
      <c r="A21" s="113" t="s">
        <v>135</v>
      </c>
      <c r="B21" s="114" t="s">
        <v>340</v>
      </c>
      <c r="C21" s="114" t="s">
        <v>343</v>
      </c>
      <c r="D21" s="115"/>
      <c r="E21" s="114"/>
      <c r="F21" s="116"/>
      <c r="G21" s="114"/>
      <c r="H21" s="114"/>
      <c r="I21" s="114"/>
      <c r="J21" s="114"/>
      <c r="K21" s="115"/>
      <c r="L21" s="115"/>
      <c r="M21" s="117"/>
      <c r="N21" s="115"/>
      <c r="P21" s="118"/>
      <c r="Q21" s="115"/>
      <c r="R21" s="115"/>
      <c r="T21" s="115"/>
      <c r="U21" s="115"/>
      <c r="V21" s="115"/>
      <c r="W21" s="115"/>
      <c r="X21" s="115"/>
      <c r="Y21" s="115"/>
      <c r="Z21" s="115"/>
      <c r="AA21" s="118"/>
      <c r="AB21" s="118"/>
      <c r="AC21" s="118"/>
      <c r="AD21" s="118"/>
      <c r="AE21" s="118"/>
      <c r="AF21" s="118"/>
      <c r="AG21" s="118"/>
      <c r="AH21" s="118"/>
      <c r="AI21" s="118"/>
      <c r="AJ21" s="118"/>
      <c r="AK21" s="118"/>
      <c r="AL21" s="118"/>
      <c r="AM21" s="118"/>
      <c r="AN21" s="118"/>
      <c r="AO21" s="118"/>
      <c r="AP21" s="118"/>
      <c r="AQ21" s="118"/>
      <c r="AR21" s="118"/>
      <c r="AS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X21" s="118"/>
      <c r="BY21" s="118"/>
      <c r="BZ21" s="118"/>
      <c r="CA21" s="118"/>
      <c r="CB21" s="118"/>
      <c r="CC21" s="118"/>
      <c r="CD21" s="118"/>
      <c r="CE21" s="118"/>
      <c r="CF21" s="118"/>
      <c r="CG21" s="118"/>
      <c r="CH21" s="118"/>
      <c r="CI21" s="118"/>
      <c r="CK21" s="118"/>
      <c r="CL21" s="118"/>
      <c r="CN21" s="118"/>
      <c r="CO21" s="118"/>
      <c r="CP21" s="118"/>
      <c r="CQ21" s="118"/>
      <c r="CR21" s="118"/>
      <c r="CS21" s="118"/>
      <c r="CT21" s="118"/>
      <c r="CU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GC21" s="117"/>
      <c r="GE21" s="117"/>
      <c r="GI21" s="117"/>
      <c r="GJ21" s="117"/>
      <c r="GK21" s="117"/>
      <c r="GM21" s="117"/>
      <c r="GN21" s="117"/>
      <c r="GO21" s="117"/>
      <c r="GP21" s="117"/>
      <c r="GQ21" s="117"/>
      <c r="GR21" s="117"/>
      <c r="GS21" s="117"/>
      <c r="GT21" s="117"/>
      <c r="GU21" s="117"/>
      <c r="GV21" s="117"/>
      <c r="GW21" s="117"/>
      <c r="GX21" s="117"/>
      <c r="GY21" s="117"/>
      <c r="GZ21" s="117"/>
      <c r="HA21" s="117"/>
      <c r="HB21" s="117"/>
    </row>
    <row r="22" spans="1:210" s="90" customFormat="1" x14ac:dyDescent="0.2">
      <c r="A22" s="86" t="s">
        <v>136</v>
      </c>
      <c r="B22" s="87"/>
      <c r="C22" s="87"/>
      <c r="D22" s="88"/>
      <c r="E22" s="88"/>
      <c r="F22" s="89"/>
      <c r="G22" s="87"/>
      <c r="H22" s="87"/>
      <c r="I22" s="87"/>
      <c r="J22" s="87"/>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row>
    <row r="23" spans="1:210" s="103" customFormat="1" ht="25.5" x14ac:dyDescent="0.2">
      <c r="A23" s="86" t="s">
        <v>137</v>
      </c>
      <c r="B23" s="100" t="s">
        <v>338</v>
      </c>
      <c r="C23" s="100" t="s">
        <v>338</v>
      </c>
      <c r="D23" s="100"/>
      <c r="E23" s="101"/>
      <c r="F23" s="102"/>
      <c r="G23" s="87"/>
      <c r="H23" s="100"/>
      <c r="I23" s="100"/>
      <c r="J23" s="100"/>
      <c r="K23" s="88"/>
      <c r="L23" s="101"/>
      <c r="M23" s="87"/>
      <c r="N23" s="101"/>
      <c r="O23" s="101"/>
      <c r="P23" s="101"/>
      <c r="Q23" s="100"/>
      <c r="R23" s="101"/>
      <c r="S23" s="100"/>
      <c r="T23" s="101"/>
      <c r="U23" s="101"/>
      <c r="V23" s="101"/>
      <c r="W23" s="101"/>
      <c r="X23" s="100"/>
      <c r="Y23" s="101"/>
      <c r="Z23" s="101"/>
      <c r="AA23" s="101"/>
      <c r="AB23" s="101"/>
      <c r="AC23" s="101"/>
      <c r="AD23" s="101"/>
      <c r="AE23" s="101"/>
      <c r="AF23" s="101"/>
      <c r="AG23" s="101"/>
      <c r="AH23" s="101"/>
      <c r="AI23" s="101"/>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row>
    <row r="24" spans="1:210" s="97" customFormat="1" ht="25.5" x14ac:dyDescent="0.2">
      <c r="A24" s="77" t="s">
        <v>138</v>
      </c>
      <c r="B24" s="94"/>
      <c r="C24" s="78"/>
      <c r="D24" s="79"/>
      <c r="E24" s="95"/>
      <c r="F24" s="96"/>
      <c r="G24" s="78"/>
      <c r="H24" s="94"/>
      <c r="I24" s="94"/>
      <c r="J24" s="94"/>
      <c r="K24" s="79"/>
      <c r="L24" s="95"/>
      <c r="M24" s="78"/>
      <c r="N24" s="95"/>
      <c r="O24" s="95"/>
      <c r="P24" s="95"/>
      <c r="Q24" s="79"/>
      <c r="R24" s="95"/>
      <c r="S24" s="78"/>
      <c r="T24" s="95"/>
      <c r="U24" s="95"/>
      <c r="V24" s="95"/>
      <c r="W24" s="95"/>
      <c r="X24" s="95"/>
      <c r="Y24" s="95"/>
      <c r="Z24" s="95"/>
      <c r="AA24" s="95"/>
      <c r="AB24" s="95"/>
      <c r="AC24" s="95"/>
      <c r="AD24" s="95"/>
      <c r="AE24" s="95"/>
      <c r="AF24" s="95"/>
      <c r="AG24" s="95"/>
      <c r="AH24" s="95"/>
      <c r="AI24" s="95"/>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row>
    <row r="25" spans="1:210" s="81" customFormat="1" x14ac:dyDescent="0.2">
      <c r="A25" s="77" t="s">
        <v>139</v>
      </c>
      <c r="B25" s="78"/>
      <c r="C25" s="78"/>
      <c r="D25" s="78"/>
      <c r="E25" s="79"/>
      <c r="F25" s="80"/>
      <c r="G25" s="78"/>
      <c r="H25" s="78"/>
      <c r="I25" s="78"/>
      <c r="J25" s="78"/>
      <c r="K25" s="79"/>
      <c r="L25" s="79"/>
      <c r="M25" s="78"/>
      <c r="N25" s="79"/>
      <c r="O25" s="79"/>
      <c r="P25" s="79"/>
      <c r="Q25" s="78"/>
      <c r="R25" s="79"/>
      <c r="S25" s="78"/>
      <c r="T25" s="79"/>
      <c r="U25" s="79"/>
      <c r="V25" s="79"/>
      <c r="W25" s="79"/>
      <c r="X25" s="79"/>
      <c r="Y25" s="79"/>
      <c r="Z25" s="79"/>
      <c r="AA25" s="79"/>
      <c r="AB25" s="79"/>
      <c r="AC25" s="79"/>
      <c r="AD25" s="79"/>
      <c r="AE25" s="79"/>
      <c r="AF25" s="79"/>
      <c r="AG25" s="79"/>
      <c r="AH25" s="79"/>
      <c r="AI25" s="79"/>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row>
    <row r="26" spans="1:210" s="90" customFormat="1" ht="103.5" customHeight="1" x14ac:dyDescent="0.2">
      <c r="A26" s="91" t="s">
        <v>140</v>
      </c>
      <c r="B26" s="87" t="s">
        <v>335</v>
      </c>
      <c r="C26" s="87" t="s">
        <v>336</v>
      </c>
      <c r="D26" s="87"/>
      <c r="F26" s="119"/>
      <c r="G26" s="87"/>
      <c r="H26" s="87"/>
      <c r="I26" s="87"/>
      <c r="J26" s="87"/>
      <c r="K26" s="120"/>
      <c r="L26" s="87"/>
      <c r="M26" s="87"/>
      <c r="N26" s="87"/>
      <c r="O26" s="87"/>
      <c r="P26" s="87"/>
      <c r="Q26" s="87"/>
      <c r="R26" s="87"/>
      <c r="S26" s="87"/>
      <c r="T26" s="87"/>
      <c r="U26" s="87"/>
      <c r="V26" s="87"/>
      <c r="W26" s="87"/>
      <c r="X26" s="87"/>
      <c r="Y26" s="87"/>
      <c r="Z26" s="87"/>
      <c r="AA26" s="121"/>
      <c r="AB26" s="121"/>
      <c r="AC26" s="121"/>
      <c r="AD26" s="87"/>
      <c r="AE26" s="121"/>
      <c r="AF26" s="121"/>
      <c r="AG26" s="121"/>
      <c r="AH26" s="121"/>
      <c r="AI26" s="121"/>
      <c r="AJ26" s="91"/>
      <c r="AK26" s="122"/>
      <c r="AL26" s="122"/>
      <c r="AM26" s="122"/>
      <c r="AN26" s="122"/>
      <c r="AO26" s="122"/>
      <c r="AP26" s="122"/>
      <c r="AQ26" s="122"/>
      <c r="AR26" s="122"/>
      <c r="AS26" s="122"/>
      <c r="AU26" s="91"/>
      <c r="AV26" s="91"/>
      <c r="AW26" s="91"/>
      <c r="AX26" s="91"/>
      <c r="BL26" s="122"/>
      <c r="DS26" s="91"/>
      <c r="DT26" s="91"/>
      <c r="GC26" s="92"/>
      <c r="GD26" s="92"/>
      <c r="GE26" s="92"/>
      <c r="GF26" s="92"/>
      <c r="GG26" s="92"/>
      <c r="GH26" s="92"/>
      <c r="GI26" s="92"/>
      <c r="GJ26" s="92"/>
      <c r="GK26" s="93"/>
      <c r="GL26" s="92"/>
      <c r="GM26" s="92"/>
      <c r="GN26" s="92"/>
      <c r="GO26" s="92"/>
      <c r="GP26" s="92"/>
      <c r="GQ26" s="92"/>
      <c r="GR26" s="92"/>
      <c r="GS26" s="92"/>
      <c r="GT26" s="92"/>
      <c r="GU26" s="92"/>
      <c r="GV26" s="92"/>
      <c r="GW26" s="92"/>
      <c r="GX26" s="92"/>
      <c r="GY26" s="92"/>
      <c r="GZ26" s="92"/>
      <c r="HA26" s="123"/>
      <c r="HB26" s="123"/>
    </row>
    <row r="27" spans="1:210" s="90" customFormat="1" x14ac:dyDescent="0.25">
      <c r="A27" s="86" t="s">
        <v>141</v>
      </c>
      <c r="B27" s="87"/>
      <c r="C27" s="87"/>
      <c r="D27" s="88"/>
      <c r="E27" s="88"/>
      <c r="F27" s="89"/>
      <c r="G27" s="87"/>
      <c r="H27" s="87"/>
      <c r="I27" s="87"/>
      <c r="J27" s="87"/>
      <c r="K27" s="88"/>
      <c r="L27" s="88"/>
      <c r="M27" s="88"/>
      <c r="N27" s="88"/>
      <c r="O27" s="88"/>
      <c r="P27" s="88"/>
      <c r="Q27" s="88"/>
      <c r="R27" s="88"/>
      <c r="S27" s="87"/>
      <c r="T27" s="88"/>
      <c r="U27" s="88"/>
      <c r="V27" s="88"/>
      <c r="W27" s="88"/>
      <c r="X27" s="87"/>
      <c r="Y27" s="88"/>
      <c r="Z27" s="88"/>
      <c r="AA27" s="88"/>
      <c r="AB27" s="88"/>
      <c r="AC27" s="88"/>
      <c r="AD27" s="88"/>
      <c r="AE27" s="88"/>
      <c r="AF27" s="88"/>
      <c r="AG27" s="88"/>
      <c r="AH27" s="88"/>
      <c r="AI27" s="88"/>
    </row>
    <row r="28" spans="1:210" s="124" customFormat="1" ht="12.75" customHeight="1" x14ac:dyDescent="0.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row>
    <row r="29" spans="1:210" s="124" customFormat="1" ht="12.75" customHeight="1" x14ac:dyDescent="0.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row>
    <row r="30" spans="1:210" s="124" customFormat="1" ht="12.75" customHeight="1" x14ac:dyDescent="0.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row>
    <row r="31" spans="1:210" s="124" customFormat="1" ht="12.75" customHeight="1" x14ac:dyDescent="0.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row>
    <row r="32" spans="1:210" s="124" customFormat="1" ht="12.75" customHeight="1" x14ac:dyDescent="0.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row>
    <row r="33" spans="2:35" s="124" customFormat="1" ht="12.75" customHeight="1" x14ac:dyDescent="0.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row>
    <row r="34" spans="2:35" s="124" customFormat="1" ht="12.75" customHeight="1" x14ac:dyDescent="0.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row>
    <row r="35" spans="2:35" s="124" customFormat="1" ht="12.75" customHeight="1" x14ac:dyDescent="0.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2:35" s="124" customFormat="1" ht="12.75" customHeight="1" x14ac:dyDescent="0.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row>
    <row r="37" spans="2:35" s="124" customFormat="1" ht="12.75" customHeight="1" x14ac:dyDescent="0.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row>
    <row r="38" spans="2:35" s="124" customFormat="1" ht="12.75" customHeight="1" x14ac:dyDescent="0.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row>
    <row r="39" spans="2:35" s="124" customFormat="1" ht="12.75" customHeight="1" x14ac:dyDescent="0.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row>
    <row r="40" spans="2:35" s="124" customFormat="1" ht="12.75" customHeight="1" x14ac:dyDescent="0.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row>
    <row r="50" spans="1:35" ht="12.75" customHeight="1" x14ac:dyDescent="0.2">
      <c r="A50" s="126" t="s">
        <v>142</v>
      </c>
    </row>
    <row r="51" spans="1:35" s="129" customFormat="1" ht="12.75" customHeight="1" x14ac:dyDescent="0.25">
      <c r="B51" s="130" t="s">
        <v>143</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row>
    <row r="52" spans="1:35" ht="12.75" customHeight="1" x14ac:dyDescent="0.2">
      <c r="B52" s="131" t="s">
        <v>78</v>
      </c>
    </row>
    <row r="53" spans="1:35" ht="12.75" customHeight="1" x14ac:dyDescent="0.2">
      <c r="B53" s="132" t="s">
        <v>144</v>
      </c>
    </row>
    <row r="54" spans="1:35" ht="12.75" customHeight="1" x14ac:dyDescent="0.2">
      <c r="B54" s="132" t="s">
        <v>145</v>
      </c>
    </row>
    <row r="55" spans="1:35" ht="12.75" customHeight="1" x14ac:dyDescent="0.2">
      <c r="B55" s="132" t="s">
        <v>146</v>
      </c>
    </row>
    <row r="56" spans="1:35" ht="12.75" customHeight="1" x14ac:dyDescent="0.2">
      <c r="B56" s="132" t="s">
        <v>147</v>
      </c>
    </row>
    <row r="57" spans="1:35" ht="12.75" customHeight="1" x14ac:dyDescent="0.2">
      <c r="B57" s="132" t="s">
        <v>148</v>
      </c>
    </row>
    <row r="58" spans="1:35" ht="12.75" customHeight="1" x14ac:dyDescent="0.2">
      <c r="B58" s="132" t="s">
        <v>149</v>
      </c>
    </row>
    <row r="59" spans="1:35" ht="12.75" customHeight="1" x14ac:dyDescent="0.2">
      <c r="B59" s="132" t="s">
        <v>150</v>
      </c>
    </row>
    <row r="60" spans="1:35" ht="12.75" customHeight="1" x14ac:dyDescent="0.2">
      <c r="B60" s="132" t="s">
        <v>151</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78B50CEC-E948-4483-B96D-9C647F09BAED}">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xr:uid="{96CAA3ED-1363-48BF-BE85-0C4C7F8F4D28}">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61"/>
  <sheetViews>
    <sheetView showWhiteSpace="0" zoomScaleNormal="100" zoomScalePageLayoutView="85" workbookViewId="0">
      <selection activeCell="K24" sqref="K2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1" t="s">
        <v>18</v>
      </c>
      <c r="B1" s="321"/>
      <c r="C1" s="321"/>
      <c r="D1" s="321"/>
      <c r="E1" s="321"/>
      <c r="F1" s="321"/>
      <c r="G1" s="321"/>
      <c r="H1" s="321"/>
      <c r="I1" s="321"/>
      <c r="J1" s="321"/>
      <c r="K1" s="321"/>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3" t="s">
        <v>152</v>
      </c>
      <c r="C2" s="134"/>
      <c r="D2" s="134"/>
      <c r="E2" s="134"/>
      <c r="F2" s="134"/>
      <c r="G2" s="134"/>
      <c r="H2" s="134"/>
    </row>
    <row r="3" spans="1:39" s="132" customFormat="1" ht="40.5" customHeight="1" x14ac:dyDescent="0.2">
      <c r="B3" s="135" t="s">
        <v>153</v>
      </c>
      <c r="C3" s="136" t="s">
        <v>154</v>
      </c>
      <c r="D3" s="136" t="s">
        <v>155</v>
      </c>
      <c r="E3" s="136" t="s">
        <v>86</v>
      </c>
      <c r="F3" s="136" t="s">
        <v>156</v>
      </c>
      <c r="G3" s="136" t="s">
        <v>157</v>
      </c>
      <c r="H3" s="136" t="s">
        <v>158</v>
      </c>
      <c r="I3" s="137" t="s">
        <v>17</v>
      </c>
      <c r="J3" s="136" t="s">
        <v>159</v>
      </c>
      <c r="K3" s="136" t="s">
        <v>160</v>
      </c>
    </row>
    <row r="4" spans="1:39" s="132" customFormat="1" ht="15" x14ac:dyDescent="0.25">
      <c r="B4" s="237" t="s">
        <v>355</v>
      </c>
      <c r="C4" s="34">
        <f>'Data Summary'!I23</f>
        <v>1</v>
      </c>
      <c r="D4" s="138">
        <v>1</v>
      </c>
      <c r="E4" s="138">
        <v>2</v>
      </c>
      <c r="F4" s="138">
        <v>2</v>
      </c>
      <c r="G4" s="138">
        <v>2</v>
      </c>
      <c r="H4" s="139">
        <v>1</v>
      </c>
      <c r="I4" s="140" t="str">
        <f t="shared" ref="I4:I6" si="0">IF(D4&lt;&gt;"",D4&amp;","&amp;E4&amp;","&amp;F4&amp;","&amp;G4&amp;","&amp;H4,"0,0,0,0,0")</f>
        <v>1,2,2,2,1</v>
      </c>
      <c r="J4" s="141" t="str">
        <f t="shared" ref="J4:J8" si="1">IF(MAX(D4:H4)&gt;=5, "Requirements not met", "Requirements met")</f>
        <v>Requirements met</v>
      </c>
      <c r="K4" s="142" t="str">
        <f t="shared" ref="K4:K8" si="2">IF(MAX(D4:H4)&gt;=5, "Not OK", "OK")</f>
        <v>OK</v>
      </c>
    </row>
    <row r="5" spans="1:39" s="132" customFormat="1" ht="15" x14ac:dyDescent="0.25">
      <c r="B5" s="237" t="s">
        <v>356</v>
      </c>
      <c r="C5" s="34">
        <f>'Data Summary'!I24</f>
        <v>1</v>
      </c>
      <c r="D5" s="138">
        <v>1</v>
      </c>
      <c r="E5" s="138">
        <v>2</v>
      </c>
      <c r="F5" s="138">
        <v>2</v>
      </c>
      <c r="G5" s="138">
        <v>2</v>
      </c>
      <c r="H5" s="139">
        <v>1</v>
      </c>
      <c r="I5" s="140" t="str">
        <f t="shared" si="0"/>
        <v>1,2,2,2,1</v>
      </c>
      <c r="J5" s="141" t="str">
        <f t="shared" si="1"/>
        <v>Requirements met</v>
      </c>
      <c r="K5" s="142" t="str">
        <f t="shared" si="2"/>
        <v>OK</v>
      </c>
    </row>
    <row r="6" spans="1:39" s="132" customFormat="1" ht="15" x14ac:dyDescent="0.25">
      <c r="B6" s="225" t="s">
        <v>357</v>
      </c>
      <c r="C6" s="34">
        <f>'Data Summary'!I25</f>
        <v>1</v>
      </c>
      <c r="D6" s="138">
        <v>1</v>
      </c>
      <c r="E6" s="138">
        <v>2</v>
      </c>
      <c r="F6" s="138">
        <v>2</v>
      </c>
      <c r="G6" s="138">
        <v>2</v>
      </c>
      <c r="H6" s="139">
        <v>1</v>
      </c>
      <c r="I6" s="140" t="str">
        <f t="shared" si="0"/>
        <v>1,2,2,2,1</v>
      </c>
      <c r="J6" s="141" t="str">
        <f t="shared" si="1"/>
        <v>Requirements met</v>
      </c>
      <c r="K6" s="142" t="str">
        <f t="shared" si="2"/>
        <v>OK</v>
      </c>
    </row>
    <row r="7" spans="1:39" s="132" customFormat="1" ht="15" x14ac:dyDescent="0.25">
      <c r="B7" s="237" t="s">
        <v>359</v>
      </c>
      <c r="C7" s="34">
        <f>'Data Summary'!I26</f>
        <v>1</v>
      </c>
      <c r="D7" s="138">
        <v>1</v>
      </c>
      <c r="E7" s="138">
        <v>2</v>
      </c>
      <c r="F7" s="138">
        <v>2</v>
      </c>
      <c r="G7" s="138">
        <v>2</v>
      </c>
      <c r="H7" s="139">
        <v>1</v>
      </c>
      <c r="I7" s="140" t="str">
        <f>IF(D7&lt;&gt;"",D7&amp;","&amp;E7&amp;","&amp;F7&amp;","&amp;G7&amp;","&amp;H7,"0,0,0,0,0")</f>
        <v>1,2,2,2,1</v>
      </c>
      <c r="J7" s="141" t="str">
        <f t="shared" si="1"/>
        <v>Requirements met</v>
      </c>
      <c r="K7" s="142" t="str">
        <f t="shared" si="2"/>
        <v>OK</v>
      </c>
    </row>
    <row r="8" spans="1:39" s="132" customFormat="1" ht="15" x14ac:dyDescent="0.25">
      <c r="B8" s="237" t="s">
        <v>360</v>
      </c>
      <c r="C8" s="34">
        <f>'Data Summary'!I27</f>
        <v>1</v>
      </c>
      <c r="D8" s="138">
        <v>1</v>
      </c>
      <c r="E8" s="138">
        <v>2</v>
      </c>
      <c r="F8" s="138">
        <v>2</v>
      </c>
      <c r="G8" s="138">
        <v>2</v>
      </c>
      <c r="H8" s="139">
        <v>1</v>
      </c>
      <c r="I8" s="140" t="str">
        <f t="shared" ref="I8:I19" si="3">IF(D8&lt;&gt;"",D8&amp;","&amp;E8&amp;","&amp;F8&amp;","&amp;G8&amp;","&amp;H8,"0,0,0,0,0")</f>
        <v>1,2,2,2,1</v>
      </c>
      <c r="J8" s="141" t="str">
        <f t="shared" si="1"/>
        <v>Requirements met</v>
      </c>
      <c r="K8" s="142" t="str">
        <f t="shared" si="2"/>
        <v>OK</v>
      </c>
    </row>
    <row r="9" spans="1:39" s="132" customFormat="1" ht="15" x14ac:dyDescent="0.25">
      <c r="B9" s="225" t="s">
        <v>361</v>
      </c>
      <c r="C9" s="34">
        <f>'Data Summary'!I28</f>
        <v>1</v>
      </c>
      <c r="D9" s="138">
        <v>1</v>
      </c>
      <c r="E9" s="138">
        <v>2</v>
      </c>
      <c r="F9" s="138">
        <v>2</v>
      </c>
      <c r="G9" s="138">
        <v>2</v>
      </c>
      <c r="H9" s="139">
        <v>1</v>
      </c>
      <c r="I9" s="140" t="str">
        <f t="shared" si="3"/>
        <v>1,2,2,2,1</v>
      </c>
      <c r="J9" s="141" t="str">
        <f t="shared" ref="J9:J19" si="4">IF(MAX(D9:H9)&gt;=5, "Requirements not met", "Requirements met")</f>
        <v>Requirements met</v>
      </c>
      <c r="K9" s="142" t="str">
        <f t="shared" ref="K9:K19" si="5">IF(MAX(D9:H9)&gt;=5, "Not OK", "OK")</f>
        <v>OK</v>
      </c>
    </row>
    <row r="10" spans="1:39" s="132" customFormat="1" ht="15" x14ac:dyDescent="0.25">
      <c r="B10" s="237" t="s">
        <v>362</v>
      </c>
      <c r="C10" s="34">
        <f>'Data Summary'!I29</f>
        <v>1</v>
      </c>
      <c r="D10" s="138">
        <v>1</v>
      </c>
      <c r="E10" s="138">
        <v>2</v>
      </c>
      <c r="F10" s="138">
        <v>2</v>
      </c>
      <c r="G10" s="138">
        <v>2</v>
      </c>
      <c r="H10" s="139">
        <v>1</v>
      </c>
      <c r="I10" s="140" t="str">
        <f t="shared" si="3"/>
        <v>1,2,2,2,1</v>
      </c>
      <c r="J10" s="141" t="str">
        <f t="shared" si="4"/>
        <v>Requirements met</v>
      </c>
      <c r="K10" s="142" t="str">
        <f t="shared" si="5"/>
        <v>OK</v>
      </c>
    </row>
    <row r="11" spans="1:39" s="132" customFormat="1" ht="15" x14ac:dyDescent="0.25">
      <c r="B11" s="237" t="s">
        <v>363</v>
      </c>
      <c r="C11" s="34">
        <f>'Data Summary'!I30</f>
        <v>1</v>
      </c>
      <c r="D11" s="138">
        <v>1</v>
      </c>
      <c r="E11" s="138">
        <v>2</v>
      </c>
      <c r="F11" s="138">
        <v>2</v>
      </c>
      <c r="G11" s="138">
        <v>2</v>
      </c>
      <c r="H11" s="139">
        <v>1</v>
      </c>
      <c r="I11" s="140" t="str">
        <f t="shared" si="3"/>
        <v>1,2,2,2,1</v>
      </c>
      <c r="J11" s="141" t="str">
        <f t="shared" si="4"/>
        <v>Requirements met</v>
      </c>
      <c r="K11" s="142" t="str">
        <f t="shared" si="5"/>
        <v>OK</v>
      </c>
    </row>
    <row r="12" spans="1:39" s="132" customFormat="1" ht="15" x14ac:dyDescent="0.25">
      <c r="B12" s="225" t="s">
        <v>364</v>
      </c>
      <c r="C12" s="34">
        <f>'Data Summary'!I31</f>
        <v>1</v>
      </c>
      <c r="D12" s="138">
        <v>1</v>
      </c>
      <c r="E12" s="138">
        <v>2</v>
      </c>
      <c r="F12" s="138">
        <v>2</v>
      </c>
      <c r="G12" s="138">
        <v>2</v>
      </c>
      <c r="H12" s="139">
        <v>1</v>
      </c>
      <c r="I12" s="140" t="str">
        <f t="shared" si="3"/>
        <v>1,2,2,2,1</v>
      </c>
      <c r="J12" s="141" t="str">
        <f t="shared" si="4"/>
        <v>Requirements met</v>
      </c>
      <c r="K12" s="142" t="str">
        <f t="shared" si="5"/>
        <v>OK</v>
      </c>
    </row>
    <row r="13" spans="1:39" s="132" customFormat="1" ht="15" x14ac:dyDescent="0.25">
      <c r="B13" s="225" t="s">
        <v>376</v>
      </c>
      <c r="C13" s="34">
        <f>'Data Summary'!I32</f>
        <v>2</v>
      </c>
      <c r="D13" s="138">
        <v>1</v>
      </c>
      <c r="E13" s="138">
        <v>2</v>
      </c>
      <c r="F13" s="138">
        <v>2</v>
      </c>
      <c r="G13" s="138">
        <v>3</v>
      </c>
      <c r="H13" s="139">
        <v>1</v>
      </c>
      <c r="I13" s="140" t="str">
        <f t="shared" si="3"/>
        <v>1,2,2,3,1</v>
      </c>
      <c r="J13" s="141" t="str">
        <f t="shared" si="4"/>
        <v>Requirements met</v>
      </c>
      <c r="K13" s="142" t="str">
        <f t="shared" si="5"/>
        <v>OK</v>
      </c>
    </row>
    <row r="14" spans="1:39" s="132" customFormat="1" ht="15" x14ac:dyDescent="0.25">
      <c r="B14" s="225" t="s">
        <v>377</v>
      </c>
      <c r="C14" s="34">
        <f>'Data Summary'!I33</f>
        <v>2</v>
      </c>
      <c r="D14" s="138">
        <v>1</v>
      </c>
      <c r="E14" s="138">
        <v>2</v>
      </c>
      <c r="F14" s="138">
        <v>2</v>
      </c>
      <c r="G14" s="138">
        <v>3</v>
      </c>
      <c r="H14" s="139">
        <v>1</v>
      </c>
      <c r="I14" s="140" t="str">
        <f t="shared" si="3"/>
        <v>1,2,2,3,1</v>
      </c>
      <c r="J14" s="141" t="str">
        <f t="shared" si="4"/>
        <v>Requirements met</v>
      </c>
      <c r="K14" s="142" t="str">
        <f t="shared" si="5"/>
        <v>OK</v>
      </c>
    </row>
    <row r="15" spans="1:39" s="132" customFormat="1" ht="15" x14ac:dyDescent="0.25">
      <c r="B15" s="225" t="s">
        <v>378</v>
      </c>
      <c r="C15" s="34">
        <f>'Data Summary'!I34</f>
        <v>2</v>
      </c>
      <c r="D15" s="138">
        <v>1</v>
      </c>
      <c r="E15" s="138">
        <v>2</v>
      </c>
      <c r="F15" s="138">
        <v>2</v>
      </c>
      <c r="G15" s="138">
        <v>3</v>
      </c>
      <c r="H15" s="139">
        <v>1</v>
      </c>
      <c r="I15" s="140" t="str">
        <f t="shared" si="3"/>
        <v>1,2,2,3,1</v>
      </c>
      <c r="J15" s="141" t="str">
        <f t="shared" si="4"/>
        <v>Requirements met</v>
      </c>
      <c r="K15" s="142" t="str">
        <f t="shared" si="5"/>
        <v>OK</v>
      </c>
    </row>
    <row r="16" spans="1:39" s="132" customFormat="1" ht="15" x14ac:dyDescent="0.25">
      <c r="B16" s="225" t="s">
        <v>379</v>
      </c>
      <c r="C16" s="34">
        <f>'Data Summary'!I35</f>
        <v>2</v>
      </c>
      <c r="D16" s="138">
        <v>1</v>
      </c>
      <c r="E16" s="138">
        <v>2</v>
      </c>
      <c r="F16" s="138">
        <v>2</v>
      </c>
      <c r="G16" s="138">
        <v>3</v>
      </c>
      <c r="H16" s="139">
        <v>1</v>
      </c>
      <c r="I16" s="140" t="str">
        <f t="shared" si="3"/>
        <v>1,2,2,3,1</v>
      </c>
      <c r="J16" s="141" t="str">
        <f t="shared" si="4"/>
        <v>Requirements met</v>
      </c>
      <c r="K16" s="142" t="str">
        <f t="shared" si="5"/>
        <v>OK</v>
      </c>
    </row>
    <row r="17" spans="1:39" s="132" customFormat="1" ht="15" x14ac:dyDescent="0.25">
      <c r="B17" s="225" t="s">
        <v>388</v>
      </c>
      <c r="C17" s="34">
        <f>'Data Summary'!I36</f>
        <v>1</v>
      </c>
      <c r="D17" s="138">
        <v>1</v>
      </c>
      <c r="E17" s="138">
        <v>2</v>
      </c>
      <c r="F17" s="138">
        <v>2</v>
      </c>
      <c r="G17" s="138">
        <v>2</v>
      </c>
      <c r="H17" s="139">
        <v>1</v>
      </c>
      <c r="I17" s="140" t="str">
        <f t="shared" si="3"/>
        <v>1,2,2,2,1</v>
      </c>
      <c r="J17" s="141" t="str">
        <f t="shared" si="4"/>
        <v>Requirements met</v>
      </c>
      <c r="K17" s="142" t="str">
        <f t="shared" si="5"/>
        <v>OK</v>
      </c>
    </row>
    <row r="18" spans="1:39" s="132" customFormat="1" ht="15" x14ac:dyDescent="0.25">
      <c r="B18" s="225" t="s">
        <v>391</v>
      </c>
      <c r="C18" s="34">
        <f>'Data Summary'!I38</f>
        <v>1</v>
      </c>
      <c r="D18" s="138">
        <v>1</v>
      </c>
      <c r="E18" s="138">
        <v>2</v>
      </c>
      <c r="F18" s="138">
        <v>2</v>
      </c>
      <c r="G18" s="138">
        <v>2</v>
      </c>
      <c r="H18" s="139">
        <v>1</v>
      </c>
      <c r="I18" s="140" t="str">
        <f t="shared" si="3"/>
        <v>1,2,2,2,1</v>
      </c>
      <c r="J18" s="141" t="str">
        <f t="shared" si="4"/>
        <v>Requirements met</v>
      </c>
      <c r="K18" s="142" t="str">
        <f t="shared" si="5"/>
        <v>OK</v>
      </c>
    </row>
    <row r="19" spans="1:39" s="132" customFormat="1" ht="15" x14ac:dyDescent="0.25">
      <c r="B19" s="237" t="s">
        <v>358</v>
      </c>
      <c r="C19" s="34">
        <f>'Data Summary'!I42</f>
        <v>2</v>
      </c>
      <c r="D19" s="138">
        <v>1</v>
      </c>
      <c r="E19" s="138">
        <v>2</v>
      </c>
      <c r="F19" s="138">
        <v>2</v>
      </c>
      <c r="G19" s="138">
        <v>3</v>
      </c>
      <c r="H19" s="139">
        <v>1</v>
      </c>
      <c r="I19" s="140" t="str">
        <f t="shared" si="3"/>
        <v>1,2,2,3,1</v>
      </c>
      <c r="J19" s="141" t="str">
        <f t="shared" si="4"/>
        <v>Requirements met</v>
      </c>
      <c r="K19" s="142" t="str">
        <f t="shared" si="5"/>
        <v>OK</v>
      </c>
    </row>
    <row r="20" spans="1:39" s="132" customFormat="1" x14ac:dyDescent="0.2">
      <c r="B20" s="44"/>
      <c r="C20" s="34"/>
      <c r="D20" s="138"/>
      <c r="E20" s="138"/>
      <c r="F20" s="138"/>
      <c r="G20" s="138"/>
      <c r="H20" s="139"/>
      <c r="I20" s="140"/>
      <c r="J20" s="141"/>
      <c r="K20" s="142"/>
    </row>
    <row r="21" spans="1:39" s="132" customFormat="1" x14ac:dyDescent="0.2">
      <c r="B21" s="44"/>
      <c r="C21" s="34"/>
      <c r="D21" s="138"/>
      <c r="E21" s="138"/>
      <c r="F21" s="138"/>
      <c r="G21" s="138"/>
      <c r="H21" s="139"/>
      <c r="I21" s="140"/>
      <c r="J21" s="141"/>
      <c r="K21" s="142"/>
    </row>
    <row r="22" spans="1:39" s="132" customFormat="1" ht="12.75" customHeight="1" x14ac:dyDescent="0.2">
      <c r="B22" s="143" t="s">
        <v>72</v>
      </c>
      <c r="C22" s="144"/>
      <c r="D22" s="144"/>
      <c r="E22" s="144"/>
      <c r="F22" s="144"/>
      <c r="G22" s="144"/>
      <c r="H22" s="144"/>
      <c r="I22" s="145" t="str">
        <f>MAX(D4:D19)&amp;","&amp;MAX(E4:E19)&amp;","&amp;MAX(F4:F19)&amp;","&amp;MAX(G4:G19)&amp;","&amp;MAX(H4:H19)</f>
        <v>1,2,2,3,1</v>
      </c>
      <c r="J22" s="352"/>
      <c r="K22" s="352"/>
    </row>
    <row r="23" spans="1:39" ht="20.25" x14ac:dyDescent="0.3">
      <c r="B23" s="8"/>
      <c r="C23" s="8"/>
      <c r="D23" s="8"/>
      <c r="E23" s="8"/>
      <c r="F23" s="8"/>
      <c r="G23" s="8"/>
      <c r="H23" s="8"/>
      <c r="I23" s="60"/>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0.25" x14ac:dyDescent="0.3">
      <c r="A24" s="133" t="s">
        <v>161</v>
      </c>
      <c r="C24" s="8"/>
      <c r="D24" s="8"/>
      <c r="E24" s="8"/>
      <c r="F24" s="8"/>
      <c r="G24" s="8"/>
      <c r="H24" s="60"/>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39" s="147" customFormat="1" ht="13.5" thickBot="1" x14ac:dyDescent="0.25">
      <c r="A25" s="146" t="s">
        <v>162</v>
      </c>
    </row>
    <row r="26" spans="1:39" ht="17.25" customHeight="1" thickBot="1" x14ac:dyDescent="0.25">
      <c r="B26" s="353" t="s">
        <v>163</v>
      </c>
      <c r="C26" s="355" t="s">
        <v>164</v>
      </c>
      <c r="D26" s="356"/>
      <c r="E26" s="356"/>
      <c r="F26" s="356"/>
      <c r="G26" s="357"/>
    </row>
    <row r="27" spans="1:39" ht="13.5" thickBot="1" x14ac:dyDescent="0.25">
      <c r="B27" s="354"/>
      <c r="C27" s="148">
        <v>1</v>
      </c>
      <c r="D27" s="148">
        <v>2</v>
      </c>
      <c r="E27" s="148">
        <v>3</v>
      </c>
      <c r="F27" s="148">
        <v>4</v>
      </c>
      <c r="G27" s="148">
        <v>5</v>
      </c>
    </row>
    <row r="28" spans="1:39" ht="72.75" thickBot="1" x14ac:dyDescent="0.25">
      <c r="B28" s="358" t="s">
        <v>165</v>
      </c>
      <c r="C28" s="149" t="s">
        <v>166</v>
      </c>
      <c r="D28" s="149" t="s">
        <v>167</v>
      </c>
      <c r="E28" s="149" t="s">
        <v>168</v>
      </c>
      <c r="F28" s="149" t="s">
        <v>169</v>
      </c>
      <c r="G28" s="149" t="s">
        <v>170</v>
      </c>
    </row>
    <row r="29" spans="1:39" ht="24" customHeight="1" thickBot="1" x14ac:dyDescent="0.25">
      <c r="B29" s="359"/>
      <c r="C29" s="361" t="s">
        <v>171</v>
      </c>
      <c r="D29" s="362"/>
      <c r="E29" s="361" t="s">
        <v>172</v>
      </c>
      <c r="F29" s="363"/>
      <c r="G29" s="362"/>
    </row>
    <row r="30" spans="1:39" ht="36.75" thickBot="1" x14ac:dyDescent="0.25">
      <c r="B30" s="360"/>
      <c r="C30" s="150" t="s">
        <v>173</v>
      </c>
      <c r="D30" s="364" t="s">
        <v>174</v>
      </c>
      <c r="E30" s="365"/>
      <c r="F30" s="366" t="s">
        <v>175</v>
      </c>
      <c r="G30" s="367"/>
    </row>
    <row r="31" spans="1:39" ht="60.75" thickBot="1" x14ac:dyDescent="0.25">
      <c r="B31" s="151" t="s">
        <v>86</v>
      </c>
      <c r="C31" s="149" t="s">
        <v>176</v>
      </c>
      <c r="D31" s="149" t="s">
        <v>177</v>
      </c>
      <c r="E31" s="149" t="s">
        <v>178</v>
      </c>
      <c r="F31" s="149" t="s">
        <v>179</v>
      </c>
      <c r="G31" s="149" t="s">
        <v>180</v>
      </c>
    </row>
    <row r="32" spans="1:39" ht="44.25" customHeight="1" thickBot="1" x14ac:dyDescent="0.25">
      <c r="B32" s="151" t="s">
        <v>156</v>
      </c>
      <c r="C32" s="149" t="s">
        <v>181</v>
      </c>
      <c r="D32" s="149" t="s">
        <v>182</v>
      </c>
      <c r="E32" s="149" t="s">
        <v>183</v>
      </c>
      <c r="F32" s="149" t="s">
        <v>184</v>
      </c>
      <c r="G32" s="149" t="s">
        <v>185</v>
      </c>
    </row>
    <row r="33" spans="1:18" ht="44.25" customHeight="1" thickBot="1" x14ac:dyDescent="0.25">
      <c r="B33" s="151" t="s">
        <v>157</v>
      </c>
      <c r="C33" s="149" t="s">
        <v>186</v>
      </c>
      <c r="D33" s="149" t="s">
        <v>187</v>
      </c>
      <c r="E33" s="149" t="s">
        <v>188</v>
      </c>
      <c r="F33" s="149" t="s">
        <v>189</v>
      </c>
      <c r="G33" s="149" t="s">
        <v>190</v>
      </c>
    </row>
    <row r="34" spans="1:18" ht="44.25" customHeight="1" thickBot="1" x14ac:dyDescent="0.25">
      <c r="B34" s="151" t="s">
        <v>191</v>
      </c>
      <c r="C34" s="149" t="s">
        <v>192</v>
      </c>
      <c r="D34" s="361" t="s">
        <v>193</v>
      </c>
      <c r="E34" s="362"/>
      <c r="F34" s="149" t="s">
        <v>194</v>
      </c>
      <c r="G34" s="149" t="s">
        <v>195</v>
      </c>
    </row>
    <row r="35" spans="1:18" x14ac:dyDescent="0.2">
      <c r="B35" s="152"/>
      <c r="C35" s="153"/>
      <c r="D35" s="153"/>
      <c r="E35" s="153"/>
      <c r="F35" s="153"/>
      <c r="G35" s="153"/>
    </row>
    <row r="36" spans="1:18" customFormat="1" ht="15" x14ac:dyDescent="0.25">
      <c r="A36" s="154" t="s">
        <v>196</v>
      </c>
      <c r="C36" s="155"/>
      <c r="D36" s="155"/>
      <c r="E36" s="155"/>
      <c r="F36" s="155"/>
      <c r="G36" s="155"/>
      <c r="H36" s="155"/>
      <c r="I36" s="155"/>
      <c r="J36" s="155"/>
      <c r="K36" s="155"/>
      <c r="L36" s="155"/>
      <c r="M36" s="155"/>
      <c r="N36" s="155"/>
      <c r="O36" s="155"/>
      <c r="P36" s="155"/>
      <c r="Q36" s="155"/>
      <c r="R36" s="155"/>
    </row>
    <row r="37" spans="1:18" customFormat="1" ht="15" x14ac:dyDescent="0.25">
      <c r="B37" s="156" t="s">
        <v>197</v>
      </c>
      <c r="C37" s="157"/>
      <c r="D37" s="157"/>
      <c r="E37" s="157"/>
      <c r="F37" s="157"/>
      <c r="G37" s="157"/>
      <c r="H37" s="158"/>
      <c r="I37" s="155"/>
      <c r="J37" s="155"/>
      <c r="K37" s="155"/>
      <c r="L37" s="155"/>
      <c r="M37" s="155"/>
      <c r="N37" s="155"/>
      <c r="O37" s="155"/>
      <c r="P37" s="155"/>
      <c r="Q37" s="155"/>
      <c r="R37" s="155"/>
    </row>
    <row r="38" spans="1:18" customFormat="1" ht="65.25" customHeight="1" x14ac:dyDescent="0.25">
      <c r="B38" s="159"/>
      <c r="C38" s="333" t="s">
        <v>198</v>
      </c>
      <c r="D38" s="334"/>
      <c r="E38" s="334"/>
      <c r="F38" s="334"/>
      <c r="G38" s="334"/>
      <c r="H38" s="335"/>
      <c r="N38" s="160"/>
      <c r="O38" s="160"/>
      <c r="P38" s="160"/>
      <c r="Q38" s="160"/>
      <c r="R38" s="160"/>
    </row>
    <row r="39" spans="1:18" customFormat="1" ht="15" x14ac:dyDescent="0.25">
      <c r="B39" s="159"/>
      <c r="C39" s="161" t="s">
        <v>199</v>
      </c>
      <c r="D39" s="162"/>
      <c r="E39" s="162"/>
      <c r="F39" s="162"/>
      <c r="G39" s="162"/>
      <c r="H39" s="163"/>
      <c r="I39" s="155"/>
      <c r="J39" s="155"/>
      <c r="K39" s="155"/>
      <c r="L39" s="155"/>
      <c r="M39" s="155"/>
      <c r="N39" s="155"/>
      <c r="O39" s="155"/>
      <c r="P39" s="155"/>
      <c r="Q39" s="155"/>
      <c r="R39" s="155"/>
    </row>
    <row r="40" spans="1:18" customFormat="1" ht="15" x14ac:dyDescent="0.25">
      <c r="B40" s="159"/>
      <c r="C40" s="164" t="s">
        <v>200</v>
      </c>
      <c r="D40" s="165"/>
      <c r="E40" s="165"/>
      <c r="F40" s="165"/>
      <c r="G40" s="165"/>
      <c r="H40" s="166"/>
      <c r="I40" s="155"/>
      <c r="J40" s="155"/>
      <c r="K40" s="155"/>
      <c r="L40" s="155"/>
      <c r="M40" s="155"/>
      <c r="N40" s="155"/>
      <c r="O40" s="155"/>
      <c r="P40" s="155"/>
      <c r="Q40" s="155"/>
      <c r="R40" s="155"/>
    </row>
    <row r="41" spans="1:18" customFormat="1" ht="15" x14ac:dyDescent="0.25">
      <c r="B41" s="159"/>
      <c r="C41" s="164" t="s">
        <v>201</v>
      </c>
      <c r="D41" s="165"/>
      <c r="E41" s="165"/>
      <c r="F41" s="165"/>
      <c r="G41" s="165"/>
      <c r="H41" s="166"/>
      <c r="I41" s="155"/>
      <c r="J41" s="155"/>
      <c r="K41" s="155"/>
      <c r="L41" s="155"/>
      <c r="M41" s="155"/>
      <c r="N41" s="155"/>
      <c r="O41" s="155"/>
      <c r="P41" s="155"/>
      <c r="Q41" s="155"/>
      <c r="R41" s="155"/>
    </row>
    <row r="42" spans="1:18" customFormat="1" ht="15" x14ac:dyDescent="0.25">
      <c r="B42" s="159"/>
      <c r="C42" s="164" t="s">
        <v>202</v>
      </c>
      <c r="D42" s="165"/>
      <c r="E42" s="165"/>
      <c r="F42" s="165"/>
      <c r="G42" s="165"/>
      <c r="H42" s="166"/>
      <c r="I42" s="155"/>
      <c r="J42" s="155"/>
      <c r="K42" s="155"/>
      <c r="L42" s="155"/>
      <c r="M42" s="155"/>
      <c r="N42" s="155"/>
      <c r="O42" s="155"/>
      <c r="P42" s="155"/>
      <c r="Q42" s="155"/>
      <c r="R42" s="155"/>
    </row>
    <row r="43" spans="1:18" customFormat="1" ht="15" x14ac:dyDescent="0.25">
      <c r="B43" s="159"/>
      <c r="C43" s="164" t="s">
        <v>203</v>
      </c>
      <c r="D43" s="165"/>
      <c r="E43" s="165"/>
      <c r="F43" s="165"/>
      <c r="G43" s="165"/>
      <c r="H43" s="166"/>
      <c r="I43" s="155"/>
      <c r="J43" s="155"/>
      <c r="K43" s="155"/>
      <c r="L43" s="155"/>
      <c r="M43" s="155"/>
      <c r="N43" s="155"/>
      <c r="O43" s="155"/>
      <c r="P43" s="155"/>
      <c r="Q43" s="155"/>
      <c r="R43" s="155"/>
    </row>
    <row r="44" spans="1:18" customFormat="1" ht="41.25" customHeight="1" x14ac:dyDescent="0.25">
      <c r="B44" s="159"/>
      <c r="C44" s="349" t="s">
        <v>204</v>
      </c>
      <c r="D44" s="350"/>
      <c r="E44" s="350"/>
      <c r="F44" s="350"/>
      <c r="G44" s="350"/>
      <c r="H44" s="351"/>
      <c r="N44" s="167"/>
      <c r="O44" s="167"/>
      <c r="P44" s="167"/>
      <c r="Q44" s="155"/>
      <c r="R44" s="155"/>
    </row>
    <row r="45" spans="1:18" customFormat="1" ht="38.25" customHeight="1" x14ac:dyDescent="0.25">
      <c r="B45" s="168"/>
      <c r="C45" s="333" t="s">
        <v>205</v>
      </c>
      <c r="D45" s="334"/>
      <c r="E45" s="334"/>
      <c r="F45" s="334"/>
      <c r="G45" s="334"/>
      <c r="H45" s="335"/>
      <c r="N45" s="160"/>
      <c r="O45" s="160"/>
      <c r="P45" s="160"/>
      <c r="Q45" s="160"/>
      <c r="R45" s="155"/>
    </row>
    <row r="46" spans="1:18" customFormat="1" ht="43.5" customHeight="1" x14ac:dyDescent="0.25">
      <c r="B46" s="333" t="s">
        <v>206</v>
      </c>
      <c r="C46" s="334"/>
      <c r="D46" s="334"/>
      <c r="E46" s="334"/>
      <c r="F46" s="334"/>
      <c r="G46" s="334"/>
      <c r="H46" s="335"/>
      <c r="I46" s="155"/>
      <c r="J46" s="155"/>
      <c r="K46" s="155"/>
      <c r="L46" s="155"/>
      <c r="M46" s="155"/>
      <c r="N46" s="155"/>
      <c r="O46" s="155"/>
      <c r="P46" s="155"/>
      <c r="Q46" s="155"/>
      <c r="R46" s="155"/>
    </row>
    <row r="47" spans="1:18" customFormat="1" ht="49.5" customHeight="1" x14ac:dyDescent="0.25">
      <c r="B47" s="333" t="s">
        <v>207</v>
      </c>
      <c r="C47" s="334"/>
      <c r="D47" s="334"/>
      <c r="E47" s="334"/>
      <c r="F47" s="334"/>
      <c r="G47" s="334"/>
      <c r="H47" s="335"/>
      <c r="I47" s="169"/>
    </row>
    <row r="48" spans="1:18" customFormat="1" ht="46.5" customHeight="1" x14ac:dyDescent="0.25">
      <c r="B48" s="333" t="s">
        <v>208</v>
      </c>
      <c r="C48" s="334"/>
      <c r="D48" s="334"/>
      <c r="E48" s="334"/>
      <c r="F48" s="334"/>
      <c r="G48" s="334"/>
      <c r="H48" s="335"/>
      <c r="I48" s="169"/>
    </row>
    <row r="49" spans="1:9" customFormat="1" ht="30" customHeight="1" x14ac:dyDescent="0.25">
      <c r="B49" s="333" t="s">
        <v>209</v>
      </c>
      <c r="C49" s="334"/>
      <c r="D49" s="334"/>
      <c r="E49" s="334"/>
      <c r="F49" s="334"/>
      <c r="G49" s="334"/>
      <c r="H49" s="335"/>
      <c r="I49" s="169"/>
    </row>
    <row r="50" spans="1:9" customFormat="1" ht="15" customHeight="1" x14ac:dyDescent="0.25">
      <c r="A50" s="170" t="s">
        <v>210</v>
      </c>
      <c r="B50" s="170"/>
      <c r="I50" s="171"/>
    </row>
    <row r="51" spans="1:9" customFormat="1" ht="30" customHeight="1" x14ac:dyDescent="0.25">
      <c r="B51" s="336" t="s">
        <v>211</v>
      </c>
      <c r="C51" s="337"/>
      <c r="D51" s="337"/>
      <c r="E51" s="337"/>
      <c r="F51" s="337"/>
      <c r="G51" s="337"/>
      <c r="H51" s="338"/>
    </row>
    <row r="52" spans="1:9" customFormat="1" ht="12.75" customHeight="1" x14ac:dyDescent="0.25">
      <c r="B52" s="339" t="s">
        <v>212</v>
      </c>
      <c r="C52" s="340"/>
      <c r="D52" s="340"/>
      <c r="E52" s="340"/>
      <c r="F52" s="340"/>
      <c r="G52" s="172"/>
      <c r="H52" s="173"/>
    </row>
    <row r="53" spans="1:9" customFormat="1" ht="29.25" customHeight="1" x14ac:dyDescent="0.25">
      <c r="B53" s="341" t="s">
        <v>213</v>
      </c>
      <c r="C53" s="342"/>
      <c r="D53" s="342"/>
      <c r="E53" s="342"/>
      <c r="F53" s="342"/>
      <c r="G53" s="342"/>
      <c r="H53" s="343"/>
    </row>
    <row r="54" spans="1:9" customFormat="1" ht="15" customHeight="1" x14ac:dyDescent="0.25">
      <c r="B54" s="174" t="s">
        <v>214</v>
      </c>
      <c r="C54" s="172"/>
      <c r="D54" s="172"/>
      <c r="E54" s="172"/>
      <c r="F54" s="172"/>
      <c r="G54" s="172"/>
      <c r="H54" s="173"/>
    </row>
    <row r="55" spans="1:9" customFormat="1" ht="30.75" customHeight="1" x14ac:dyDescent="0.25">
      <c r="B55" s="341" t="s">
        <v>215</v>
      </c>
      <c r="C55" s="342"/>
      <c r="D55" s="342"/>
      <c r="E55" s="342"/>
      <c r="F55" s="342"/>
      <c r="G55" s="342"/>
      <c r="H55" s="343"/>
    </row>
    <row r="56" spans="1:9" customFormat="1" ht="12.75" customHeight="1" x14ac:dyDescent="0.25">
      <c r="B56" s="344" t="s">
        <v>216</v>
      </c>
      <c r="C56" s="345"/>
      <c r="D56" s="345"/>
      <c r="E56" s="345"/>
      <c r="F56" s="345"/>
      <c r="G56" s="345"/>
      <c r="H56" s="173"/>
    </row>
    <row r="57" spans="1:9" customFormat="1" ht="35.25" customHeight="1" x14ac:dyDescent="0.25">
      <c r="B57" s="341" t="s">
        <v>217</v>
      </c>
      <c r="C57" s="342"/>
      <c r="D57" s="342"/>
      <c r="E57" s="342"/>
      <c r="F57" s="342"/>
      <c r="G57" s="342"/>
      <c r="H57" s="343"/>
    </row>
    <row r="58" spans="1:9" customFormat="1" ht="24.75" customHeight="1" x14ac:dyDescent="0.25">
      <c r="B58" s="346" t="s">
        <v>218</v>
      </c>
      <c r="C58" s="347"/>
      <c r="D58" s="347"/>
      <c r="E58" s="347"/>
      <c r="F58" s="347"/>
      <c r="G58" s="347"/>
      <c r="H58" s="348"/>
    </row>
    <row r="59" spans="1:9" customFormat="1" ht="27.75" customHeight="1" x14ac:dyDescent="0.25">
      <c r="B59" s="349" t="s">
        <v>219</v>
      </c>
      <c r="C59" s="350"/>
      <c r="D59" s="350"/>
      <c r="E59" s="350"/>
      <c r="F59" s="350"/>
      <c r="G59" s="350"/>
      <c r="H59" s="351"/>
    </row>
    <row r="60" spans="1:9" customFormat="1" ht="21" customHeight="1" x14ac:dyDescent="0.25">
      <c r="B60" s="333" t="s">
        <v>220</v>
      </c>
      <c r="C60" s="334"/>
      <c r="D60" s="334"/>
      <c r="E60" s="334"/>
      <c r="F60" s="334"/>
      <c r="G60" s="334"/>
      <c r="H60" s="335"/>
    </row>
    <row r="61" spans="1:9" customFormat="1" ht="26.25" customHeight="1" x14ac:dyDescent="0.25">
      <c r="B61" s="332" t="s">
        <v>221</v>
      </c>
      <c r="C61" s="332"/>
      <c r="D61" s="332"/>
      <c r="E61" s="332"/>
      <c r="F61" s="332"/>
      <c r="G61" s="332"/>
      <c r="H61" s="332"/>
    </row>
  </sheetData>
  <mergeCells count="27">
    <mergeCell ref="B47:H47"/>
    <mergeCell ref="A1:K1"/>
    <mergeCell ref="J22:K22"/>
    <mergeCell ref="B26:B27"/>
    <mergeCell ref="C26:G26"/>
    <mergeCell ref="B28:B30"/>
    <mergeCell ref="C29:D29"/>
    <mergeCell ref="E29:G29"/>
    <mergeCell ref="D30:E30"/>
    <mergeCell ref="F30:G30"/>
    <mergeCell ref="D34:E34"/>
    <mergeCell ref="C38:H38"/>
    <mergeCell ref="C44:H44"/>
    <mergeCell ref="C45:H45"/>
    <mergeCell ref="B46:H46"/>
    <mergeCell ref="B61:H61"/>
    <mergeCell ref="B48:H48"/>
    <mergeCell ref="B49:H49"/>
    <mergeCell ref="B51:H51"/>
    <mergeCell ref="B52:F52"/>
    <mergeCell ref="B53:H53"/>
    <mergeCell ref="B55:H55"/>
    <mergeCell ref="B56:G56"/>
    <mergeCell ref="B57:H57"/>
    <mergeCell ref="B58:H58"/>
    <mergeCell ref="B59:H59"/>
    <mergeCell ref="B60:H60"/>
  </mergeCells>
  <conditionalFormatting sqref="I22">
    <cfRule type="expression" dxfId="6" priority="37">
      <formula>MAX(#REF!)&gt;=5</formula>
    </cfRule>
  </conditionalFormatting>
  <conditionalFormatting sqref="J20:K21">
    <cfRule type="expression" dxfId="5" priority="15">
      <formula>MAX(D20:H20)&gt;=5</formula>
    </cfRule>
  </conditionalFormatting>
  <conditionalFormatting sqref="J8:K19">
    <cfRule type="expression" dxfId="4" priority="11">
      <formula>MAX(D8:H8)&gt;=5</formula>
    </cfRule>
  </conditionalFormatting>
  <conditionalFormatting sqref="J7:K7">
    <cfRule type="expression" dxfId="3" priority="7">
      <formula>MAX(D7:H7)&gt;=5</formula>
    </cfRule>
  </conditionalFormatting>
  <conditionalFormatting sqref="J5:K5">
    <cfRule type="expression" dxfId="2" priority="5">
      <formula>MAX(D5:H5)&gt;=5</formula>
    </cfRule>
  </conditionalFormatting>
  <conditionalFormatting sqref="J6:K6">
    <cfRule type="expression" dxfId="1" priority="4">
      <formula>MAX(D6:H6)&gt;=5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91" customWidth="1"/>
    <col min="2" max="3" width="11" style="191" customWidth="1"/>
    <col min="4" max="4" width="22.85546875" style="191" customWidth="1"/>
    <col min="5" max="6" width="11" style="191" customWidth="1"/>
    <col min="7" max="8" width="9.140625" style="191" customWidth="1"/>
    <col min="9" max="9" width="19" style="189"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0" t="s">
        <v>19</v>
      </c>
      <c r="I1" s="175"/>
    </row>
    <row r="2" spans="1:9" s="181" customFormat="1" ht="18" customHeight="1" x14ac:dyDescent="0.25">
      <c r="A2" s="176" t="s">
        <v>19</v>
      </c>
      <c r="B2" s="177" t="s">
        <v>222</v>
      </c>
      <c r="C2" s="178"/>
      <c r="D2" s="179"/>
      <c r="E2" s="179"/>
      <c r="F2" s="179"/>
      <c r="G2" s="179"/>
      <c r="H2" s="179"/>
      <c r="I2" s="180" t="s">
        <v>63</v>
      </c>
    </row>
    <row r="3" spans="1:9" s="181" customFormat="1" x14ac:dyDescent="0.2">
      <c r="A3" s="182" t="s">
        <v>223</v>
      </c>
      <c r="C3" s="183"/>
      <c r="I3" s="184"/>
    </row>
    <row r="4" spans="1:9" s="181" customFormat="1" ht="12.75" x14ac:dyDescent="0.2">
      <c r="A4" s="185" t="s">
        <v>224</v>
      </c>
      <c r="B4" s="185" t="s">
        <v>59</v>
      </c>
      <c r="C4" s="185" t="s">
        <v>71</v>
      </c>
      <c r="D4" s="185" t="s">
        <v>225</v>
      </c>
      <c r="E4" s="186" t="s">
        <v>22</v>
      </c>
      <c r="F4" s="187"/>
      <c r="G4" s="187"/>
      <c r="H4" s="187"/>
      <c r="I4" s="188"/>
    </row>
    <row r="5" spans="1:9" x14ac:dyDescent="0.25">
      <c r="A5"/>
      <c r="B5"/>
      <c r="C5"/>
      <c r="D5"/>
      <c r="E5"/>
      <c r="F5"/>
      <c r="G5"/>
      <c r="H5"/>
    </row>
    <row r="6" spans="1:9" x14ac:dyDescent="0.25">
      <c r="A6" s="19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91"/>
    <col min="4" max="4" width="13.42578125" style="191" bestFit="1" customWidth="1"/>
    <col min="5" max="5" width="16.42578125" style="191" bestFit="1" customWidth="1"/>
    <col min="6" max="6" width="23.42578125" style="191" customWidth="1"/>
    <col min="7" max="7" width="11" style="191" bestFit="1" customWidth="1"/>
    <col min="8" max="259" width="9.140625" style="191"/>
    <col min="260" max="260" width="13.42578125" style="191" bestFit="1" customWidth="1"/>
    <col min="261" max="261" width="16.42578125" style="191" bestFit="1" customWidth="1"/>
    <col min="262" max="262" width="23.42578125" style="191" customWidth="1"/>
    <col min="263" max="263" width="11" style="191" bestFit="1" customWidth="1"/>
    <col min="264" max="515" width="9.140625" style="191"/>
    <col min="516" max="516" width="13.42578125" style="191" bestFit="1" customWidth="1"/>
    <col min="517" max="517" width="16.42578125" style="191" bestFit="1" customWidth="1"/>
    <col min="518" max="518" width="23.42578125" style="191" customWidth="1"/>
    <col min="519" max="519" width="11" style="191" bestFit="1" customWidth="1"/>
    <col min="520" max="771" width="9.140625" style="191"/>
    <col min="772" max="772" width="13.42578125" style="191" bestFit="1" customWidth="1"/>
    <col min="773" max="773" width="16.42578125" style="191" bestFit="1" customWidth="1"/>
    <col min="774" max="774" width="23.42578125" style="191" customWidth="1"/>
    <col min="775" max="775" width="11" style="191" bestFit="1" customWidth="1"/>
    <col min="776" max="1027" width="9.140625" style="191"/>
    <col min="1028" max="1028" width="13.42578125" style="191" bestFit="1" customWidth="1"/>
    <col min="1029" max="1029" width="16.42578125" style="191" bestFit="1" customWidth="1"/>
    <col min="1030" max="1030" width="23.42578125" style="191" customWidth="1"/>
    <col min="1031" max="1031" width="11" style="191" bestFit="1" customWidth="1"/>
    <col min="1032" max="1283" width="9.140625" style="191"/>
    <col min="1284" max="1284" width="13.42578125" style="191" bestFit="1" customWidth="1"/>
    <col min="1285" max="1285" width="16.42578125" style="191" bestFit="1" customWidth="1"/>
    <col min="1286" max="1286" width="23.42578125" style="191" customWidth="1"/>
    <col min="1287" max="1287" width="11" style="191" bestFit="1" customWidth="1"/>
    <col min="1288" max="1539" width="9.140625" style="191"/>
    <col min="1540" max="1540" width="13.42578125" style="191" bestFit="1" customWidth="1"/>
    <col min="1541" max="1541" width="16.42578125" style="191" bestFit="1" customWidth="1"/>
    <col min="1542" max="1542" width="23.42578125" style="191" customWidth="1"/>
    <col min="1543" max="1543" width="11" style="191" bestFit="1" customWidth="1"/>
    <col min="1544" max="1795" width="9.140625" style="191"/>
    <col min="1796" max="1796" width="13.42578125" style="191" bestFit="1" customWidth="1"/>
    <col min="1797" max="1797" width="16.42578125" style="191" bestFit="1" customWidth="1"/>
    <col min="1798" max="1798" width="23.42578125" style="191" customWidth="1"/>
    <col min="1799" max="1799" width="11" style="191" bestFit="1" customWidth="1"/>
    <col min="1800" max="2051" width="9.140625" style="191"/>
    <col min="2052" max="2052" width="13.42578125" style="191" bestFit="1" customWidth="1"/>
    <col min="2053" max="2053" width="16.42578125" style="191" bestFit="1" customWidth="1"/>
    <col min="2054" max="2054" width="23.42578125" style="191" customWidth="1"/>
    <col min="2055" max="2055" width="11" style="191" bestFit="1" customWidth="1"/>
    <col min="2056" max="2307" width="9.140625" style="191"/>
    <col min="2308" max="2308" width="13.42578125" style="191" bestFit="1" customWidth="1"/>
    <col min="2309" max="2309" width="16.42578125" style="191" bestFit="1" customWidth="1"/>
    <col min="2310" max="2310" width="23.42578125" style="191" customWidth="1"/>
    <col min="2311" max="2311" width="11" style="191" bestFit="1" customWidth="1"/>
    <col min="2312" max="2563" width="9.140625" style="191"/>
    <col min="2564" max="2564" width="13.42578125" style="191" bestFit="1" customWidth="1"/>
    <col min="2565" max="2565" width="16.42578125" style="191" bestFit="1" customWidth="1"/>
    <col min="2566" max="2566" width="23.42578125" style="191" customWidth="1"/>
    <col min="2567" max="2567" width="11" style="191" bestFit="1" customWidth="1"/>
    <col min="2568" max="2819" width="9.140625" style="191"/>
    <col min="2820" max="2820" width="13.42578125" style="191" bestFit="1" customWidth="1"/>
    <col min="2821" max="2821" width="16.42578125" style="191" bestFit="1" customWidth="1"/>
    <col min="2822" max="2822" width="23.42578125" style="191" customWidth="1"/>
    <col min="2823" max="2823" width="11" style="191" bestFit="1" customWidth="1"/>
    <col min="2824" max="3075" width="9.140625" style="191"/>
    <col min="3076" max="3076" width="13.42578125" style="191" bestFit="1" customWidth="1"/>
    <col min="3077" max="3077" width="16.42578125" style="191" bestFit="1" customWidth="1"/>
    <col min="3078" max="3078" width="23.42578125" style="191" customWidth="1"/>
    <col min="3079" max="3079" width="11" style="191" bestFit="1" customWidth="1"/>
    <col min="3080" max="3331" width="9.140625" style="191"/>
    <col min="3332" max="3332" width="13.42578125" style="191" bestFit="1" customWidth="1"/>
    <col min="3333" max="3333" width="16.42578125" style="191" bestFit="1" customWidth="1"/>
    <col min="3334" max="3334" width="23.42578125" style="191" customWidth="1"/>
    <col min="3335" max="3335" width="11" style="191" bestFit="1" customWidth="1"/>
    <col min="3336" max="3587" width="9.140625" style="191"/>
    <col min="3588" max="3588" width="13.42578125" style="191" bestFit="1" customWidth="1"/>
    <col min="3589" max="3589" width="16.42578125" style="191" bestFit="1" customWidth="1"/>
    <col min="3590" max="3590" width="23.42578125" style="191" customWidth="1"/>
    <col min="3591" max="3591" width="11" style="191" bestFit="1" customWidth="1"/>
    <col min="3592" max="3843" width="9.140625" style="191"/>
    <col min="3844" max="3844" width="13.42578125" style="191" bestFit="1" customWidth="1"/>
    <col min="3845" max="3845" width="16.42578125" style="191" bestFit="1" customWidth="1"/>
    <col min="3846" max="3846" width="23.42578125" style="191" customWidth="1"/>
    <col min="3847" max="3847" width="11" style="191" bestFit="1" customWidth="1"/>
    <col min="3848" max="4099" width="9.140625" style="191"/>
    <col min="4100" max="4100" width="13.42578125" style="191" bestFit="1" customWidth="1"/>
    <col min="4101" max="4101" width="16.42578125" style="191" bestFit="1" customWidth="1"/>
    <col min="4102" max="4102" width="23.42578125" style="191" customWidth="1"/>
    <col min="4103" max="4103" width="11" style="191" bestFit="1" customWidth="1"/>
    <col min="4104" max="4355" width="9.140625" style="191"/>
    <col min="4356" max="4356" width="13.42578125" style="191" bestFit="1" customWidth="1"/>
    <col min="4357" max="4357" width="16.42578125" style="191" bestFit="1" customWidth="1"/>
    <col min="4358" max="4358" width="23.42578125" style="191" customWidth="1"/>
    <col min="4359" max="4359" width="11" style="191" bestFit="1" customWidth="1"/>
    <col min="4360" max="4611" width="9.140625" style="191"/>
    <col min="4612" max="4612" width="13.42578125" style="191" bestFit="1" customWidth="1"/>
    <col min="4613" max="4613" width="16.42578125" style="191" bestFit="1" customWidth="1"/>
    <col min="4614" max="4614" width="23.42578125" style="191" customWidth="1"/>
    <col min="4615" max="4615" width="11" style="191" bestFit="1" customWidth="1"/>
    <col min="4616" max="4867" width="9.140625" style="191"/>
    <col min="4868" max="4868" width="13.42578125" style="191" bestFit="1" customWidth="1"/>
    <col min="4869" max="4869" width="16.42578125" style="191" bestFit="1" customWidth="1"/>
    <col min="4870" max="4870" width="23.42578125" style="191" customWidth="1"/>
    <col min="4871" max="4871" width="11" style="191" bestFit="1" customWidth="1"/>
    <col min="4872" max="5123" width="9.140625" style="191"/>
    <col min="5124" max="5124" width="13.42578125" style="191" bestFit="1" customWidth="1"/>
    <col min="5125" max="5125" width="16.42578125" style="191" bestFit="1" customWidth="1"/>
    <col min="5126" max="5126" width="23.42578125" style="191" customWidth="1"/>
    <col min="5127" max="5127" width="11" style="191" bestFit="1" customWidth="1"/>
    <col min="5128" max="5379" width="9.140625" style="191"/>
    <col min="5380" max="5380" width="13.42578125" style="191" bestFit="1" customWidth="1"/>
    <col min="5381" max="5381" width="16.42578125" style="191" bestFit="1" customWidth="1"/>
    <col min="5382" max="5382" width="23.42578125" style="191" customWidth="1"/>
    <col min="5383" max="5383" width="11" style="191" bestFit="1" customWidth="1"/>
    <col min="5384" max="5635" width="9.140625" style="191"/>
    <col min="5636" max="5636" width="13.42578125" style="191" bestFit="1" customWidth="1"/>
    <col min="5637" max="5637" width="16.42578125" style="191" bestFit="1" customWidth="1"/>
    <col min="5638" max="5638" width="23.42578125" style="191" customWidth="1"/>
    <col min="5639" max="5639" width="11" style="191" bestFit="1" customWidth="1"/>
    <col min="5640" max="5891" width="9.140625" style="191"/>
    <col min="5892" max="5892" width="13.42578125" style="191" bestFit="1" customWidth="1"/>
    <col min="5893" max="5893" width="16.42578125" style="191" bestFit="1" customWidth="1"/>
    <col min="5894" max="5894" width="23.42578125" style="191" customWidth="1"/>
    <col min="5895" max="5895" width="11" style="191" bestFit="1" customWidth="1"/>
    <col min="5896" max="6147" width="9.140625" style="191"/>
    <col min="6148" max="6148" width="13.42578125" style="191" bestFit="1" customWidth="1"/>
    <col min="6149" max="6149" width="16.42578125" style="191" bestFit="1" customWidth="1"/>
    <col min="6150" max="6150" width="23.42578125" style="191" customWidth="1"/>
    <col min="6151" max="6151" width="11" style="191" bestFit="1" customWidth="1"/>
    <col min="6152" max="6403" width="9.140625" style="191"/>
    <col min="6404" max="6404" width="13.42578125" style="191" bestFit="1" customWidth="1"/>
    <col min="6405" max="6405" width="16.42578125" style="191" bestFit="1" customWidth="1"/>
    <col min="6406" max="6406" width="23.42578125" style="191" customWidth="1"/>
    <col min="6407" max="6407" width="11" style="191" bestFit="1" customWidth="1"/>
    <col min="6408" max="6659" width="9.140625" style="191"/>
    <col min="6660" max="6660" width="13.42578125" style="191" bestFit="1" customWidth="1"/>
    <col min="6661" max="6661" width="16.42578125" style="191" bestFit="1" customWidth="1"/>
    <col min="6662" max="6662" width="23.42578125" style="191" customWidth="1"/>
    <col min="6663" max="6663" width="11" style="191" bestFit="1" customWidth="1"/>
    <col min="6664" max="6915" width="9.140625" style="191"/>
    <col min="6916" max="6916" width="13.42578125" style="191" bestFit="1" customWidth="1"/>
    <col min="6917" max="6917" width="16.42578125" style="191" bestFit="1" customWidth="1"/>
    <col min="6918" max="6918" width="23.42578125" style="191" customWidth="1"/>
    <col min="6919" max="6919" width="11" style="191" bestFit="1" customWidth="1"/>
    <col min="6920" max="7171" width="9.140625" style="191"/>
    <col min="7172" max="7172" width="13.42578125" style="191" bestFit="1" customWidth="1"/>
    <col min="7173" max="7173" width="16.42578125" style="191" bestFit="1" customWidth="1"/>
    <col min="7174" max="7174" width="23.42578125" style="191" customWidth="1"/>
    <col min="7175" max="7175" width="11" style="191" bestFit="1" customWidth="1"/>
    <col min="7176" max="7427" width="9.140625" style="191"/>
    <col min="7428" max="7428" width="13.42578125" style="191" bestFit="1" customWidth="1"/>
    <col min="7429" max="7429" width="16.42578125" style="191" bestFit="1" customWidth="1"/>
    <col min="7430" max="7430" width="23.42578125" style="191" customWidth="1"/>
    <col min="7431" max="7431" width="11" style="191" bestFit="1" customWidth="1"/>
    <col min="7432" max="7683" width="9.140625" style="191"/>
    <col min="7684" max="7684" width="13.42578125" style="191" bestFit="1" customWidth="1"/>
    <col min="7685" max="7685" width="16.42578125" style="191" bestFit="1" customWidth="1"/>
    <col min="7686" max="7686" width="23.42578125" style="191" customWidth="1"/>
    <col min="7687" max="7687" width="11" style="191" bestFit="1" customWidth="1"/>
    <col min="7688" max="7939" width="9.140625" style="191"/>
    <col min="7940" max="7940" width="13.42578125" style="191" bestFit="1" customWidth="1"/>
    <col min="7941" max="7941" width="16.42578125" style="191" bestFit="1" customWidth="1"/>
    <col min="7942" max="7942" width="23.42578125" style="191" customWidth="1"/>
    <col min="7943" max="7943" width="11" style="191" bestFit="1" customWidth="1"/>
    <col min="7944" max="8195" width="9.140625" style="191"/>
    <col min="8196" max="8196" width="13.42578125" style="191" bestFit="1" customWidth="1"/>
    <col min="8197" max="8197" width="16.42578125" style="191" bestFit="1" customWidth="1"/>
    <col min="8198" max="8198" width="23.42578125" style="191" customWidth="1"/>
    <col min="8199" max="8199" width="11" style="191" bestFit="1" customWidth="1"/>
    <col min="8200" max="8451" width="9.140625" style="191"/>
    <col min="8452" max="8452" width="13.42578125" style="191" bestFit="1" customWidth="1"/>
    <col min="8453" max="8453" width="16.42578125" style="191" bestFit="1" customWidth="1"/>
    <col min="8454" max="8454" width="23.42578125" style="191" customWidth="1"/>
    <col min="8455" max="8455" width="11" style="191" bestFit="1" customWidth="1"/>
    <col min="8456" max="8707" width="9.140625" style="191"/>
    <col min="8708" max="8708" width="13.42578125" style="191" bestFit="1" customWidth="1"/>
    <col min="8709" max="8709" width="16.42578125" style="191" bestFit="1" customWidth="1"/>
    <col min="8710" max="8710" width="23.42578125" style="191" customWidth="1"/>
    <col min="8711" max="8711" width="11" style="191" bestFit="1" customWidth="1"/>
    <col min="8712" max="8963" width="9.140625" style="191"/>
    <col min="8964" max="8964" width="13.42578125" style="191" bestFit="1" customWidth="1"/>
    <col min="8965" max="8965" width="16.42578125" style="191" bestFit="1" customWidth="1"/>
    <col min="8966" max="8966" width="23.42578125" style="191" customWidth="1"/>
    <col min="8967" max="8967" width="11" style="191" bestFit="1" customWidth="1"/>
    <col min="8968" max="9219" width="9.140625" style="191"/>
    <col min="9220" max="9220" width="13.42578125" style="191" bestFit="1" customWidth="1"/>
    <col min="9221" max="9221" width="16.42578125" style="191" bestFit="1" customWidth="1"/>
    <col min="9222" max="9222" width="23.42578125" style="191" customWidth="1"/>
    <col min="9223" max="9223" width="11" style="191" bestFit="1" customWidth="1"/>
    <col min="9224" max="9475" width="9.140625" style="191"/>
    <col min="9476" max="9476" width="13.42578125" style="191" bestFit="1" customWidth="1"/>
    <col min="9477" max="9477" width="16.42578125" style="191" bestFit="1" customWidth="1"/>
    <col min="9478" max="9478" width="23.42578125" style="191" customWidth="1"/>
    <col min="9479" max="9479" width="11" style="191" bestFit="1" customWidth="1"/>
    <col min="9480" max="9731" width="9.140625" style="191"/>
    <col min="9732" max="9732" width="13.42578125" style="191" bestFit="1" customWidth="1"/>
    <col min="9733" max="9733" width="16.42578125" style="191" bestFit="1" customWidth="1"/>
    <col min="9734" max="9734" width="23.42578125" style="191" customWidth="1"/>
    <col min="9735" max="9735" width="11" style="191" bestFit="1" customWidth="1"/>
    <col min="9736" max="9987" width="9.140625" style="191"/>
    <col min="9988" max="9988" width="13.42578125" style="191" bestFit="1" customWidth="1"/>
    <col min="9989" max="9989" width="16.42578125" style="191" bestFit="1" customWidth="1"/>
    <col min="9990" max="9990" width="23.42578125" style="191" customWidth="1"/>
    <col min="9991" max="9991" width="11" style="191" bestFit="1" customWidth="1"/>
    <col min="9992" max="10243" width="9.140625" style="191"/>
    <col min="10244" max="10244" width="13.42578125" style="191" bestFit="1" customWidth="1"/>
    <col min="10245" max="10245" width="16.42578125" style="191" bestFit="1" customWidth="1"/>
    <col min="10246" max="10246" width="23.42578125" style="191" customWidth="1"/>
    <col min="10247" max="10247" width="11" style="191" bestFit="1" customWidth="1"/>
    <col min="10248" max="10499" width="9.140625" style="191"/>
    <col min="10500" max="10500" width="13.42578125" style="191" bestFit="1" customWidth="1"/>
    <col min="10501" max="10501" width="16.42578125" style="191" bestFit="1" customWidth="1"/>
    <col min="10502" max="10502" width="23.42578125" style="191" customWidth="1"/>
    <col min="10503" max="10503" width="11" style="191" bestFit="1" customWidth="1"/>
    <col min="10504" max="10755" width="9.140625" style="191"/>
    <col min="10756" max="10756" width="13.42578125" style="191" bestFit="1" customWidth="1"/>
    <col min="10757" max="10757" width="16.42578125" style="191" bestFit="1" customWidth="1"/>
    <col min="10758" max="10758" width="23.42578125" style="191" customWidth="1"/>
    <col min="10759" max="10759" width="11" style="191" bestFit="1" customWidth="1"/>
    <col min="10760" max="11011" width="9.140625" style="191"/>
    <col min="11012" max="11012" width="13.42578125" style="191" bestFit="1" customWidth="1"/>
    <col min="11013" max="11013" width="16.42578125" style="191" bestFit="1" customWidth="1"/>
    <col min="11014" max="11014" width="23.42578125" style="191" customWidth="1"/>
    <col min="11015" max="11015" width="11" style="191" bestFit="1" customWidth="1"/>
    <col min="11016" max="11267" width="9.140625" style="191"/>
    <col min="11268" max="11268" width="13.42578125" style="191" bestFit="1" customWidth="1"/>
    <col min="11269" max="11269" width="16.42578125" style="191" bestFit="1" customWidth="1"/>
    <col min="11270" max="11270" width="23.42578125" style="191" customWidth="1"/>
    <col min="11271" max="11271" width="11" style="191" bestFit="1" customWidth="1"/>
    <col min="11272" max="11523" width="9.140625" style="191"/>
    <col min="11524" max="11524" width="13.42578125" style="191" bestFit="1" customWidth="1"/>
    <col min="11525" max="11525" width="16.42578125" style="191" bestFit="1" customWidth="1"/>
    <col min="11526" max="11526" width="23.42578125" style="191" customWidth="1"/>
    <col min="11527" max="11527" width="11" style="191" bestFit="1" customWidth="1"/>
    <col min="11528" max="11779" width="9.140625" style="191"/>
    <col min="11780" max="11780" width="13.42578125" style="191" bestFit="1" customWidth="1"/>
    <col min="11781" max="11781" width="16.42578125" style="191" bestFit="1" customWidth="1"/>
    <col min="11782" max="11782" width="23.42578125" style="191" customWidth="1"/>
    <col min="11783" max="11783" width="11" style="191" bestFit="1" customWidth="1"/>
    <col min="11784" max="12035" width="9.140625" style="191"/>
    <col min="12036" max="12036" width="13.42578125" style="191" bestFit="1" customWidth="1"/>
    <col min="12037" max="12037" width="16.42578125" style="191" bestFit="1" customWidth="1"/>
    <col min="12038" max="12038" width="23.42578125" style="191" customWidth="1"/>
    <col min="12039" max="12039" width="11" style="191" bestFit="1" customWidth="1"/>
    <col min="12040" max="12291" width="9.140625" style="191"/>
    <col min="12292" max="12292" width="13.42578125" style="191" bestFit="1" customWidth="1"/>
    <col min="12293" max="12293" width="16.42578125" style="191" bestFit="1" customWidth="1"/>
    <col min="12294" max="12294" width="23.42578125" style="191" customWidth="1"/>
    <col min="12295" max="12295" width="11" style="191" bestFit="1" customWidth="1"/>
    <col min="12296" max="12547" width="9.140625" style="191"/>
    <col min="12548" max="12548" width="13.42578125" style="191" bestFit="1" customWidth="1"/>
    <col min="12549" max="12549" width="16.42578125" style="191" bestFit="1" customWidth="1"/>
    <col min="12550" max="12550" width="23.42578125" style="191" customWidth="1"/>
    <col min="12551" max="12551" width="11" style="191" bestFit="1" customWidth="1"/>
    <col min="12552" max="12803" width="9.140625" style="191"/>
    <col min="12804" max="12804" width="13.42578125" style="191" bestFit="1" customWidth="1"/>
    <col min="12805" max="12805" width="16.42578125" style="191" bestFit="1" customWidth="1"/>
    <col min="12806" max="12806" width="23.42578125" style="191" customWidth="1"/>
    <col min="12807" max="12807" width="11" style="191" bestFit="1" customWidth="1"/>
    <col min="12808" max="13059" width="9.140625" style="191"/>
    <col min="13060" max="13060" width="13.42578125" style="191" bestFit="1" customWidth="1"/>
    <col min="13061" max="13061" width="16.42578125" style="191" bestFit="1" customWidth="1"/>
    <col min="13062" max="13062" width="23.42578125" style="191" customWidth="1"/>
    <col min="13063" max="13063" width="11" style="191" bestFit="1" customWidth="1"/>
    <col min="13064" max="13315" width="9.140625" style="191"/>
    <col min="13316" max="13316" width="13.42578125" style="191" bestFit="1" customWidth="1"/>
    <col min="13317" max="13317" width="16.42578125" style="191" bestFit="1" customWidth="1"/>
    <col min="13318" max="13318" width="23.42578125" style="191" customWidth="1"/>
    <col min="13319" max="13319" width="11" style="191" bestFit="1" customWidth="1"/>
    <col min="13320" max="13571" width="9.140625" style="191"/>
    <col min="13572" max="13572" width="13.42578125" style="191" bestFit="1" customWidth="1"/>
    <col min="13573" max="13573" width="16.42578125" style="191" bestFit="1" customWidth="1"/>
    <col min="13574" max="13574" width="23.42578125" style="191" customWidth="1"/>
    <col min="13575" max="13575" width="11" style="191" bestFit="1" customWidth="1"/>
    <col min="13576" max="13827" width="9.140625" style="191"/>
    <col min="13828" max="13828" width="13.42578125" style="191" bestFit="1" customWidth="1"/>
    <col min="13829" max="13829" width="16.42578125" style="191" bestFit="1" customWidth="1"/>
    <col min="13830" max="13830" width="23.42578125" style="191" customWidth="1"/>
    <col min="13831" max="13831" width="11" style="191" bestFit="1" customWidth="1"/>
    <col min="13832" max="14083" width="9.140625" style="191"/>
    <col min="14084" max="14084" width="13.42578125" style="191" bestFit="1" customWidth="1"/>
    <col min="14085" max="14085" width="16.42578125" style="191" bestFit="1" customWidth="1"/>
    <col min="14086" max="14086" width="23.42578125" style="191" customWidth="1"/>
    <col min="14087" max="14087" width="11" style="191" bestFit="1" customWidth="1"/>
    <col min="14088" max="14339" width="9.140625" style="191"/>
    <col min="14340" max="14340" width="13.42578125" style="191" bestFit="1" customWidth="1"/>
    <col min="14341" max="14341" width="16.42578125" style="191" bestFit="1" customWidth="1"/>
    <col min="14342" max="14342" width="23.42578125" style="191" customWidth="1"/>
    <col min="14343" max="14343" width="11" style="191" bestFit="1" customWidth="1"/>
    <col min="14344" max="14595" width="9.140625" style="191"/>
    <col min="14596" max="14596" width="13.42578125" style="191" bestFit="1" customWidth="1"/>
    <col min="14597" max="14597" width="16.42578125" style="191" bestFit="1" customWidth="1"/>
    <col min="14598" max="14598" width="23.42578125" style="191" customWidth="1"/>
    <col min="14599" max="14599" width="11" style="191" bestFit="1" customWidth="1"/>
    <col min="14600" max="14851" width="9.140625" style="191"/>
    <col min="14852" max="14852" width="13.42578125" style="191" bestFit="1" customWidth="1"/>
    <col min="14853" max="14853" width="16.42578125" style="191" bestFit="1" customWidth="1"/>
    <col min="14854" max="14854" width="23.42578125" style="191" customWidth="1"/>
    <col min="14855" max="14855" width="11" style="191" bestFit="1" customWidth="1"/>
    <col min="14856" max="15107" width="9.140625" style="191"/>
    <col min="15108" max="15108" width="13.42578125" style="191" bestFit="1" customWidth="1"/>
    <col min="15109" max="15109" width="16.42578125" style="191" bestFit="1" customWidth="1"/>
    <col min="15110" max="15110" width="23.42578125" style="191" customWidth="1"/>
    <col min="15111" max="15111" width="11" style="191" bestFit="1" customWidth="1"/>
    <col min="15112" max="15363" width="9.140625" style="191"/>
    <col min="15364" max="15364" width="13.42578125" style="191" bestFit="1" customWidth="1"/>
    <col min="15365" max="15365" width="16.42578125" style="191" bestFit="1" customWidth="1"/>
    <col min="15366" max="15366" width="23.42578125" style="191" customWidth="1"/>
    <col min="15367" max="15367" width="11" style="191" bestFit="1" customWidth="1"/>
    <col min="15368" max="15619" width="9.140625" style="191"/>
    <col min="15620" max="15620" width="13.42578125" style="191" bestFit="1" customWidth="1"/>
    <col min="15621" max="15621" width="16.42578125" style="191" bestFit="1" customWidth="1"/>
    <col min="15622" max="15622" width="23.42578125" style="191" customWidth="1"/>
    <col min="15623" max="15623" width="11" style="191" bestFit="1" customWidth="1"/>
    <col min="15624" max="15875" width="9.140625" style="191"/>
    <col min="15876" max="15876" width="13.42578125" style="191" bestFit="1" customWidth="1"/>
    <col min="15877" max="15877" width="16.42578125" style="191" bestFit="1" customWidth="1"/>
    <col min="15878" max="15878" width="23.42578125" style="191" customWidth="1"/>
    <col min="15879" max="15879" width="11" style="191" bestFit="1" customWidth="1"/>
    <col min="15880" max="16131" width="9.140625" style="191"/>
    <col min="16132" max="16132" width="13.42578125" style="191" bestFit="1" customWidth="1"/>
    <col min="16133" max="16133" width="16.42578125" style="191" bestFit="1" customWidth="1"/>
    <col min="16134" max="16134" width="23.42578125" style="191" customWidth="1"/>
    <col min="16135" max="16135" width="11" style="191" bestFit="1" customWidth="1"/>
    <col min="16136" max="16384" width="9.140625" style="191"/>
  </cols>
  <sheetData>
    <row r="1" spans="1:38" ht="20.25" x14ac:dyDescent="0.3">
      <c r="A1" s="192"/>
      <c r="B1" s="193"/>
      <c r="C1" s="192"/>
      <c r="D1" s="193"/>
      <c r="E1" s="192"/>
      <c r="F1" s="192"/>
      <c r="G1" s="192"/>
      <c r="H1" s="60" t="s">
        <v>20</v>
      </c>
      <c r="I1" s="194"/>
      <c r="J1" s="194"/>
      <c r="K1" s="194"/>
      <c r="L1" s="194"/>
      <c r="M1" s="194"/>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x14ac:dyDescent="0.2">
      <c r="A2" s="194"/>
      <c r="B2" s="368"/>
      <c r="C2" s="368"/>
      <c r="D2" s="368"/>
      <c r="E2" s="368"/>
      <c r="F2" s="195"/>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row>
    <row r="3" spans="1:38" x14ac:dyDescent="0.2">
      <c r="A3" s="194"/>
      <c r="B3" s="369" t="s">
        <v>226</v>
      </c>
      <c r="C3" s="369"/>
      <c r="D3" s="369"/>
      <c r="E3" s="369"/>
      <c r="F3" s="196" t="s">
        <v>63</v>
      </c>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row>
    <row r="4" spans="1:38" x14ac:dyDescent="0.2">
      <c r="A4" s="194"/>
      <c r="B4" s="194" t="s">
        <v>328</v>
      </c>
      <c r="C4" s="194" t="s">
        <v>329</v>
      </c>
      <c r="D4" s="194" t="s">
        <v>330</v>
      </c>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row>
    <row r="5" spans="1:38" x14ac:dyDescent="0.2">
      <c r="A5" s="194"/>
      <c r="B5" s="197" t="s">
        <v>331</v>
      </c>
      <c r="C5" s="191" t="s">
        <v>329</v>
      </c>
      <c r="D5" s="191" t="s">
        <v>332</v>
      </c>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1:38" x14ac:dyDescent="0.2">
      <c r="A6" s="194"/>
      <c r="B6" s="198" t="s">
        <v>333</v>
      </c>
      <c r="C6" s="191" t="s">
        <v>329</v>
      </c>
      <c r="D6" s="191" t="s">
        <v>334</v>
      </c>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row>
    <row r="7" spans="1:38" x14ac:dyDescent="0.2">
      <c r="A7" s="194"/>
      <c r="B7" s="197"/>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row>
    <row r="8" spans="1:38" x14ac:dyDescent="0.2">
      <c r="A8" s="194"/>
      <c r="B8" s="198"/>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row>
    <row r="9" spans="1:38" x14ac:dyDescent="0.2">
      <c r="A9" s="194"/>
      <c r="B9" s="197"/>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row>
    <row r="10" spans="1:38" x14ac:dyDescent="0.2">
      <c r="A10" s="194"/>
      <c r="B10" s="199"/>
      <c r="C10" s="194"/>
      <c r="D10" s="194"/>
      <c r="E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row>
    <row r="11" spans="1:38" x14ac:dyDescent="0.2">
      <c r="A11" s="194"/>
      <c r="B11" s="200"/>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row>
    <row r="12" spans="1:38" x14ac:dyDescent="0.2">
      <c r="A12" s="194"/>
      <c r="B12" s="201"/>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row>
    <row r="13" spans="1:38" x14ac:dyDescent="0.2">
      <c r="A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row>
    <row r="14" spans="1:38" x14ac:dyDescent="0.2">
      <c r="A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row>
    <row r="15" spans="1:38" x14ac:dyDescent="0.2">
      <c r="A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row>
    <row r="16" spans="1:38" x14ac:dyDescent="0.2">
      <c r="A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row>
    <row r="17" spans="1:38" x14ac:dyDescent="0.2">
      <c r="A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row>
    <row r="18" spans="1:38" x14ac:dyDescent="0.2">
      <c r="A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row>
    <row r="19" spans="1:38" x14ac:dyDescent="0.2">
      <c r="A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row>
    <row r="20" spans="1:38" x14ac:dyDescent="0.2">
      <c r="A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row>
    <row r="21" spans="1:38" x14ac:dyDescent="0.2">
      <c r="A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row>
    <row r="22" spans="1:38" x14ac:dyDescent="0.2">
      <c r="A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row>
    <row r="23" spans="1:38" x14ac:dyDescent="0.2">
      <c r="A23" s="194"/>
      <c r="B23" s="194"/>
      <c r="C23" s="194"/>
      <c r="D23" s="194"/>
      <c r="E23" s="194"/>
      <c r="F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row>
    <row r="24" spans="1:38" x14ac:dyDescent="0.2">
      <c r="A24" s="194"/>
      <c r="B24" s="194"/>
      <c r="C24" s="194"/>
      <c r="D24" s="194"/>
      <c r="E24" s="194"/>
      <c r="F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row>
    <row r="25" spans="1:38" x14ac:dyDescent="0.2">
      <c r="A25" s="194"/>
      <c r="B25" s="155"/>
      <c r="C25" s="202"/>
      <c r="D25" s="155"/>
      <c r="E25" s="155"/>
      <c r="F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row>
    <row r="26" spans="1:38" x14ac:dyDescent="0.2">
      <c r="A26" s="194"/>
      <c r="B26" s="203"/>
      <c r="C26" s="204"/>
      <c r="D26" s="155"/>
      <c r="E26" s="155"/>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row>
    <row r="27" spans="1:38" x14ac:dyDescent="0.2">
      <c r="A27" s="194"/>
      <c r="B27" s="203"/>
      <c r="C27" s="204"/>
      <c r="D27" s="155"/>
      <c r="E27" s="155"/>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row>
    <row r="28" spans="1:38" x14ac:dyDescent="0.2">
      <c r="A28" s="194"/>
      <c r="B28" s="203"/>
      <c r="C28" s="204"/>
      <c r="D28" s="155"/>
      <c r="E28" s="155"/>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row>
    <row r="29" spans="1:38" x14ac:dyDescent="0.2">
      <c r="B29" s="203"/>
      <c r="C29" s="194"/>
      <c r="D29" s="194"/>
      <c r="E29" s="194"/>
    </row>
    <row r="30" spans="1:38" x14ac:dyDescent="0.2">
      <c r="B30" s="203"/>
      <c r="C30" s="194"/>
      <c r="D30" s="194"/>
      <c r="E30" s="194"/>
    </row>
    <row r="31" spans="1:38" x14ac:dyDescent="0.2">
      <c r="B31" s="200"/>
      <c r="C31" s="194"/>
      <c r="D31" s="194"/>
      <c r="E31" s="194"/>
    </row>
    <row r="37" spans="10:10" x14ac:dyDescent="0.2">
      <c r="J37" s="205"/>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C23" sqref="C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0"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5" t="s">
        <v>227</v>
      </c>
      <c r="D3" s="195" t="s">
        <v>9</v>
      </c>
    </row>
    <row r="4" spans="1:38" ht="15" x14ac:dyDescent="0.2">
      <c r="C4" s="206"/>
      <c r="D4" s="370"/>
      <c r="E4" s="371"/>
      <c r="F4" s="371"/>
      <c r="G4" s="371"/>
      <c r="H4" s="371"/>
      <c r="I4" s="371"/>
      <c r="J4" s="371"/>
      <c r="K4" s="371"/>
      <c r="L4" s="371"/>
    </row>
    <row r="5" spans="1:38" ht="15" x14ac:dyDescent="0.2">
      <c r="C5" s="206"/>
      <c r="D5" s="370"/>
      <c r="E5" s="371"/>
      <c r="F5" s="371"/>
      <c r="G5" s="371"/>
      <c r="H5" s="371"/>
      <c r="I5" s="371"/>
      <c r="J5" s="371"/>
      <c r="K5" s="371"/>
      <c r="L5" s="371"/>
    </row>
    <row r="6" spans="1:38" ht="15" x14ac:dyDescent="0.2">
      <c r="C6" s="206"/>
      <c r="D6" s="370"/>
      <c r="E6" s="371"/>
      <c r="F6" s="371"/>
      <c r="G6" s="371"/>
      <c r="H6" s="371"/>
      <c r="I6" s="371"/>
      <c r="J6" s="371"/>
      <c r="K6" s="371"/>
      <c r="L6" s="371"/>
    </row>
    <row r="7" spans="1:38" ht="15" x14ac:dyDescent="0.2">
      <c r="C7" s="206"/>
      <c r="D7" s="370"/>
      <c r="E7" s="371"/>
      <c r="F7" s="371"/>
      <c r="G7" s="371"/>
      <c r="H7" s="371"/>
      <c r="I7" s="371"/>
      <c r="J7" s="371"/>
      <c r="K7" s="371"/>
      <c r="L7" s="371"/>
    </row>
    <row r="8" spans="1:38" ht="15" x14ac:dyDescent="0.2">
      <c r="C8" s="206"/>
      <c r="D8" s="370"/>
      <c r="E8" s="371"/>
      <c r="F8" s="371"/>
      <c r="G8" s="371"/>
      <c r="H8" s="371"/>
      <c r="I8" s="371"/>
      <c r="J8" s="371"/>
      <c r="K8" s="371"/>
      <c r="L8" s="371"/>
    </row>
    <row r="9" spans="1:38" ht="15" x14ac:dyDescent="0.2">
      <c r="C9" s="206"/>
      <c r="D9" s="370"/>
      <c r="E9" s="371"/>
      <c r="F9" s="371"/>
      <c r="G9" s="371"/>
      <c r="H9" s="371"/>
      <c r="I9" s="371"/>
      <c r="J9" s="371"/>
      <c r="K9" s="371"/>
      <c r="L9" s="371"/>
    </row>
    <row r="10" spans="1:38" ht="15" x14ac:dyDescent="0.2">
      <c r="C10" s="206"/>
      <c r="D10" s="370"/>
      <c r="E10" s="371"/>
      <c r="F10" s="371"/>
      <c r="G10" s="371"/>
      <c r="H10" s="371"/>
      <c r="I10" s="371"/>
      <c r="J10" s="371"/>
      <c r="K10" s="371"/>
      <c r="L10" s="371"/>
    </row>
    <row r="11" spans="1:38" ht="15" x14ac:dyDescent="0.2">
      <c r="C11" s="206"/>
      <c r="D11" s="370"/>
      <c r="E11" s="371"/>
      <c r="F11" s="371"/>
      <c r="G11" s="371"/>
      <c r="H11" s="371"/>
      <c r="I11" s="371"/>
      <c r="J11" s="371"/>
      <c r="K11" s="371"/>
      <c r="L11" s="371"/>
    </row>
    <row r="12" spans="1:38" ht="15" x14ac:dyDescent="0.2">
      <c r="C12" s="206"/>
      <c r="D12" s="370"/>
      <c r="E12" s="371"/>
      <c r="F12" s="371"/>
      <c r="G12" s="371"/>
      <c r="H12" s="371"/>
      <c r="I12" s="371"/>
      <c r="J12" s="371"/>
      <c r="K12" s="371"/>
      <c r="L12" s="371"/>
    </row>
    <row r="13" spans="1:38" ht="15" x14ac:dyDescent="0.2">
      <c r="C13" s="206"/>
      <c r="D13" s="370"/>
      <c r="E13" s="371"/>
      <c r="F13" s="371"/>
      <c r="G13" s="371"/>
      <c r="H13" s="371"/>
      <c r="I13" s="371"/>
      <c r="J13" s="371"/>
      <c r="K13" s="371"/>
      <c r="L13" s="37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9B19-D6EA-40ED-AB90-B2782C8C4544}">
  <dimension ref="A1"/>
  <sheetViews>
    <sheetView zoomScaleNormal="100" workbookViewId="0">
      <selection activeCell="J30" sqref="J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8C6E2-A48E-4242-991C-66BB3AA578BB}"/>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