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prod75-share2/sites/SEA/Collaborative workspace/LCA/2300.203.006/2018 NG unit processes/Ready to submit to NETL/"/>
    </mc:Choice>
  </mc:AlternateContent>
  <xr:revisionPtr revIDLastSave="0" documentId="10_ncr:100000_{A13E8C32-B4A5-484E-98B4-3D05AE7F50B4}" xr6:coauthVersionLast="31" xr6:coauthVersionMax="31" xr10:uidLastSave="{00000000-0000-0000-0000-000000000000}"/>
  <bookViews>
    <workbookView xWindow="0" yWindow="0" windowWidth="13875" windowHeight="9300" activeTab="2" xr2:uid="{8737184C-CEC0-4DC4-A674-9D92245EFF60}"/>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12" r:id="rId9"/>
  </sheets>
  <definedNames>
    <definedName name="RiskIsInput" hidden="1">FALSE</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2" i="2" l="1"/>
  <c r="D31" i="2"/>
  <c r="D30" i="2"/>
  <c r="C11" i="3" l="1"/>
  <c r="D11" i="3"/>
  <c r="E11" i="3"/>
  <c r="D28" i="2"/>
  <c r="I9" i="5" l="1"/>
  <c r="D29" i="2"/>
  <c r="G4" i="3"/>
  <c r="H4" i="3"/>
  <c r="F4" i="3"/>
  <c r="C6" i="3"/>
  <c r="CF5" i="3"/>
  <c r="CC5" i="3"/>
  <c r="BZ5" i="3"/>
  <c r="BW5" i="3"/>
  <c r="BT5" i="3"/>
  <c r="BQ5" i="3"/>
  <c r="BN5" i="3"/>
  <c r="BK5" i="3"/>
  <c r="BH5" i="3"/>
  <c r="BE5" i="3"/>
  <c r="BB5" i="3"/>
  <c r="AY5" i="3"/>
  <c r="AV5" i="3"/>
  <c r="AS5" i="3"/>
  <c r="AP5" i="3"/>
  <c r="AM5" i="3"/>
  <c r="AJ5" i="3"/>
  <c r="AG5" i="3"/>
  <c r="AD5" i="3"/>
  <c r="AA5" i="3"/>
  <c r="X5" i="3"/>
  <c r="U5" i="3"/>
  <c r="R5" i="3"/>
  <c r="O5" i="3"/>
  <c r="L5" i="3"/>
  <c r="I5" i="3"/>
  <c r="F5" i="3"/>
  <c r="CI9" i="3" l="1"/>
  <c r="B28" i="2"/>
  <c r="C8" i="3"/>
  <c r="D8" i="3"/>
  <c r="E8" i="3"/>
  <c r="C9" i="3"/>
  <c r="D9" i="3"/>
  <c r="E9" i="3"/>
  <c r="C10" i="3"/>
  <c r="D10" i="3"/>
  <c r="E10" i="3"/>
  <c r="CI8" i="3"/>
  <c r="CI10" i="3"/>
  <c r="CI11" i="3"/>
  <c r="CI7" i="3"/>
  <c r="B8" i="3"/>
  <c r="B9" i="3"/>
  <c r="B10" i="3"/>
  <c r="B11" i="3"/>
  <c r="B7" i="3"/>
  <c r="K8" i="5" l="1"/>
  <c r="J8" i="5"/>
  <c r="I8" i="5"/>
  <c r="C8" i="5"/>
  <c r="B8" i="5"/>
  <c r="K7" i="5"/>
  <c r="J7" i="5"/>
  <c r="I7" i="5"/>
  <c r="C7" i="5"/>
  <c r="B7" i="5"/>
  <c r="K6" i="5"/>
  <c r="J6" i="5"/>
  <c r="I6" i="5"/>
  <c r="C6" i="5"/>
  <c r="B6" i="5"/>
  <c r="D7" i="7" l="1"/>
  <c r="C38" i="2"/>
  <c r="G2" i="3" l="1"/>
  <c r="H2" i="3" s="1"/>
  <c r="I2" i="3" s="1"/>
  <c r="J2" i="3" s="1"/>
  <c r="K2" i="3" s="1"/>
  <c r="L2" i="3" s="1"/>
  <c r="M2" i="3" s="1"/>
  <c r="N2" i="3" s="1"/>
  <c r="O2" i="3" s="1"/>
  <c r="P2" i="3" s="1"/>
  <c r="Q2" i="3" s="1"/>
  <c r="R2" i="3" s="1"/>
  <c r="S2" i="3" s="1"/>
  <c r="T2" i="3" s="1"/>
  <c r="U2" i="3" s="1"/>
  <c r="V2" i="3" s="1"/>
  <c r="W2" i="3" s="1"/>
  <c r="X2" i="3" s="1"/>
  <c r="Y2" i="3" s="1"/>
  <c r="Z2" i="3" s="1"/>
  <c r="AA2" i="3" s="1"/>
  <c r="AB2" i="3" s="1"/>
  <c r="AC2" i="3" s="1"/>
  <c r="AD2" i="3" s="1"/>
  <c r="AE2" i="3" s="1"/>
  <c r="AF2" i="3" s="1"/>
  <c r="AG2" i="3" s="1"/>
  <c r="AH2" i="3" s="1"/>
  <c r="AI2" i="3" s="1"/>
  <c r="AJ2" i="3" s="1"/>
  <c r="AK2" i="3" s="1"/>
  <c r="AL2" i="3" s="1"/>
  <c r="AM2" i="3" s="1"/>
  <c r="AN2" i="3" s="1"/>
  <c r="AO2" i="3" s="1"/>
  <c r="AP2" i="3" s="1"/>
  <c r="AQ2" i="3" s="1"/>
  <c r="AR2" i="3" s="1"/>
  <c r="AS2" i="3" s="1"/>
  <c r="AT2" i="3" s="1"/>
  <c r="AU2" i="3" s="1"/>
  <c r="AV2" i="3" s="1"/>
  <c r="AW2" i="3" s="1"/>
  <c r="AX2" i="3" s="1"/>
  <c r="AY2" i="3" s="1"/>
  <c r="AZ2" i="3" s="1"/>
  <c r="BA2" i="3" s="1"/>
  <c r="BB2" i="3" s="1"/>
  <c r="BC2" i="3" s="1"/>
  <c r="BD2" i="3" s="1"/>
  <c r="BE2" i="3" s="1"/>
  <c r="BF2" i="3" s="1"/>
  <c r="BG2" i="3" s="1"/>
  <c r="BH2" i="3" s="1"/>
  <c r="BI2" i="3" s="1"/>
  <c r="BJ2" i="3" s="1"/>
  <c r="BK2" i="3" s="1"/>
  <c r="BL2" i="3" s="1"/>
  <c r="BM2" i="3" s="1"/>
  <c r="BN2" i="3" s="1"/>
  <c r="BO2" i="3" s="1"/>
  <c r="BP2" i="3" s="1"/>
  <c r="BQ2" i="3" s="1"/>
  <c r="BR2" i="3" s="1"/>
  <c r="BS2" i="3" s="1"/>
  <c r="BT2" i="3" s="1"/>
  <c r="BU2" i="3" s="1"/>
  <c r="BV2" i="3" s="1"/>
  <c r="BW2" i="3" s="1"/>
  <c r="BX2" i="3" s="1"/>
  <c r="BY2" i="3" s="1"/>
  <c r="BZ2" i="3" s="1"/>
  <c r="CA2" i="3" s="1"/>
  <c r="CB2" i="3" s="1"/>
  <c r="CC2" i="3" s="1"/>
  <c r="CD2" i="3" s="1"/>
  <c r="CE2" i="3" s="1"/>
  <c r="CF2" i="3" s="1"/>
  <c r="CG2" i="3" s="1"/>
  <c r="CH2" i="3" s="1"/>
  <c r="H38" i="2" l="1"/>
  <c r="C46" i="2"/>
  <c r="B4" i="5" l="1"/>
  <c r="C4" i="5"/>
  <c r="B5" i="5"/>
  <c r="C5" i="5"/>
  <c r="O46" i="2"/>
  <c r="D46" i="2"/>
  <c r="B29" i="2"/>
  <c r="B24" i="2"/>
  <c r="B23" i="2"/>
  <c r="B21" i="3" l="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K5" i="5"/>
  <c r="J5" i="5"/>
  <c r="I5" i="5"/>
  <c r="K4" i="5"/>
  <c r="J4" i="5"/>
  <c r="I4" i="5"/>
  <c r="F46" i="2"/>
  <c r="F45" i="2"/>
  <c r="H46" i="2"/>
  <c r="K16" i="3"/>
  <c r="K4" i="3" s="1"/>
  <c r="J16" i="3"/>
  <c r="J4" i="3" s="1"/>
  <c r="I16" i="3"/>
  <c r="I4" i="3" s="1"/>
  <c r="N5" i="2"/>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I47" i="2"/>
  <c r="H47" i="2"/>
  <c r="G47" i="2"/>
  <c r="H45" i="2"/>
  <c r="G45" i="2"/>
  <c r="I45" i="2" s="1"/>
  <c r="I39" i="2"/>
  <c r="H39" i="2"/>
  <c r="G39" i="2"/>
  <c r="G11" i="2"/>
  <c r="D4" i="1"/>
  <c r="D3" i="1"/>
  <c r="C24" i="1" s="1"/>
  <c r="C7" i="3" l="1"/>
  <c r="F23" i="2" s="1"/>
  <c r="E7" i="3"/>
  <c r="G23" i="2" s="1"/>
  <c r="D7" i="3"/>
  <c r="E23" i="2" s="1"/>
  <c r="E25" i="2"/>
  <c r="F25" i="2"/>
  <c r="G25" i="2"/>
  <c r="F26" i="2"/>
  <c r="F30" i="2" s="1"/>
  <c r="F31" i="2" s="1"/>
  <c r="E26" i="2"/>
  <c r="E30" i="2" s="1"/>
  <c r="E31" i="2" s="1"/>
  <c r="G26" i="2"/>
  <c r="G30" i="2" s="1"/>
  <c r="E27" i="2"/>
  <c r="F27" i="2"/>
  <c r="G27" i="2"/>
  <c r="D6" i="3"/>
  <c r="M16" i="3"/>
  <c r="N16" i="3"/>
  <c r="N4" i="3" s="1"/>
  <c r="E6" i="3"/>
  <c r="L16" i="3"/>
  <c r="L4" i="3" s="1"/>
  <c r="C5" i="3"/>
  <c r="G31" i="2" l="1"/>
  <c r="P16" i="3"/>
  <c r="P4" i="3" s="1"/>
  <c r="M4" i="3"/>
  <c r="G24" i="2"/>
  <c r="G28" i="2" s="1"/>
  <c r="G29" i="2" s="1"/>
  <c r="F24" i="2"/>
  <c r="F28" i="2" s="1"/>
  <c r="F29" i="2" s="1"/>
  <c r="E24" i="2"/>
  <c r="E28" i="2" s="1"/>
  <c r="E29" i="2" s="1"/>
  <c r="Q16" i="3"/>
  <c r="Q4" i="3" s="1"/>
  <c r="O16" i="3"/>
  <c r="O4" i="3" s="1"/>
  <c r="D5" i="3"/>
  <c r="E5" i="3"/>
  <c r="F32" i="2" l="1"/>
  <c r="G32" i="2"/>
  <c r="E32" i="2"/>
  <c r="S16" i="3"/>
  <c r="S4" i="3" s="1"/>
  <c r="T16" i="3"/>
  <c r="T4" i="3" s="1"/>
  <c r="R16" i="3"/>
  <c r="R4" i="3" s="1"/>
  <c r="V16" i="3" l="1"/>
  <c r="V4" i="3" s="1"/>
  <c r="W16" i="3"/>
  <c r="W4" i="3" s="1"/>
  <c r="U16" i="3"/>
  <c r="U4" i="3" s="1"/>
  <c r="Y16" i="3" l="1"/>
  <c r="G46" i="2"/>
  <c r="I46" i="2" s="1"/>
  <c r="Z16" i="3"/>
  <c r="Z4" i="3" s="1"/>
  <c r="X16" i="3"/>
  <c r="X4" i="3" s="1"/>
  <c r="G38" i="2" l="1"/>
  <c r="I38" i="2" s="1"/>
  <c r="AB16" i="3"/>
  <c r="Y4" i="3"/>
  <c r="AC16" i="3"/>
  <c r="AC4" i="3" s="1"/>
  <c r="AA16" i="3"/>
  <c r="AA4" i="3" s="1"/>
  <c r="AB4" i="3" l="1"/>
  <c r="AE16" i="3"/>
  <c r="AF16" i="3"/>
  <c r="AF4" i="3" s="1"/>
  <c r="AD16" i="3"/>
  <c r="AD4" i="3" s="1"/>
  <c r="AE4" i="3" l="1"/>
  <c r="AH16" i="3"/>
  <c r="AI16" i="3"/>
  <c r="AI4" i="3" s="1"/>
  <c r="AG16" i="3"/>
  <c r="AG4" i="3" s="1"/>
  <c r="AH4" i="3" l="1"/>
  <c r="AK16" i="3"/>
  <c r="AL16" i="3"/>
  <c r="AL4" i="3" s="1"/>
  <c r="AJ16" i="3"/>
  <c r="AJ4" i="3" s="1"/>
  <c r="AK4" i="3" l="1"/>
  <c r="AN16" i="3"/>
  <c r="AO16" i="3"/>
  <c r="AO4" i="3" s="1"/>
  <c r="AM16" i="3"/>
  <c r="AM4" i="3" s="1"/>
  <c r="AN4" i="3" l="1"/>
  <c r="AQ16" i="3"/>
  <c r="AR16" i="3"/>
  <c r="AR4" i="3" s="1"/>
  <c r="AP16" i="3"/>
  <c r="AP4" i="3" s="1"/>
  <c r="AQ4" i="3" l="1"/>
  <c r="AT16" i="3"/>
  <c r="AU16" i="3"/>
  <c r="AU4" i="3" s="1"/>
  <c r="AS16" i="3"/>
  <c r="AS4" i="3" s="1"/>
  <c r="AT4" i="3" l="1"/>
  <c r="AW16" i="3"/>
  <c r="AX16" i="3"/>
  <c r="AX4" i="3" s="1"/>
  <c r="AV16" i="3"/>
  <c r="AV4" i="3" s="1"/>
  <c r="AW4" i="3" l="1"/>
  <c r="AZ16" i="3"/>
  <c r="BA16" i="3"/>
  <c r="BA4" i="3" s="1"/>
  <c r="AY16" i="3"/>
  <c r="AY4" i="3" s="1"/>
  <c r="AZ4" i="3" l="1"/>
  <c r="BC16" i="3"/>
  <c r="BD16" i="3"/>
  <c r="BD4" i="3" s="1"/>
  <c r="BB16" i="3"/>
  <c r="BB4" i="3" s="1"/>
  <c r="BC4" i="3" l="1"/>
  <c r="BF16" i="3"/>
  <c r="BG16" i="3"/>
  <c r="BG4" i="3" s="1"/>
  <c r="BE16" i="3"/>
  <c r="BE4" i="3" s="1"/>
  <c r="BF4" i="3" l="1"/>
  <c r="BI16" i="3"/>
  <c r="BJ16" i="3"/>
  <c r="BJ4" i="3" s="1"/>
  <c r="BH16" i="3"/>
  <c r="BH4" i="3" s="1"/>
  <c r="BI4" i="3" l="1"/>
  <c r="BL16" i="3"/>
  <c r="BM16" i="3"/>
  <c r="BM4" i="3" s="1"/>
  <c r="BK16" i="3"/>
  <c r="BK4" i="3" s="1"/>
  <c r="BL4" i="3" l="1"/>
  <c r="BO16" i="3"/>
  <c r="BP16" i="3"/>
  <c r="BP4" i="3" s="1"/>
  <c r="BN16" i="3"/>
  <c r="BN4" i="3" s="1"/>
  <c r="BO4" i="3" l="1"/>
  <c r="BR16" i="3"/>
  <c r="BS16" i="3"/>
  <c r="BS4" i="3" s="1"/>
  <c r="BQ16" i="3"/>
  <c r="BQ4" i="3" s="1"/>
  <c r="BR4" i="3" l="1"/>
  <c r="BU16" i="3"/>
  <c r="BV16" i="3"/>
  <c r="BV4" i="3" s="1"/>
  <c r="BT16" i="3"/>
  <c r="BT4" i="3" s="1"/>
  <c r="BU4" i="3" l="1"/>
  <c r="BX16" i="3"/>
  <c r="BY16" i="3"/>
  <c r="BY4" i="3" s="1"/>
  <c r="BW16" i="3"/>
  <c r="BW4" i="3" s="1"/>
  <c r="BX4" i="3" l="1"/>
  <c r="CA16" i="3"/>
  <c r="CB16" i="3"/>
  <c r="CB4" i="3" s="1"/>
  <c r="BZ16" i="3"/>
  <c r="BZ4" i="3" s="1"/>
  <c r="CA4" i="3" l="1"/>
  <c r="CD16" i="3"/>
  <c r="CE16" i="3"/>
  <c r="CE4" i="3" s="1"/>
  <c r="CC16" i="3"/>
  <c r="CC4" i="3" s="1"/>
  <c r="CD4" i="3" l="1"/>
  <c r="CG16" i="3"/>
  <c r="CG4" i="3" s="1"/>
  <c r="CH16" i="3"/>
  <c r="CH4" i="3" s="1"/>
  <c r="CF16" i="3"/>
  <c r="CF4" i="3" s="1"/>
</calcChain>
</file>

<file path=xl/sharedStrings.xml><?xml version="1.0" encoding="utf-8"?>
<sst xmlns="http://schemas.openxmlformats.org/spreadsheetml/2006/main" count="564" uniqueCount="403">
  <si>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</si>
  <si>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</si>
  <si>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</si>
  <si>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</si>
  <si>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</si>
  <si>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</si>
  <si>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</si>
  <si>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</si>
  <si>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</si>
  <si>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</si>
  <si>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</si>
  <si>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</si>
  <si>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</si>
  <si>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</si>
  <si>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</si>
  <si>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</si>
  <si>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</si>
  <si>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</si>
  <si>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</si>
  <si>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</si>
  <si>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</si>
  <si>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</si>
  <si>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</si>
  <si>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</si>
  <si>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</si>
  <si>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</si>
  <si>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</si>
  <si>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</si>
  <si>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</si>
  <si>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</si>
  <si>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</si>
  <si>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</si>
  <si>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</si>
  <si>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</si>
  <si>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</si>
  <si>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</si>
  <si>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</si>
  <si>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4.0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</si>
  <si>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</si>
  <si>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</si>
  <si>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</si>
  <si>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</si>
  <si>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</si>
  <si>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</si>
  <si>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</si>
  <si>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</si>
  <si>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</si>
  <si>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</si>
  <si>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</si>
  <si>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</si>
  <si>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</si>
  <si>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</si>
  <si>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</si>
  <si>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</si>
  <si>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</si>
  <si>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</si>
  <si>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</si>
  <si>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</si>
  <si>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</si>
  <si>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</si>
  <si>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</si>
  <si>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</si>
  <si>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</si>
  <si>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</si>
  <si>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</si>
  <si>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</si>
  <si>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</si>
  <si>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</si>
  <si>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</si>
  <si>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</si>
  <si>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</si>
  <si>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</si>
  <si>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</si>
  <si>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</si>
  <si>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</si>
  <si>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</si>
  <si>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</si>
  <si>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</si>
  <si>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</si>
  <si>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</si>
  <si>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</si>
  <si>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</si>
  <si>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Note: Inventory items not included are assumed to be zero based on best engineering judgment or assumed to be zero because no data was available to categorize them for this unit process at the time of its creation.</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</si>
  <si>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</si>
  <si>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</si>
  <si>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</si>
  <si>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</si>
  <si>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</si>
  <si>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</si>
  <si>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</si>
  <si>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</si>
  <si>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</si>
  <si>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</si>
  <si>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</si>
  <si>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</si>
  <si>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</si>
  <si>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</si>
  <si>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</si>
  <si>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</si>
  <si>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</si>
  <si>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</si>
  <si>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</si>
  <si>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</si>
  <si>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</si>
  <si>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</si>
  <si>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</si>
  <si>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</si>
  <si>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</si>
  <si>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</si>
  <si>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</si>
  <si>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</si>
  <si>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</si>
  <si>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</si>
  <si>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</si>
  <si>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</si>
  <si>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</si>
  <si>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</si>
  <si>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</si>
  <si>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</si>
  <si>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</si>
  <si>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</si>
  <si>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</si>
  <si>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</si>
  <si>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</si>
  <si>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</si>
  <si>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</si>
  <si>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</si>
  <si>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</si>
  <si>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</si>
  <si>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</si>
  <si>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</si>
  <si>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</si>
  <si>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</si>
  <si>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</si>
  <si>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</si>
  <si>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</si>
  <si>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</si>
  <si>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</si>
  <si>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</si>
  <si>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</si>
  <si>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</si>
  <si>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</si>
  <si>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</si>
  <si>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</si>
  <si>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</si>
  <si>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</si>
  <si>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</si>
  <si>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</si>
  <si>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</si>
  <si>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</si>
  <si>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</si>
  <si>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</si>
  <si>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</si>
  <si>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</si>
  <si>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</si>
  <si>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</si>
  <si>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</si>
  <si>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</si>
  <si>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</si>
  <si>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</si>
  <si>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</si>
  <si>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</si>
  <si>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</si>
  <si>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</si>
  <si>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</si>
  <si>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</si>
  <si>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</si>
  <si>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</si>
  <si>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</si>
  <si>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</si>
  <si>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</si>
  <si>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</si>
  <si>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</si>
  <si>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</si>
  <si>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</si>
  <si>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</si>
  <si>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</si>
  <si>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</si>
  <si>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</si>
  <si>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</si>
  <si>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</si>
  <si>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</si>
  <si>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</si>
  <si>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</si>
  <si>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</si>
  <si>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</si>
  <si>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</si>
  <si>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</si>
  <si>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</si>
  <si>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</si>
  <si>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</si>
  <si>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</si>
  <si>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</si>
  <si>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</si>
  <si>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</si>
  <si>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</si>
  <si>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</si>
  <si>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</si>
  <si>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</si>
  <si>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</si>
  <si>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</si>
  <si>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</si>
  <si>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</si>
  <si>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</si>
  <si>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</si>
  <si>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</si>
  <si>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</si>
  <si>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</si>
  <si>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</si>
  <si>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</si>
  <si>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</si>
  <si>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</si>
  <si>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</si>
  <si>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</si>
  <si>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</si>
  <si>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</si>
  <si>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</si>
  <si>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</si>
  <si>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</si>
  <si>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</si>
  <si>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</si>
  <si>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</si>
  <si>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</si>
  <si>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</si>
  <si>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</si>
  <si>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</si>
  <si>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</si>
  <si>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</si>
  <si>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Appalachian - Shale - Min</t>
  </si>
  <si>
    <t>Appalachian - Shale</t>
  </si>
  <si>
    <t>Appalachian - Shale - Max</t>
  </si>
  <si>
    <t>Gulf - Conventional - Min</t>
  </si>
  <si>
    <t>Gulf - Conventional</t>
  </si>
  <si>
    <t>Gulf - Conventional - Max</t>
  </si>
  <si>
    <t>Gulf - Shale - Min</t>
  </si>
  <si>
    <t>Gulf - Shale</t>
  </si>
  <si>
    <t>Gulf - Shale - Max</t>
  </si>
  <si>
    <t>Gulf - Tight - Min</t>
  </si>
  <si>
    <t>Gulf - Tight</t>
  </si>
  <si>
    <t>Gulf - Tight - Max</t>
  </si>
  <si>
    <t>Arkla - Conventional - Min</t>
  </si>
  <si>
    <t>Arkla - Conventional</t>
  </si>
  <si>
    <t>Arkla - Conventional - Max</t>
  </si>
  <si>
    <t>Arkla - Shale - Min</t>
  </si>
  <si>
    <t>Arkla - Shale</t>
  </si>
  <si>
    <t>Arkla - Shale - Max</t>
  </si>
  <si>
    <t>Arkla - Tight - Min</t>
  </si>
  <si>
    <t>Arkla - Tight</t>
  </si>
  <si>
    <t>Arkla - Tight - Max</t>
  </si>
  <si>
    <t>East Texas - Conventional - Min</t>
  </si>
  <si>
    <t>East Texas - Conventional</t>
  </si>
  <si>
    <t>East Texas - Conventional - Max</t>
  </si>
  <si>
    <t>East Texas - Shale - Min</t>
  </si>
  <si>
    <t>East Texas - Shale</t>
  </si>
  <si>
    <t>East Texas - Shale - Max</t>
  </si>
  <si>
    <t>East Texas - Tight - Min</t>
  </si>
  <si>
    <t>East Texas - Tight</t>
  </si>
  <si>
    <t>East Texas - Tight - Max</t>
  </si>
  <si>
    <t>Arkoma - Conventional - Min</t>
  </si>
  <si>
    <t>Arkoma - Conventional</t>
  </si>
  <si>
    <t>Arkoma - Conventional - Max</t>
  </si>
  <si>
    <t>Arkoma - Shale - Min</t>
  </si>
  <si>
    <t>Arkoma - Shale</t>
  </si>
  <si>
    <t>Arkoma - Shale - Max</t>
  </si>
  <si>
    <t>South Oklahoma - Shale - Min</t>
  </si>
  <si>
    <t>South Oklahoma - Shale</t>
  </si>
  <si>
    <t>South Oklahoma - Shale - Max</t>
  </si>
  <si>
    <t>Anadarko - Conventional - Min</t>
  </si>
  <si>
    <t>Anadarko - Conventional</t>
  </si>
  <si>
    <t>Anadarko - Conventional - Max</t>
  </si>
  <si>
    <t>Anadarko - Shale - Min</t>
  </si>
  <si>
    <t>Anadarko - Shale</t>
  </si>
  <si>
    <t>Anadarko - Shale - Max</t>
  </si>
  <si>
    <t>Anadarko - Tight - Min</t>
  </si>
  <si>
    <t>Anadarko - Tight</t>
  </si>
  <si>
    <t>Anadarko - Tight - Max</t>
  </si>
  <si>
    <t>Strawn - Shale - Min</t>
  </si>
  <si>
    <t>Strawn - Shale</t>
  </si>
  <si>
    <t>Strawn - Shale - Max</t>
  </si>
  <si>
    <t>Fort Worth - Shale - Min</t>
  </si>
  <si>
    <t>Fort Worth - Shale</t>
  </si>
  <si>
    <t>Fort Worth - Shale - Max</t>
  </si>
  <si>
    <t>Permian - Conventional - Min</t>
  </si>
  <si>
    <t>Permian - Conventional</t>
  </si>
  <si>
    <t>Permian - Conventional - Max</t>
  </si>
  <si>
    <t>Permian - Shale - Min</t>
  </si>
  <si>
    <t>Permian - Shale</t>
  </si>
  <si>
    <t>Permian - Shale - Max</t>
  </si>
  <si>
    <t>Green River - Conventional - Min</t>
  </si>
  <si>
    <t>Green River - Conventional</t>
  </si>
  <si>
    <t>Green River - Conventional - Max</t>
  </si>
  <si>
    <t>Green River - Tight - Min</t>
  </si>
  <si>
    <t>Green River - Tight</t>
  </si>
  <si>
    <t>Green River - Tight - Max</t>
  </si>
  <si>
    <t>Uinta - Conventional - Min</t>
  </si>
  <si>
    <t>Uinta - Conventional</t>
  </si>
  <si>
    <t>Uinta - Conventional - Max</t>
  </si>
  <si>
    <t>Uinta - Tight - Min</t>
  </si>
  <si>
    <t>Uinta - Tight</t>
  </si>
  <si>
    <t>Uinta - Tight - Max</t>
  </si>
  <si>
    <t>San Juan - CBM - Min</t>
  </si>
  <si>
    <t>San Juan - CBM</t>
  </si>
  <si>
    <t>San Juan - CBM - Max</t>
  </si>
  <si>
    <t>San Juan - Conventional - Min</t>
  </si>
  <si>
    <t>San Juan - Conventional</t>
  </si>
  <si>
    <t>San Juan - Conventional - Max</t>
  </si>
  <si>
    <t>Piceance - Tight - Min</t>
  </si>
  <si>
    <t>Piceance - Tight</t>
  </si>
  <si>
    <t>Piceance - Tight - Max</t>
  </si>
  <si>
    <t>L</t>
  </si>
  <si>
    <t>E</t>
  </si>
  <si>
    <t>H</t>
  </si>
  <si>
    <t>Natural Gas [intermediate flow]</t>
  </si>
  <si>
    <t>kg NG</t>
  </si>
  <si>
    <t>natural gas</t>
  </si>
  <si>
    <t>United States</t>
  </si>
  <si>
    <t>No</t>
  </si>
  <si>
    <t>1 MCF</t>
  </si>
  <si>
    <t>=</t>
  </si>
  <si>
    <t xml:space="preserve"> 1000 scf</t>
  </si>
  <si>
    <t>1 kg</t>
  </si>
  <si>
    <t>2.205 lb</t>
  </si>
  <si>
    <t>1 scf NG</t>
  </si>
  <si>
    <t>0.042 lb NG</t>
  </si>
  <si>
    <t>EPA. 2016a. Greenhouse Gas Reporting Program. Environmental Protection Agency. https://www.epa.gov/enviro/greenhouse-gas-customized-search. Accessed August 22, 2018</t>
  </si>
  <si>
    <t>EPA</t>
  </si>
  <si>
    <t>2016</t>
  </si>
  <si>
    <t>https://www.epa.gov/enviro/greenhouse-gas-customized-search. Accessed August 22, 2018</t>
  </si>
  <si>
    <t>August 22, 2018</t>
  </si>
  <si>
    <t>2018</t>
  </si>
  <si>
    <t>Government Database</t>
  </si>
  <si>
    <t>Abbreviations used throughout this DS: MCF (thousand cubic feet), scf (standard cubic feet), NG (natural gas)</t>
  </si>
  <si>
    <t>Vent_NG</t>
  </si>
  <si>
    <t>Natural gas, combusted</t>
  </si>
  <si>
    <t>tonnes</t>
  </si>
  <si>
    <t>MCF</t>
  </si>
  <si>
    <t>dimensionless</t>
  </si>
  <si>
    <t>nat_mCH4</t>
  </si>
  <si>
    <t>[dimensionless] Mass fraction of CH4 in natural gas</t>
  </si>
  <si>
    <t>hp</t>
  </si>
  <si>
    <t>Recip_thermalefficiency</t>
  </si>
  <si>
    <t>[kg] Natural gas vented from reciprocating compressors.</t>
  </si>
  <si>
    <t>Compressor input_fuel</t>
  </si>
  <si>
    <t>Compressor_input_energy</t>
  </si>
  <si>
    <t>Compressor output_energy</t>
  </si>
  <si>
    <t>Government Document</t>
  </si>
  <si>
    <t xml:space="preserve"> https://www.epa.gov/sites/production/files/2018-01/documents/2018_complete_report.pdf </t>
  </si>
  <si>
    <t>August 20, 2018</t>
  </si>
  <si>
    <t>EPA. 2018. Inventory of U.S. Greenhouse Gas Emissions and Sinks, 1990-2016. Environmental Protection Agency. EPA 430-R-18-003. https://www.epa.gov/sites/production/files/2018-01/documents/2018_complete_report.pdf Accessed August 20, 2018</t>
  </si>
  <si>
    <t>1 HP-hour</t>
  </si>
  <si>
    <t>Btu</t>
  </si>
  <si>
    <t>1 tonne</t>
  </si>
  <si>
    <t>1000 kg</t>
  </si>
  <si>
    <t>1031 Btu (HHV)</t>
  </si>
  <si>
    <t>INGAA</t>
  </si>
  <si>
    <t>2010</t>
  </si>
  <si>
    <t>http://www.ingaa.org/file.aspx?id=10929</t>
  </si>
  <si>
    <t>INGAA. 2010. Interstate Natural Gas Pipeline Efficiency.</t>
  </si>
  <si>
    <t>Storage reciprocating compression</t>
  </si>
  <si>
    <t>Storage compression, including fuel used by reciprocating compressor drivers and venting from reciprocating compressors.</t>
  </si>
  <si>
    <t>This unit process provides a summary of relevant input and output flows associated emissions from storage reciprocating compression, including fuels used by compressor drivers and venting from reciprocating compressors. Natural gas (from the product stream) is the only fuel consumed; there are no other purchased fuels (e.g., diesel) or energy (e.g., electricity). Outputs include the reference flow (1 kg of natural gas storage capacity) and the quantity of gas vented from the compressor; gas vented from the compressor is sent to another NETL unit process for component speciation.</t>
  </si>
  <si>
    <r>
      <t>Note: All inputs and outputs are normalized per the reference flow (e.g., per 1 kg</t>
    </r>
    <r>
      <rPr>
        <b/>
        <sz val="10"/>
        <color indexed="8"/>
        <rFont val="Arial"/>
        <family val="2"/>
      </rPr>
      <t xml:space="preserve"> </t>
    </r>
    <r>
      <rPr>
        <sz val="10"/>
        <color indexed="8"/>
        <rFont val="Arial"/>
        <family val="2"/>
      </rPr>
      <t>of natural gas storage capacity)</t>
    </r>
  </si>
  <si>
    <t>5_RECIP_CH4vent</t>
  </si>
  <si>
    <t>5_storcap</t>
  </si>
  <si>
    <t>5_RECIP_energy</t>
  </si>
  <si>
    <t>5_storcap_kg</t>
  </si>
  <si>
    <t>[tonnes] Methane emissions from storage reciprocating compressors.</t>
  </si>
  <si>
    <t>[MCF] Capacity of storage facility</t>
  </si>
  <si>
    <t>[hp] Operating reciprocating compressor horsepower at a storage facility</t>
  </si>
  <si>
    <t>[kg] Capacity of storage facility, on a mass basis.</t>
  </si>
  <si>
    <t>This unit process is composed of this document and the file, DF_NG_Storage_Compressor_Recip_2018.01.docx, which provides additional details regarding calculations, data quality, and references as relevant.</t>
  </si>
  <si>
    <t>[Btu] Output energy from reciprocating engine. Conversion factor: 2544 Btu/HPh.</t>
  </si>
  <si>
    <t>[kg] Mass of natural gas fuel used by storage facility for reciprocating compression per unit of natural gas storage capacity. Conversion factors: 1031 Btu/scf, 0.042 lb/scf, and 2.205 lb/kg.</t>
  </si>
  <si>
    <t>[Btu] Input energy requirement for a reciprocating engine. Calculated by dividing output energy by engine efficiency.</t>
  </si>
  <si>
    <t>[dimensionless] Thermal efficiency of reciprocating engine used to drive reciprocating compressors.</t>
  </si>
  <si>
    <t>[Intermediate Flow] Combustion of natural gas used as fuel for reciprocating compressor driver.</t>
  </si>
  <si>
    <t>Reciprocating compression for natural gas at storage facilities in Appalachian - Shale</t>
  </si>
  <si>
    <t>Reciprocating compression for natural gas at storage facilities in Gulf - Conventional</t>
  </si>
  <si>
    <t>Reciprocating compression for natural gas at storage facilities in Gulf - Shale</t>
  </si>
  <si>
    <t>Reciprocating compression for natural gas at storage facilities in Gulf - Tight</t>
  </si>
  <si>
    <t>Reciprocating compression for natural gas at storage facilities in Arkla - Conventional</t>
  </si>
  <si>
    <t>Reciprocating compression for natural gas at storage facilities in Arkla - Shale</t>
  </si>
  <si>
    <t>Reciprocating compression for natural gas at storage facilities in Arkla - Tight</t>
  </si>
  <si>
    <t>Reciprocating compression for natural gas at storage facilities in East Texas - Conventional</t>
  </si>
  <si>
    <t>Reciprocating compression for natural gas at storage facilities in East Texas - Shale</t>
  </si>
  <si>
    <t>Reciprocating compression for natural gas at storage facilities in East Texas - Tight</t>
  </si>
  <si>
    <t>Reciprocating compression for natural gas at storage facilities in Arkoma - Conventional</t>
  </si>
  <si>
    <t>Reciprocating compression for natural gas at storage facilities in Arkoma - Shale</t>
  </si>
  <si>
    <t>Reciprocating compression for natural gas at storage facilities in South Oklahoma - Shale</t>
  </si>
  <si>
    <t>Reciprocating compression for natural gas at storage facilities in Anadarko - Conventional</t>
  </si>
  <si>
    <t>Reciprocating compression for natural gas at storage facilities in Anadarko - Shale</t>
  </si>
  <si>
    <t>Reciprocating compression for natural gas at storage facilities in Anadarko - Tight</t>
  </si>
  <si>
    <t>Reciprocating compression for natural gas at storage facilities in Strawn - Shale</t>
  </si>
  <si>
    <t>Reciprocating compression for natural gas at storage facilities in Fort Worth - Shale</t>
  </si>
  <si>
    <t>Reciprocating compression for natural gas at storage facilities in Permian - Conventional</t>
  </si>
  <si>
    <t>Reciprocating compression for natural gas at storage facilities in Permian - Shale</t>
  </si>
  <si>
    <t>Reciprocating compression for natural gas at storage facilities in Green River - Conventional</t>
  </si>
  <si>
    <t>Reciprocating compression for natural gas at storage facilities in Green River - Tight</t>
  </si>
  <si>
    <t>Reciprocating compression for natural gas at storage facilities in Uinta - Conventional</t>
  </si>
  <si>
    <t>Reciprocating compression for natural gas at storage facilities in Uinta - Tight</t>
  </si>
  <si>
    <t>Reciprocating compression for natural gas at storage facilities in San Juan - CBM</t>
  </si>
  <si>
    <t>Reciprocating compression for natural gas at storage facilities in San Juan - Conventional</t>
  </si>
  <si>
    <t>Reciprocating compression for natural gas at storage facilities in Piceance - Tight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</si>
</sst>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0"/>
    <numFmt numFmtId="165" formatCode="0.000"/>
    <numFmt numFmtId="166" formatCode="0.000000"/>
    <numFmt numFmtId="167" formatCode="0.0000E+00"/>
    <numFmt numFmtId="168" formatCode="0.0000000"/>
  </numFmts>
  <fonts count="3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8"/>
      <color rgb="FF000000"/>
      <name val="Segoe UI"/>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b/>
      <sz val="16"/>
      <color theme="0"/>
      <name val="Arial"/>
      <family val="2"/>
    </font>
    <font>
      <sz val="10"/>
      <color theme="0"/>
      <name val="Arial"/>
      <family val="2"/>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36">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cellStyleXfs>
  <cellXfs count="362">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10" fillId="2" borderId="0" xfId="2" applyFont="1" applyFill="1"/>
    <xf numFmtId="0" fontId="10" fillId="0" borderId="0" xfId="2" applyFont="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6" fillId="0" borderId="16" xfId="0" applyFont="1" applyFill="1" applyBorder="1" applyAlignment="1">
      <alignment wrapText="1"/>
    </xf>
    <xf numFmtId="1" fontId="16" fillId="0" borderId="16" xfId="0" applyNumberFormat="1" applyFont="1" applyFill="1" applyBorder="1"/>
    <xf numFmtId="0" fontId="16" fillId="0" borderId="16" xfId="0" applyFont="1" applyBorder="1" applyProtection="1">
      <protection locked="0"/>
    </xf>
    <xf numFmtId="0" fontId="16"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applyAlignment="1"/>
    <xf numFmtId="0" fontId="4" fillId="0" borderId="16" xfId="2" applyBorder="1" applyAlignment="1" applyProtection="1">
      <alignment vertical="top"/>
      <protection locked="0"/>
    </xf>
    <xf numFmtId="11" fontId="16" fillId="10" borderId="16" xfId="1" applyNumberFormat="1" applyFont="1" applyFill="1" applyBorder="1" applyAlignment="1" applyProtection="1">
      <alignment vertical="top"/>
      <protection hidden="1"/>
    </xf>
    <xf numFmtId="0" fontId="16" fillId="10" borderId="16" xfId="0" applyFont="1" applyFill="1" applyBorder="1" applyAlignment="1" applyProtection="1">
      <alignment vertical="top"/>
      <protection hidden="1"/>
    </xf>
    <xf numFmtId="2" fontId="16"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6" fillId="0" borderId="16" xfId="0" applyFont="1" applyFill="1" applyBorder="1"/>
    <xf numFmtId="0" fontId="4" fillId="0" borderId="16" xfId="2" applyFont="1" applyBorder="1" applyAlignment="1" applyProtection="1">
      <alignment vertical="top"/>
      <protection locked="0"/>
    </xf>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6"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6" fillId="0" borderId="0" xfId="2" applyFont="1"/>
    <xf numFmtId="0" fontId="17" fillId="2" borderId="0" xfId="2" applyFont="1" applyFill="1"/>
    <xf numFmtId="0" fontId="18" fillId="0" borderId="0" xfId="2" applyFont="1" applyFill="1" applyAlignment="1">
      <alignment horizontal="center"/>
    </xf>
    <xf numFmtId="0" fontId="3" fillId="0" borderId="28" xfId="0" applyFont="1" applyBorder="1" applyAlignment="1">
      <alignment horizontal="center"/>
    </xf>
    <xf numFmtId="0" fontId="7" fillId="0" borderId="16" xfId="2" applyFont="1" applyFill="1" applyBorder="1" applyAlignment="1">
      <alignment horizontal="center" wrapText="1"/>
    </xf>
    <xf numFmtId="0" fontId="4" fillId="0" borderId="28" xfId="2" applyFont="1" applyFill="1" applyBorder="1" applyProtection="1">
      <protection locked="0"/>
    </xf>
    <xf numFmtId="11" fontId="16" fillId="0" borderId="28" xfId="0" applyNumberFormat="1" applyFont="1" applyFill="1" applyBorder="1"/>
    <xf numFmtId="11" fontId="16" fillId="0" borderId="16" xfId="0" applyNumberFormat="1" applyFont="1" applyFill="1" applyBorder="1"/>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5"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6"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6"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6"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5" fillId="13" borderId="0" xfId="2" applyFont="1" applyFill="1" applyAlignment="1" applyProtection="1">
      <alignment horizontal="left"/>
      <protection locked="0"/>
    </xf>
    <xf numFmtId="0" fontId="4" fillId="0" borderId="0" xfId="2" applyFont="1" applyFill="1" applyAlignment="1">
      <alignment horizontal="left" vertical="top"/>
    </xf>
    <xf numFmtId="0" fontId="16" fillId="0" borderId="0" xfId="0" applyFont="1" applyAlignment="1">
      <alignment horizontal="left" vertical="top"/>
    </xf>
    <xf numFmtId="0" fontId="4" fillId="0" borderId="0" xfId="2" applyFont="1" applyAlignment="1">
      <alignment horizontal="left" vertical="top"/>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6"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2" xfId="2" applyFont="1" applyFill="1" applyBorder="1" applyAlignment="1">
      <alignment horizontal="center"/>
    </xf>
    <xf numFmtId="0" fontId="25" fillId="0" borderId="32" xfId="2" applyFont="1" applyBorder="1" applyAlignment="1">
      <alignment wrapText="1"/>
    </xf>
    <xf numFmtId="0" fontId="26" fillId="0" borderId="32" xfId="2" applyFont="1" applyBorder="1" applyAlignment="1">
      <alignment wrapText="1"/>
    </xf>
    <xf numFmtId="0" fontId="6" fillId="0" borderId="31"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6"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6" fillId="0" borderId="0" xfId="2" applyFont="1" applyFill="1"/>
    <xf numFmtId="0" fontId="31" fillId="0" borderId="0" xfId="2" applyFont="1" applyFill="1"/>
    <xf numFmtId="0" fontId="16" fillId="0" borderId="0" xfId="2" applyFont="1" applyFill="1" applyAlignment="1">
      <alignment horizontal="left"/>
    </xf>
    <xf numFmtId="0" fontId="16"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6" fillId="0" borderId="9" xfId="2" applyFont="1" applyFill="1" applyBorder="1"/>
    <xf numFmtId="0" fontId="16" fillId="0" borderId="24" xfId="2" applyFont="1" applyFill="1" applyBorder="1"/>
    <xf numFmtId="0" fontId="16" fillId="0" borderId="22" xfId="0" applyFont="1" applyBorder="1"/>
    <xf numFmtId="0" fontId="30" fillId="0" borderId="0" xfId="0" applyFont="1"/>
    <xf numFmtId="0" fontId="16"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0" fontId="6" fillId="0" borderId="9" xfId="2" applyFont="1" applyBorder="1"/>
    <xf numFmtId="2" fontId="16" fillId="0" borderId="0" xfId="0" applyNumberFormat="1" applyFont="1"/>
    <xf numFmtId="2" fontId="16" fillId="0" borderId="0" xfId="0" applyNumberFormat="1" applyFont="1" applyFill="1" applyBorder="1"/>
    <xf numFmtId="0" fontId="4" fillId="0" borderId="0" xfId="2" applyNumberFormat="1" applyFont="1"/>
    <xf numFmtId="166" fontId="4" fillId="0" borderId="0" xfId="2" applyNumberFormat="1" applyFont="1"/>
    <xf numFmtId="165" fontId="15"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4" fillId="0" borderId="16" xfId="2" applyFont="1" applyFill="1" applyBorder="1" applyProtection="1">
      <protection locked="0"/>
    </xf>
    <xf numFmtId="0" fontId="7" fillId="0" borderId="28" xfId="2" applyFont="1" applyFill="1" applyBorder="1" applyAlignment="1">
      <alignment horizontal="center" wrapText="1"/>
    </xf>
    <xf numFmtId="0" fontId="7" fillId="0" borderId="29" xfId="2" applyFont="1" applyFill="1" applyBorder="1" applyAlignment="1">
      <alignment horizontal="center" wrapText="1"/>
    </xf>
    <xf numFmtId="11" fontId="16" fillId="0" borderId="16" xfId="0" applyNumberFormat="1" applyFont="1" applyBorder="1" applyProtection="1">
      <protection locked="0"/>
    </xf>
    <xf numFmtId="11" fontId="16" fillId="0" borderId="16" xfId="0" applyNumberFormat="1" applyFont="1" applyFill="1" applyBorder="1" applyProtection="1">
      <protection locked="0"/>
    </xf>
    <xf numFmtId="0" fontId="4" fillId="0" borderId="1" xfId="2" applyFont="1" applyBorder="1" applyProtection="1">
      <protection locked="0"/>
    </xf>
    <xf numFmtId="11" fontId="16" fillId="10" borderId="16" xfId="0" applyNumberFormat="1" applyFont="1" applyFill="1" applyBorder="1" applyAlignment="1" applyProtection="1">
      <alignment vertical="top"/>
      <protection hidden="1"/>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0" borderId="0" xfId="2" applyFont="1" applyBorder="1" applyAlignment="1" applyProtection="1">
      <protection locked="0"/>
    </xf>
    <xf numFmtId="0" fontId="4" fillId="0" borderId="0" xfId="2" applyBorder="1"/>
    <xf numFmtId="0" fontId="18" fillId="0" borderId="0" xfId="2" applyFont="1" applyFill="1" applyBorder="1" applyAlignment="1">
      <alignment horizontal="center"/>
    </xf>
    <xf numFmtId="0" fontId="0" fillId="0" borderId="0" xfId="0" applyBorder="1"/>
    <xf numFmtId="167" fontId="16" fillId="10" borderId="16" xfId="1" applyNumberFormat="1" applyFont="1" applyFill="1" applyBorder="1" applyAlignment="1" applyProtection="1">
      <alignment vertical="top"/>
      <protection hidden="1"/>
    </xf>
    <xf numFmtId="168" fontId="16" fillId="10" borderId="16" xfId="0" applyNumberFormat="1" applyFont="1" applyFill="1" applyBorder="1" applyAlignment="1" applyProtection="1">
      <alignment vertical="top"/>
      <protection hidden="1"/>
    </xf>
    <xf numFmtId="0" fontId="4" fillId="0" borderId="17" xfId="2" applyFont="1" applyBorder="1" applyAlignment="1" applyProtection="1">
      <protection locked="0"/>
    </xf>
    <xf numFmtId="0" fontId="4" fillId="0" borderId="18" xfId="2" applyFont="1" applyBorder="1" applyProtection="1">
      <protection locked="0"/>
    </xf>
    <xf numFmtId="0" fontId="4" fillId="2" borderId="0" xfId="2" applyFont="1" applyFill="1" applyAlignment="1">
      <alignment horizontal="center"/>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0" fontId="4" fillId="2" borderId="0" xfId="2" applyFont="1" applyFill="1" applyBorder="1" applyAlignment="1">
      <alignment vertical="top" wrapText="1"/>
    </xf>
    <xf numFmtId="0" fontId="32" fillId="0" borderId="0" xfId="2" applyFont="1" applyFill="1" applyAlignment="1">
      <alignment horizontal="center"/>
    </xf>
    <xf numFmtId="0" fontId="32" fillId="0" borderId="0" xfId="2" applyFont="1" applyFill="1" applyBorder="1" applyAlignment="1">
      <alignment horizontal="center"/>
    </xf>
    <xf numFmtId="0" fontId="33" fillId="0" borderId="0" xfId="2" applyFont="1" applyBorder="1"/>
    <xf numFmtId="0" fontId="33" fillId="0" borderId="0" xfId="2" applyFont="1" applyFill="1" applyBorder="1"/>
    <xf numFmtId="0" fontId="33" fillId="0" borderId="0" xfId="2" applyFont="1" applyFill="1"/>
    <xf numFmtId="0" fontId="33" fillId="0" borderId="0" xfId="2" applyFont="1"/>
    <xf numFmtId="0" fontId="4" fillId="0" borderId="0" xfId="2" applyAlignment="1">
      <alignment horizontal="center"/>
    </xf>
    <xf numFmtId="0" fontId="7" fillId="0" borderId="0" xfId="2" applyFont="1" applyFill="1" applyAlignment="1" applyProtection="1">
      <alignment horizontal="left" vertical="top" wrapText="1"/>
      <protection locked="0"/>
    </xf>
    <xf numFmtId="1" fontId="16" fillId="0" borderId="0" xfId="0" applyNumberFormat="1" applyFont="1"/>
    <xf numFmtId="0" fontId="0" fillId="0" borderId="0" xfId="0" applyFill="1"/>
    <xf numFmtId="11" fontId="16" fillId="0" borderId="0" xfId="0" applyNumberFormat="1" applyFont="1" applyFill="1" applyBorder="1"/>
    <xf numFmtId="11" fontId="16" fillId="6" borderId="16" xfId="0" applyNumberFormat="1" applyFont="1" applyFill="1" applyBorder="1"/>
    <xf numFmtId="11" fontId="16" fillId="0" borderId="29" xfId="0" applyNumberFormat="1" applyFont="1" applyFill="1" applyBorder="1"/>
    <xf numFmtId="0" fontId="2" fillId="0" borderId="35" xfId="2" applyFont="1" applyFill="1" applyBorder="1" applyAlignment="1">
      <alignment horizontal="center"/>
    </xf>
    <xf numFmtId="0" fontId="2" fillId="0" borderId="27" xfId="2" applyFont="1" applyFill="1" applyBorder="1" applyAlignment="1">
      <alignment horizontal="center"/>
    </xf>
    <xf numFmtId="0" fontId="3" fillId="11" borderId="16" xfId="0" applyFont="1" applyFill="1" applyBorder="1" applyAlignment="1">
      <alignment horizontal="center"/>
    </xf>
    <xf numFmtId="0" fontId="3" fillId="0" borderId="16" xfId="0" applyFont="1" applyFill="1" applyBorder="1" applyAlignment="1">
      <alignment horizontal="center"/>
    </xf>
    <xf numFmtId="0" fontId="3" fillId="0" borderId="29" xfId="0" applyFont="1" applyFill="1" applyBorder="1" applyAlignment="1">
      <alignment horizontal="center"/>
    </xf>
    <xf numFmtId="164" fontId="16" fillId="6" borderId="16" xfId="0" applyNumberFormat="1" applyFont="1" applyFill="1" applyBorder="1"/>
    <xf numFmtId="164" fontId="16" fillId="6" borderId="29" xfId="0" applyNumberFormat="1" applyFont="1" applyFill="1" applyBorder="1"/>
    <xf numFmtId="11" fontId="16" fillId="6" borderId="29" xfId="0" applyNumberFormat="1" applyFont="1" applyFill="1" applyBorder="1"/>
    <xf numFmtId="11" fontId="16" fillId="0" borderId="16" xfId="0" applyNumberFormat="1" applyFont="1" applyFill="1" applyBorder="1" applyAlignment="1">
      <alignment horizontal="center"/>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4" fillId="0" borderId="16" xfId="2" applyFont="1" applyBorder="1" applyAlignment="1" applyProtection="1">
      <alignment horizontal="left"/>
      <protection locked="0"/>
    </xf>
    <xf numFmtId="0" fontId="6" fillId="3" borderId="16" xfId="2" applyFont="1" applyFill="1" applyBorder="1" applyAlignment="1">
      <alignment horizontal="center"/>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0" borderId="17" xfId="2" applyBorder="1" applyAlignment="1" applyProtection="1">
      <alignment horizontal="left"/>
      <protection locked="0"/>
    </xf>
    <xf numFmtId="0" fontId="6" fillId="3" borderId="16" xfId="2" applyFont="1" applyFill="1" applyBorder="1" applyAlignment="1">
      <alignment horizontal="left"/>
    </xf>
    <xf numFmtId="0" fontId="4" fillId="0" borderId="1" xfId="2" applyFont="1" applyBorder="1" applyAlignment="1" applyProtection="1">
      <alignment horizontal="left" wrapText="1"/>
      <protection locked="0"/>
    </xf>
    <xf numFmtId="0" fontId="4" fillId="0" borderId="17" xfId="2" applyFont="1" applyBorder="1" applyAlignment="1" applyProtection="1">
      <alignment horizontal="left" wrapText="1"/>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4" fillId="0" borderId="16" xfId="2" applyBorder="1" applyAlignment="1" applyProtection="1">
      <alignment horizontal="left"/>
      <protection locked="0"/>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4" fillId="9" borderId="16" xfId="2" applyFill="1" applyBorder="1" applyAlignment="1">
      <alignment horizontal="center" vertical="top" wrapText="1"/>
    </xf>
    <xf numFmtId="0" fontId="4" fillId="0" borderId="16" xfId="0" applyFont="1" applyBorder="1" applyAlignment="1" applyProtection="1">
      <alignment horizontal="left" vertical="top" wrapText="1"/>
      <protection locked="0"/>
    </xf>
    <xf numFmtId="0" fontId="6" fillId="3" borderId="10" xfId="2" applyFont="1" applyFill="1" applyBorder="1" applyAlignment="1">
      <alignment horizontal="left" vertical="center"/>
    </xf>
    <xf numFmtId="0" fontId="4" fillId="0" borderId="16" xfId="2" applyFont="1" applyFill="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18" fillId="0" borderId="0" xfId="2" applyFont="1" applyFill="1" applyAlignment="1">
      <alignment horizontal="center"/>
    </xf>
    <xf numFmtId="0" fontId="6" fillId="0" borderId="26" xfId="2" applyFont="1" applyFill="1" applyBorder="1" applyAlignment="1">
      <alignment horizontal="center"/>
    </xf>
    <xf numFmtId="0" fontId="6" fillId="0" borderId="28" xfId="2" applyFont="1" applyFill="1" applyBorder="1" applyAlignment="1">
      <alignment horizontal="center"/>
    </xf>
    <xf numFmtId="0" fontId="3" fillId="0" borderId="26" xfId="0" applyFont="1" applyBorder="1" applyAlignment="1">
      <alignment horizontal="center"/>
    </xf>
    <xf numFmtId="0" fontId="3" fillId="0" borderId="35" xfId="0" applyFont="1" applyBorder="1" applyAlignment="1">
      <alignment horizontal="center"/>
    </xf>
    <xf numFmtId="0" fontId="3" fillId="0" borderId="34" xfId="0" applyFont="1" applyBorder="1" applyAlignment="1">
      <alignment horizontal="center"/>
    </xf>
    <xf numFmtId="0" fontId="6" fillId="0" borderId="17" xfId="2" applyFont="1" applyFill="1" applyBorder="1" applyAlignment="1">
      <alignment horizontal="center"/>
    </xf>
    <xf numFmtId="0" fontId="19" fillId="0" borderId="28" xfId="0" applyFont="1" applyFill="1" applyBorder="1" applyAlignment="1">
      <alignment horizontal="center"/>
    </xf>
    <xf numFmtId="0" fontId="19" fillId="0" borderId="16" xfId="0" applyFont="1" applyFill="1" applyBorder="1" applyAlignment="1">
      <alignment horizontal="center"/>
    </xf>
    <xf numFmtId="0" fontId="19" fillId="0" borderId="1" xfId="0" applyFont="1" applyFill="1" applyBorder="1" applyAlignment="1">
      <alignment horizontal="center"/>
    </xf>
    <xf numFmtId="0" fontId="19" fillId="0" borderId="29" xfId="0" applyFont="1" applyFill="1" applyBorder="1" applyAlignment="1">
      <alignment horizontal="center"/>
    </xf>
    <xf numFmtId="0" fontId="3" fillId="0" borderId="27" xfId="0" applyFont="1" applyBorder="1" applyAlignment="1">
      <alignment horizontal="center"/>
    </xf>
    <xf numFmtId="0" fontId="0" fillId="0" borderId="10" xfId="0" applyFont="1" applyBorder="1" applyAlignment="1">
      <alignment horizontal="left" vertical="top" wrapText="1"/>
    </xf>
    <xf numFmtId="0" fontId="3" fillId="0" borderId="10" xfId="0" applyFont="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30" xfId="2" applyFont="1" applyFill="1" applyBorder="1" applyAlignment="1">
      <alignment horizontal="center" wrapText="1"/>
    </xf>
    <xf numFmtId="0" fontId="6" fillId="10" borderId="3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0" xfId="2" applyFont="1" applyBorder="1" applyAlignment="1">
      <alignment horizontal="center" wrapText="1"/>
    </xf>
    <xf numFmtId="0" fontId="6" fillId="0" borderId="33" xfId="2" applyFont="1" applyBorder="1" applyAlignment="1">
      <alignment horizontal="center" wrapText="1"/>
    </xf>
    <xf numFmtId="0" fontId="6" fillId="0" borderId="31"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12"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4">
    <cellStyle name="Comma" xfId="1" builtinId="3"/>
    <cellStyle name="Hyperlink" xfId="3" builtinId="8"/>
    <cellStyle name="Normal" xfId="0" builtinId="0"/>
    <cellStyle name="Normal 2" xfId="2" xr:uid="{F82C7A46-4278-4CD6-8439-0C08BEC03409}"/>
  </cellStyles>
  <dxfs count="12">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3</xdr:col>
          <xdr:colOff>914400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2009775</xdr:colOff>
          <xdr:row>16</xdr:row>
          <xdr:rowOff>257175</xdr:rowOff>
        </xdr:to>
        <xdr:sp macro="" textlink="">
          <xdr:nvSpPr>
            <xdr:cNvPr id="2050" name="Energy Use"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16</xdr:row>
          <xdr:rowOff>57150</xdr:rowOff>
        </xdr:from>
        <xdr:to>
          <xdr:col>3</xdr:col>
          <xdr:colOff>3162300</xdr:colOff>
          <xdr:row>16</xdr:row>
          <xdr:rowOff>257175</xdr:rowOff>
        </xdr:to>
        <xdr:sp macro="" textlink="">
          <xdr:nvSpPr>
            <xdr:cNvPr id="2051" name="Energy P&amp;D"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3390900</xdr:colOff>
          <xdr:row>16</xdr:row>
          <xdr:rowOff>47625</xdr:rowOff>
        </xdr:from>
        <xdr:to>
          <xdr:col>3</xdr:col>
          <xdr:colOff>4257675</xdr:colOff>
          <xdr:row>16</xdr:row>
          <xdr:rowOff>257175</xdr:rowOff>
        </xdr:to>
        <xdr:sp macro="" textlink="">
          <xdr:nvSpPr>
            <xdr:cNvPr id="2052" name="Material P&amp;D"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12</xdr:row>
      <xdr:rowOff>56030</xdr:rowOff>
    </xdr:from>
    <xdr:to>
      <xdr:col>86</xdr:col>
      <xdr:colOff>5740444</xdr:colOff>
      <xdr:row>15</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394607</xdr:colOff>
      <xdr:row>17</xdr:row>
      <xdr:rowOff>100693</xdr:rowOff>
    </xdr:from>
    <xdr:to>
      <xdr:col>5</xdr:col>
      <xdr:colOff>511555</xdr:colOff>
      <xdr:row>21</xdr:row>
      <xdr:rowOff>124280</xdr:rowOff>
    </xdr:to>
    <xdr:grpSp>
      <xdr:nvGrpSpPr>
        <xdr:cNvPr id="2" name="Legend">
          <a:extLst>
            <a:ext uri="{FF2B5EF4-FFF2-40B4-BE49-F238E27FC236}">
              <a16:creationId xmlns:a16="http://schemas.microsoft.com/office/drawing/2014/main" id="{00000000-0008-0000-0800-000002000000}"/>
            </a:ext>
          </a:extLst>
        </xdr:cNvPr>
        <xdr:cNvGrpSpPr/>
      </xdr:nvGrpSpPr>
      <xdr:grpSpPr>
        <a:xfrm>
          <a:off x="1619250" y="3339193"/>
          <a:ext cx="1953912" cy="785587"/>
          <a:chOff x="7457181" y="3134295"/>
          <a:chExt cx="1953912" cy="753022"/>
        </a:xfrm>
      </xdr:grpSpPr>
      <xdr:sp macro="" textlink="">
        <xdr:nvSpPr>
          <xdr:cNvPr id="3" name="LegendBox">
            <a:extLst>
              <a:ext uri="{FF2B5EF4-FFF2-40B4-BE49-F238E27FC236}">
                <a16:creationId xmlns:a16="http://schemas.microsoft.com/office/drawing/2014/main"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a:extLst>
            <a:ext uri="{FF2B5EF4-FFF2-40B4-BE49-F238E27FC236}">
              <a16:creationId xmlns:a16="http://schemas.microsoft.com/office/drawing/2014/main" id="{00000000-0008-0000-08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endParaRPr lang="en-US" sz="800" baseline="0">
            <a:solidFill>
              <a:schemeClr val="tx1"/>
            </a:solidFill>
            <a:latin typeface="Arial" pitchFamily="34" charset="0"/>
            <a:cs typeface="Arial" pitchFamily="34" charset="0"/>
          </a:endParaRPr>
        </a:p>
      </xdr:txBody>
    </xdr:sp>
    <xdr:clientData/>
  </xdr:twoCellAnchor>
  <xdr:twoCellAnchor>
    <xdr:from>
      <xdr:col>12</xdr:col>
      <xdr:colOff>304800</xdr:colOff>
      <xdr:row>8</xdr:row>
      <xdr:rowOff>22352</xdr:rowOff>
    </xdr:from>
    <xdr:to>
      <xdr:col>15</xdr:col>
      <xdr:colOff>0</xdr:colOff>
      <xdr:row>11</xdr:row>
      <xdr:rowOff>22352</xdr:rowOff>
    </xdr:to>
    <xdr:sp macro="" textlink="">
      <xdr:nvSpPr>
        <xdr:cNvPr id="12" name="Reference Flow 1">
          <a:extLst>
            <a:ext uri="{FF2B5EF4-FFF2-40B4-BE49-F238E27FC236}">
              <a16:creationId xmlns:a16="http://schemas.microsoft.com/office/drawing/2014/main" id="{00000000-0008-0000-0800-00000C000000}"/>
            </a:ext>
          </a:extLst>
        </xdr:cNvPr>
        <xdr:cNvSpPr/>
      </xdr:nvSpPr>
      <xdr:spPr>
        <a:xfrm>
          <a:off x="7620000" y="1546352"/>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Vent_NG [to venting and flaring]</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8</xdr:row>
      <xdr:rowOff>188976</xdr:rowOff>
    </xdr:from>
    <xdr:to>
      <xdr:col>12</xdr:col>
      <xdr:colOff>304800</xdr:colOff>
      <xdr:row>9</xdr:row>
      <xdr:rowOff>117602</xdr:rowOff>
    </xdr:to>
    <xdr:cxnSp macro="">
      <xdr:nvCxnSpPr>
        <xdr:cNvPr id="13" name="Connector Ref 1">
          <a:extLst>
            <a:ext uri="{FF2B5EF4-FFF2-40B4-BE49-F238E27FC236}">
              <a16:creationId xmlns:a16="http://schemas.microsoft.com/office/drawing/2014/main" id="{00000000-0008-0000-0800-00000D000000}"/>
            </a:ext>
          </a:extLst>
        </xdr:cNvPr>
        <xdr:cNvCxnSpPr>
          <a:stCxn id="11" idx="3"/>
          <a:endCxn id="12" idx="1"/>
        </xdr:cNvCxnSpPr>
      </xdr:nvCxnSpPr>
      <xdr:spPr>
        <a:xfrm>
          <a:off x="7251700" y="1712976"/>
          <a:ext cx="368300" cy="119126"/>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11</xdr:col>
      <xdr:colOff>546100</xdr:colOff>
      <xdr:row>17</xdr:row>
      <xdr:rowOff>7008</xdr:rowOff>
    </xdr:to>
    <xdr:grpSp>
      <xdr:nvGrpSpPr>
        <xdr:cNvPr id="17" name="Boundary Group">
          <a:extLst>
            <a:ext uri="{FF2B5EF4-FFF2-40B4-BE49-F238E27FC236}">
              <a16:creationId xmlns:a16="http://schemas.microsoft.com/office/drawing/2014/main" id="{00000000-0008-0000-0800-000011000000}"/>
            </a:ext>
          </a:extLst>
        </xdr:cNvPr>
        <xdr:cNvGrpSpPr/>
      </xdr:nvGrpSpPr>
      <xdr:grpSpPr>
        <a:xfrm>
          <a:off x="3569607" y="304800"/>
          <a:ext cx="3712029" cy="2940708"/>
          <a:chOff x="3556000" y="304800"/>
          <a:chExt cx="3695700" cy="2940708"/>
        </a:xfrm>
      </xdr:grpSpPr>
      <xdr:sp macro="" textlink="">
        <xdr:nvSpPr>
          <xdr:cNvPr id="8" name="Boundary Box">
            <a:extLst>
              <a:ext uri="{FF2B5EF4-FFF2-40B4-BE49-F238E27FC236}">
                <a16:creationId xmlns:a16="http://schemas.microsoft.com/office/drawing/2014/main"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Storage reciprocating compression: System Boundary</a:t>
            </a:r>
          </a:p>
        </xdr:txBody>
      </xdr:sp>
      <xdr:sp macro="" textlink="">
        <xdr:nvSpPr>
          <xdr:cNvPr id="9" name="Process">
            <a:extLst>
              <a:ext uri="{FF2B5EF4-FFF2-40B4-BE49-F238E27FC236}">
                <a16:creationId xmlns:a16="http://schemas.microsoft.com/office/drawing/2014/main"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Storage compression, including fuel used by reciprocating compressor drivers and venting from reciprocating compressors.</a:t>
            </a:r>
          </a:p>
        </xdr:txBody>
      </xdr:sp>
      <xdr:sp macro="" textlink="">
        <xdr:nvSpPr>
          <xdr:cNvPr id="11" name="LinkRef 1">
            <a:extLst>
              <a:ext uri="{FF2B5EF4-FFF2-40B4-BE49-F238E27FC236}">
                <a16:creationId xmlns:a16="http://schemas.microsoft.com/office/drawing/2014/main" id="{00000000-0008-0000-0800-00000B000000}"/>
              </a:ext>
            </a:extLst>
          </xdr:cNvPr>
          <xdr:cNvSpPr/>
        </xdr:nvSpPr>
        <xdr:spPr>
          <a:xfrm>
            <a:off x="7239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Link 1">
            <a:extLst>
              <a:ext uri="{FF2B5EF4-FFF2-40B4-BE49-F238E27FC236}">
                <a16:creationId xmlns:a16="http://schemas.microsoft.com/office/drawing/2014/main" id="{00000000-0008-0000-0800-00000E000000}"/>
              </a:ext>
            </a:extLst>
          </xdr:cNvPr>
          <xdr:cNvSpPr/>
        </xdr:nvSpPr>
        <xdr:spPr>
          <a:xfrm>
            <a:off x="3556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2</xdr:col>
      <xdr:colOff>190500</xdr:colOff>
      <xdr:row>6</xdr:row>
      <xdr:rowOff>144816</xdr:rowOff>
    </xdr:from>
    <xdr:to>
      <xdr:col>4</xdr:col>
      <xdr:colOff>549424</xdr:colOff>
      <xdr:row>10</xdr:row>
      <xdr:rowOff>79954</xdr:rowOff>
    </xdr:to>
    <xdr:sp macro="" textlink="">
      <xdr:nvSpPr>
        <xdr:cNvPr id="15" name="Upstream Emssion Data 1">
          <a:extLst>
            <a:ext uri="{FF2B5EF4-FFF2-40B4-BE49-F238E27FC236}">
              <a16:creationId xmlns:a16="http://schemas.microsoft.com/office/drawing/2014/main" id="{00000000-0008-0000-0800-00000F000000}"/>
            </a:ext>
          </a:extLst>
        </xdr:cNvPr>
        <xdr:cNvSpPr/>
      </xdr:nvSpPr>
      <xdr:spPr>
        <a:xfrm>
          <a:off x="1415143" y="1287816"/>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combusted</a:t>
          </a:r>
        </a:p>
      </xdr:txBody>
    </xdr:sp>
    <xdr:clientData/>
  </xdr:twoCellAnchor>
  <xdr:twoCellAnchor>
    <xdr:from>
      <xdr:col>4</xdr:col>
      <xdr:colOff>369001</xdr:colOff>
      <xdr:row>8</xdr:row>
      <xdr:rowOff>112385</xdr:rowOff>
    </xdr:from>
    <xdr:to>
      <xdr:col>5</xdr:col>
      <xdr:colOff>508000</xdr:colOff>
      <xdr:row>8</xdr:row>
      <xdr:rowOff>188976</xdr:rowOff>
    </xdr:to>
    <xdr:cxnSp macro="">
      <xdr:nvCxnSpPr>
        <xdr:cNvPr id="16" name="Straight Arrow Connector 1">
          <a:extLst>
            <a:ext uri="{FF2B5EF4-FFF2-40B4-BE49-F238E27FC236}">
              <a16:creationId xmlns:a16="http://schemas.microsoft.com/office/drawing/2014/main" id="{00000000-0008-0000-0800-000010000000}"/>
            </a:ext>
          </a:extLst>
        </xdr:cNvPr>
        <xdr:cNvCxnSpPr>
          <a:stCxn id="15" idx="2"/>
          <a:endCxn id="14" idx="1"/>
        </xdr:cNvCxnSpPr>
      </xdr:nvCxnSpPr>
      <xdr:spPr>
        <a:xfrm>
          <a:off x="2818287" y="1636385"/>
          <a:ext cx="751320" cy="76591"/>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589262</xdr:colOff>
      <xdr:row>14</xdr:row>
      <xdr:rowOff>81094</xdr:rowOff>
    </xdr:from>
    <xdr:to>
      <xdr:col>8</xdr:col>
      <xdr:colOff>607833</xdr:colOff>
      <xdr:row>17</xdr:row>
      <xdr:rowOff>114300</xdr:rowOff>
    </xdr:to>
    <xdr:cxnSp macro="">
      <xdr:nvCxnSpPr>
        <xdr:cNvPr id="18" name="Straight Arrow Connector Process">
          <a:extLst>
            <a:ext uri="{FF2B5EF4-FFF2-40B4-BE49-F238E27FC236}">
              <a16:creationId xmlns:a16="http://schemas.microsoft.com/office/drawing/2014/main" id="{00000000-0008-0000-0800-000012000000}"/>
            </a:ext>
          </a:extLst>
        </xdr:cNvPr>
        <xdr:cNvCxnSpPr>
          <a:stCxn id="9" idx="2"/>
          <a:endCxn id="10" idx="0"/>
        </xdr:cNvCxnSpPr>
      </xdr:nvCxnSpPr>
      <xdr:spPr>
        <a:xfrm flipH="1">
          <a:off x="5466062" y="2748094"/>
          <a:ext cx="1857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C33F7-527D-482A-B66F-59C0D7D9B437}">
  <sheetPr codeName="Sheet4"/>
  <dimension ref="A1:AA504"/>
  <sheetViews>
    <sheetView zoomScaleNormal="100" workbookViewId="0">
      <selection activeCell="D6" sqref="D6:M6"/>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59" t="s">
        <v>0</v>
      </c>
      <c r="B1" s="259"/>
      <c r="C1" s="259"/>
      <c r="D1" s="259"/>
      <c r="E1" s="259"/>
      <c r="F1" s="259"/>
      <c r="G1" s="259"/>
      <c r="H1" s="259"/>
      <c r="I1" s="259"/>
      <c r="J1" s="259"/>
      <c r="K1" s="259"/>
      <c r="L1" s="259"/>
      <c r="M1" s="259"/>
      <c r="N1" s="259"/>
      <c r="O1" s="1"/>
    </row>
    <row r="2" spans="1:27" ht="21" thickBot="1" x14ac:dyDescent="0.35">
      <c r="A2" s="259" t="s">
        <v>1</v>
      </c>
      <c r="B2" s="259"/>
      <c r="C2" s="259"/>
      <c r="D2" s="259"/>
      <c r="E2" s="259"/>
      <c r="F2" s="259"/>
      <c r="G2" s="259"/>
      <c r="H2" s="259"/>
      <c r="I2" s="259"/>
      <c r="J2" s="259"/>
      <c r="K2" s="259"/>
      <c r="L2" s="259"/>
      <c r="M2" s="259"/>
      <c r="N2" s="259"/>
      <c r="O2" s="1"/>
    </row>
    <row r="3" spans="1:27" ht="12.75" customHeight="1" thickBot="1" x14ac:dyDescent="0.25">
      <c r="B3" s="2"/>
      <c r="C3" s="4" t="s">
        <v>2</v>
      </c>
      <c r="D3" s="215" t="str">
        <f>'Data Summary'!D4</f>
        <v>Storage reciprocating compression</v>
      </c>
      <c r="E3" s="216"/>
      <c r="F3" s="216"/>
      <c r="G3" s="216"/>
      <c r="H3" s="216"/>
      <c r="I3" s="216"/>
      <c r="J3" s="216"/>
      <c r="K3" s="216"/>
      <c r="L3" s="216"/>
      <c r="M3" s="217"/>
      <c r="N3" s="2"/>
      <c r="O3" s="2"/>
    </row>
    <row r="4" spans="1:27" ht="42.75" customHeight="1" thickBot="1" x14ac:dyDescent="0.25">
      <c r="B4" s="2"/>
      <c r="C4" s="4" t="s">
        <v>3</v>
      </c>
      <c r="D4" s="260" t="str">
        <f>'Data Summary'!D6</f>
        <v>Storage compression, including fuel used by reciprocating compressor drivers and venting from reciprocating compressors.</v>
      </c>
      <c r="E4" s="261"/>
      <c r="F4" s="261"/>
      <c r="G4" s="261"/>
      <c r="H4" s="261"/>
      <c r="I4" s="261"/>
      <c r="J4" s="261"/>
      <c r="K4" s="261"/>
      <c r="L4" s="261"/>
      <c r="M4" s="262"/>
      <c r="N4" s="2"/>
      <c r="O4" s="2"/>
    </row>
    <row r="5" spans="1:27" ht="39" customHeight="1" thickBot="1" x14ac:dyDescent="0.25">
      <c r="B5" s="2"/>
      <c r="C5" s="4" t="s">
        <v>4</v>
      </c>
      <c r="D5" s="260" t="s">
        <v>370</v>
      </c>
      <c r="E5" s="261"/>
      <c r="F5" s="261"/>
      <c r="G5" s="261"/>
      <c r="H5" s="261"/>
      <c r="I5" s="261"/>
      <c r="J5" s="261"/>
      <c r="K5" s="261"/>
      <c r="L5" s="261"/>
      <c r="M5" s="262"/>
      <c r="N5" s="2"/>
      <c r="O5" s="2"/>
    </row>
    <row r="6" spans="1:27" ht="56.25" customHeight="1" thickBot="1" x14ac:dyDescent="0.25">
      <c r="B6" s="2"/>
      <c r="C6" s="5" t="s">
        <v>5</v>
      </c>
      <c r="D6" s="260" t="s">
        <v>6</v>
      </c>
      <c r="E6" s="261"/>
      <c r="F6" s="261"/>
      <c r="G6" s="261"/>
      <c r="H6" s="261"/>
      <c r="I6" s="261"/>
      <c r="J6" s="261"/>
      <c r="K6" s="261"/>
      <c r="L6" s="261"/>
      <c r="M6" s="262"/>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53" t="s">
        <v>10</v>
      </c>
      <c r="C9" s="7" t="s">
        <v>11</v>
      </c>
      <c r="D9" s="255" t="s">
        <v>12</v>
      </c>
      <c r="E9" s="255"/>
      <c r="F9" s="255"/>
      <c r="G9" s="255"/>
      <c r="H9" s="255"/>
      <c r="I9" s="255"/>
      <c r="J9" s="255"/>
      <c r="K9" s="255"/>
      <c r="L9" s="255"/>
      <c r="M9" s="256"/>
      <c r="N9" s="2"/>
      <c r="O9" s="2"/>
      <c r="P9" s="2"/>
      <c r="Q9" s="2"/>
      <c r="R9" s="2"/>
      <c r="S9" s="2"/>
      <c r="T9" s="2"/>
      <c r="U9" s="2"/>
      <c r="V9" s="2"/>
      <c r="W9" s="2"/>
      <c r="X9" s="2"/>
      <c r="Y9" s="2"/>
      <c r="Z9" s="2"/>
      <c r="AA9" s="2"/>
    </row>
    <row r="10" spans="1:27" s="8" customFormat="1" ht="15" customHeight="1" x14ac:dyDescent="0.2">
      <c r="A10" s="2"/>
      <c r="B10" s="254"/>
      <c r="C10" s="9" t="s">
        <v>13</v>
      </c>
      <c r="D10" s="257" t="s">
        <v>14</v>
      </c>
      <c r="E10" s="257"/>
      <c r="F10" s="257"/>
      <c r="G10" s="257"/>
      <c r="H10" s="257"/>
      <c r="I10" s="257"/>
      <c r="J10" s="257"/>
      <c r="K10" s="257"/>
      <c r="L10" s="257"/>
      <c r="M10" s="258"/>
      <c r="N10" s="2"/>
      <c r="O10" s="2"/>
      <c r="P10" s="2"/>
      <c r="Q10" s="2"/>
      <c r="R10" s="2"/>
      <c r="S10" s="2"/>
      <c r="T10" s="2"/>
      <c r="U10" s="2"/>
      <c r="V10" s="2"/>
      <c r="W10" s="2"/>
      <c r="X10" s="2"/>
      <c r="Y10" s="2"/>
      <c r="Z10" s="2"/>
      <c r="AA10" s="2"/>
    </row>
    <row r="11" spans="1:27" s="8" customFormat="1" ht="15" customHeight="1" x14ac:dyDescent="0.2">
      <c r="A11" s="2"/>
      <c r="B11" s="254"/>
      <c r="C11" s="9" t="s">
        <v>15</v>
      </c>
      <c r="D11" s="257" t="s">
        <v>16</v>
      </c>
      <c r="E11" s="257"/>
      <c r="F11" s="257"/>
      <c r="G11" s="257"/>
      <c r="H11" s="257"/>
      <c r="I11" s="257"/>
      <c r="J11" s="257"/>
      <c r="K11" s="257"/>
      <c r="L11" s="257"/>
      <c r="M11" s="258"/>
      <c r="N11" s="2"/>
      <c r="O11" s="2"/>
      <c r="P11" s="2"/>
      <c r="Q11" s="2"/>
      <c r="R11" s="2"/>
      <c r="S11" s="2"/>
      <c r="T11" s="2"/>
      <c r="U11" s="2"/>
      <c r="V11" s="2"/>
      <c r="W11" s="2"/>
      <c r="X11" s="2"/>
      <c r="Y11" s="2"/>
      <c r="Z11" s="2"/>
      <c r="AA11" s="2"/>
    </row>
    <row r="12" spans="1:27" s="8" customFormat="1" ht="15" customHeight="1" x14ac:dyDescent="0.2">
      <c r="A12" s="2"/>
      <c r="B12" s="254"/>
      <c r="C12" s="9" t="s">
        <v>17</v>
      </c>
      <c r="D12" s="257" t="s">
        <v>18</v>
      </c>
      <c r="E12" s="257"/>
      <c r="F12" s="257"/>
      <c r="G12" s="257"/>
      <c r="H12" s="257"/>
      <c r="I12" s="257"/>
      <c r="J12" s="257"/>
      <c r="K12" s="257"/>
      <c r="L12" s="257"/>
      <c r="M12" s="258"/>
      <c r="N12" s="2"/>
      <c r="O12" s="2"/>
      <c r="P12" s="2"/>
      <c r="Q12" s="2"/>
      <c r="R12" s="2"/>
      <c r="S12" s="2"/>
      <c r="T12" s="2"/>
      <c r="U12" s="2"/>
      <c r="V12" s="2"/>
      <c r="W12" s="2"/>
      <c r="X12" s="2"/>
      <c r="Y12" s="2"/>
      <c r="Z12" s="2"/>
      <c r="AA12" s="2"/>
    </row>
    <row r="13" spans="1:27" s="2" customFormat="1" ht="15" customHeight="1" x14ac:dyDescent="0.2">
      <c r="B13" s="265"/>
      <c r="C13" s="10" t="s">
        <v>20</v>
      </c>
      <c r="D13" s="267" t="s">
        <v>21</v>
      </c>
      <c r="E13" s="267"/>
      <c r="F13" s="267"/>
      <c r="G13" s="267"/>
      <c r="H13" s="267"/>
      <c r="I13" s="267"/>
      <c r="J13" s="267"/>
      <c r="K13" s="267"/>
      <c r="L13" s="267"/>
      <c r="M13" s="268"/>
    </row>
    <row r="14" spans="1:27" s="2" customFormat="1" ht="15" customHeight="1" x14ac:dyDescent="0.2">
      <c r="B14" s="265"/>
      <c r="C14" s="11" t="s">
        <v>22</v>
      </c>
      <c r="D14" s="267" t="s">
        <v>22</v>
      </c>
      <c r="E14" s="267"/>
      <c r="F14" s="267"/>
      <c r="G14" s="267"/>
      <c r="H14" s="267"/>
      <c r="I14" s="267"/>
      <c r="J14" s="267"/>
      <c r="K14" s="267"/>
      <c r="L14" s="267"/>
      <c r="M14" s="268"/>
    </row>
    <row r="15" spans="1:27" s="2" customFormat="1" ht="15" customHeight="1" thickBot="1" x14ac:dyDescent="0.25">
      <c r="B15" s="266"/>
      <c r="C15" s="12"/>
      <c r="D15" s="269"/>
      <c r="E15" s="269"/>
      <c r="F15" s="269"/>
      <c r="G15" s="269"/>
      <c r="H15" s="269"/>
      <c r="I15" s="269"/>
      <c r="J15" s="269"/>
      <c r="K15" s="269"/>
      <c r="L15" s="269"/>
      <c r="M15" s="270"/>
    </row>
    <row r="16" spans="1:27" s="2" customFormat="1" x14ac:dyDescent="0.2">
      <c r="B16" s="6"/>
      <c r="C16" s="6"/>
      <c r="D16" s="6"/>
      <c r="E16" s="6"/>
      <c r="F16" s="6"/>
      <c r="G16" s="6"/>
      <c r="H16" s="6"/>
      <c r="I16" s="6"/>
      <c r="J16" s="6"/>
      <c r="K16" s="6"/>
      <c r="L16" s="6"/>
      <c r="M16" s="6"/>
    </row>
    <row r="17" spans="2:16" s="2" customFormat="1" x14ac:dyDescent="0.2">
      <c r="B17" s="6" t="s">
        <v>23</v>
      </c>
      <c r="C17" s="6"/>
      <c r="D17" s="6"/>
      <c r="E17" s="6"/>
      <c r="F17" s="6"/>
      <c r="G17" s="6"/>
      <c r="H17" s="6"/>
      <c r="I17" s="6"/>
      <c r="J17" s="6"/>
      <c r="K17" s="6"/>
      <c r="L17" s="6"/>
      <c r="M17" s="6"/>
    </row>
    <row r="18" spans="2:16" s="2" customFormat="1" x14ac:dyDescent="0.2">
      <c r="B18" s="6"/>
      <c r="C18" s="13">
        <v>43382</v>
      </c>
      <c r="D18" s="6"/>
      <c r="E18" s="6"/>
      <c r="F18" s="6"/>
      <c r="G18" s="6"/>
      <c r="H18" s="6"/>
      <c r="I18" s="6"/>
      <c r="J18" s="6"/>
      <c r="K18" s="6"/>
      <c r="L18" s="6"/>
      <c r="M18" s="6"/>
    </row>
    <row r="19" spans="2:16" s="2" customFormat="1" x14ac:dyDescent="0.2">
      <c r="B19" s="6" t="s">
        <v>24</v>
      </c>
      <c r="C19" s="6"/>
      <c r="D19" s="6"/>
      <c r="E19" s="6"/>
      <c r="F19" s="6"/>
      <c r="G19" s="6"/>
      <c r="H19" s="6"/>
      <c r="I19" s="6"/>
      <c r="J19" s="6"/>
      <c r="K19" s="6"/>
      <c r="L19" s="6"/>
      <c r="M19" s="6"/>
    </row>
    <row r="20" spans="2:16" s="2" customFormat="1" x14ac:dyDescent="0.2">
      <c r="B20" s="6"/>
      <c r="C20" s="14" t="s">
        <v>25</v>
      </c>
      <c r="D20" s="6"/>
      <c r="E20" s="6"/>
      <c r="F20" s="6"/>
      <c r="G20" s="6"/>
      <c r="H20" s="6"/>
      <c r="I20" s="6"/>
      <c r="J20" s="6"/>
      <c r="K20" s="6"/>
      <c r="L20" s="6"/>
      <c r="M20" s="6"/>
    </row>
    <row r="21" spans="2:16" s="2" customFormat="1" x14ac:dyDescent="0.2">
      <c r="B21" s="6" t="s">
        <v>26</v>
      </c>
      <c r="C21" s="14"/>
      <c r="D21" s="6"/>
      <c r="E21" s="6"/>
      <c r="F21" s="6"/>
      <c r="G21" s="6"/>
      <c r="H21" s="6"/>
      <c r="I21" s="6"/>
      <c r="J21" s="6"/>
      <c r="K21" s="6"/>
      <c r="L21" s="6"/>
      <c r="M21" s="6"/>
    </row>
    <row r="22" spans="2:16" s="2" customFormat="1" x14ac:dyDescent="0.2">
      <c r="B22" s="6"/>
      <c r="C22" s="14" t="s">
        <v>27</v>
      </c>
      <c r="D22" s="6"/>
      <c r="E22" s="6"/>
      <c r="F22" s="6"/>
      <c r="G22" s="6"/>
      <c r="H22" s="6"/>
      <c r="I22" s="6"/>
      <c r="J22" s="6"/>
      <c r="K22" s="6"/>
      <c r="L22" s="6"/>
      <c r="M22" s="6"/>
    </row>
    <row r="23" spans="2:16" s="2" customFormat="1" x14ac:dyDescent="0.2">
      <c r="B23" s="6" t="s">
        <v>28</v>
      </c>
      <c r="C23" s="6"/>
      <c r="D23" s="6"/>
      <c r="E23" s="6"/>
      <c r="F23" s="6"/>
      <c r="G23" s="6"/>
      <c r="H23" s="6"/>
      <c r="I23" s="6"/>
      <c r="J23" s="6"/>
      <c r="K23" s="6"/>
      <c r="L23" s="6"/>
      <c r="M23" s="6"/>
    </row>
    <row r="24" spans="2:16" s="2" customFormat="1" ht="38.25" customHeight="1" x14ac:dyDescent="0.2">
      <c r="B24" s="6"/>
      <c r="C24" s="263" t="str">
        <f>"This document should be cited as: NETL (2018). NETL Life Cycle Inventory Data – Unit Process: "&amp;D3&amp;". U.S. Department of Energy, National Energy Technology Laboratory. Last Updated: October 2018 (version 01). www.netl.doe.gov/LCA (http://www.netl.doe.gov/LCA)"</f>
        <v>This document should be cited as: NETL (2018). NETL Life Cycle Inventory Data – Unit Process: Storage reciprocating compression. U.S. Department of Energy, National Energy Technology Laboratory. Last Updated: October 2018 (version 01). www.netl.doe.gov/LCA (http://www.netl.doe.gov/LCA)</v>
      </c>
      <c r="D24" s="263"/>
      <c r="E24" s="263"/>
      <c r="F24" s="263"/>
      <c r="G24" s="263"/>
      <c r="H24" s="263"/>
      <c r="I24" s="263"/>
      <c r="J24" s="263"/>
      <c r="K24" s="263"/>
      <c r="L24" s="263"/>
      <c r="M24" s="263"/>
    </row>
    <row r="25" spans="2:16" s="2" customFormat="1" x14ac:dyDescent="0.2">
      <c r="B25" s="6" t="s">
        <v>29</v>
      </c>
      <c r="C25" s="6"/>
      <c r="D25" s="6"/>
      <c r="E25" s="6"/>
      <c r="F25" s="6"/>
      <c r="G25" s="14"/>
      <c r="H25" s="14"/>
      <c r="I25" s="14"/>
      <c r="J25" s="14"/>
      <c r="K25" s="14"/>
      <c r="L25" s="14"/>
      <c r="M25" s="14"/>
    </row>
    <row r="26" spans="2:16" s="2" customFormat="1" x14ac:dyDescent="0.2">
      <c r="B26" s="14"/>
      <c r="C26" s="14" t="s">
        <v>30</v>
      </c>
      <c r="D26" s="14"/>
      <c r="E26" s="15" t="s">
        <v>31</v>
      </c>
      <c r="F26" s="16"/>
      <c r="G26" s="14" t="s">
        <v>32</v>
      </c>
      <c r="H26" s="14"/>
      <c r="I26" s="14"/>
      <c r="J26" s="14"/>
      <c r="K26" s="14"/>
      <c r="L26" s="14"/>
      <c r="M26" s="14"/>
      <c r="P26" s="14"/>
    </row>
    <row r="27" spans="2:16" s="2" customFormat="1" x14ac:dyDescent="0.2">
      <c r="B27" s="14"/>
      <c r="C27" s="14" t="s">
        <v>33</v>
      </c>
      <c r="D27" s="14"/>
      <c r="E27" s="14"/>
      <c r="F27" s="14"/>
      <c r="G27" s="14"/>
      <c r="H27" s="14"/>
      <c r="I27" s="14"/>
      <c r="J27" s="14"/>
      <c r="K27" s="14"/>
      <c r="L27" s="14"/>
      <c r="M27" s="14"/>
      <c r="P27" s="14"/>
    </row>
    <row r="28" spans="2:16" s="2" customFormat="1" x14ac:dyDescent="0.2">
      <c r="B28" s="14"/>
      <c r="C28" s="14" t="s">
        <v>34</v>
      </c>
      <c r="D28" s="14"/>
      <c r="E28" s="14"/>
      <c r="F28" s="14"/>
      <c r="G28" s="14"/>
      <c r="H28" s="14"/>
      <c r="I28" s="14"/>
      <c r="J28" s="14"/>
      <c r="K28" s="14"/>
      <c r="L28" s="14"/>
      <c r="M28" s="14"/>
      <c r="N28" s="14"/>
      <c r="O28" s="14"/>
      <c r="P28" s="14"/>
    </row>
    <row r="29" spans="2:16" s="2" customFormat="1" x14ac:dyDescent="0.2">
      <c r="B29" s="14"/>
      <c r="C29" s="264" t="s">
        <v>331</v>
      </c>
      <c r="D29" s="264"/>
      <c r="E29" s="264"/>
      <c r="F29" s="264"/>
      <c r="G29" s="264"/>
      <c r="H29" s="264"/>
      <c r="I29" s="264"/>
      <c r="J29" s="264"/>
      <c r="K29" s="264"/>
      <c r="L29" s="264"/>
      <c r="M29" s="264"/>
      <c r="N29" s="14"/>
      <c r="O29" s="14"/>
      <c r="P29" s="14"/>
    </row>
    <row r="30" spans="2:16" s="2" customFormat="1" x14ac:dyDescent="0.2">
      <c r="B30" s="14"/>
      <c r="C30" s="14"/>
      <c r="D30" s="14"/>
      <c r="E30" s="14"/>
      <c r="F30" s="14"/>
      <c r="G30" s="14"/>
      <c r="H30" s="14"/>
      <c r="I30" s="14"/>
      <c r="J30" s="14"/>
      <c r="K30" s="14"/>
      <c r="L30" s="14"/>
      <c r="M30" s="14"/>
      <c r="N30" s="14"/>
      <c r="O30" s="14"/>
    </row>
    <row r="31" spans="2:16" s="2" customFormat="1" x14ac:dyDescent="0.2">
      <c r="B31" s="6" t="s">
        <v>35</v>
      </c>
      <c r="C31" s="14"/>
      <c r="D31" s="14"/>
      <c r="E31" s="14"/>
      <c r="F31" s="14"/>
      <c r="G31" s="14"/>
      <c r="H31" s="14"/>
      <c r="I31" s="14"/>
      <c r="J31" s="14"/>
      <c r="K31" s="14"/>
      <c r="L31" s="14"/>
      <c r="M31" s="14"/>
      <c r="N31" s="14"/>
      <c r="O31" s="14"/>
    </row>
    <row r="32" spans="2:16" s="2" customFormat="1" x14ac:dyDescent="0.2">
      <c r="B32" s="14"/>
      <c r="C32" s="14"/>
      <c r="D32" s="14"/>
      <c r="E32" s="14"/>
      <c r="F32" s="14"/>
      <c r="G32" s="14"/>
      <c r="H32" s="14"/>
      <c r="I32" s="14"/>
      <c r="J32" s="14"/>
      <c r="K32" s="14"/>
      <c r="L32" s="14"/>
      <c r="M32" s="14"/>
      <c r="N32" s="14"/>
      <c r="O32" s="14"/>
    </row>
    <row r="33" spans="2:15" s="2" customFormat="1" x14ac:dyDescent="0.2">
      <c r="B33" s="14"/>
      <c r="C33" s="14"/>
      <c r="D33" s="14"/>
      <c r="E33" s="14"/>
      <c r="F33" s="14"/>
      <c r="G33" s="14"/>
      <c r="H33" s="14"/>
      <c r="I33" s="14"/>
      <c r="J33" s="14"/>
      <c r="K33" s="14"/>
      <c r="L33" s="14"/>
      <c r="M33" s="14"/>
      <c r="N33" s="14"/>
      <c r="O33" s="14"/>
    </row>
    <row r="34" spans="2:15" s="2" customFormat="1" x14ac:dyDescent="0.2">
      <c r="B34" s="14"/>
      <c r="C34" s="14"/>
      <c r="D34" s="14"/>
      <c r="E34" s="14"/>
      <c r="F34" s="14"/>
      <c r="G34" s="14"/>
      <c r="H34" s="14"/>
      <c r="I34" s="14"/>
      <c r="J34" s="14"/>
      <c r="K34" s="14"/>
      <c r="L34" s="14"/>
      <c r="M34" s="14"/>
      <c r="N34" s="14"/>
      <c r="O34" s="14"/>
    </row>
    <row r="35" spans="2:15" s="2" customFormat="1" x14ac:dyDescent="0.2">
      <c r="B35" s="14"/>
      <c r="C35" s="14"/>
      <c r="D35" s="14"/>
      <c r="E35" s="14"/>
      <c r="F35" s="14"/>
      <c r="G35" s="14"/>
      <c r="H35" s="14"/>
      <c r="I35" s="14"/>
      <c r="J35" s="14"/>
      <c r="K35" s="14"/>
      <c r="L35" s="14"/>
      <c r="M35" s="14"/>
      <c r="N35" s="14"/>
      <c r="O35" s="14"/>
    </row>
    <row r="36" spans="2:15" s="2" customFormat="1" x14ac:dyDescent="0.2">
      <c r="B36" s="14"/>
      <c r="C36" s="14"/>
      <c r="D36" s="14"/>
      <c r="E36" s="14"/>
      <c r="F36" s="14"/>
      <c r="G36" s="14"/>
      <c r="H36" s="14"/>
      <c r="I36" s="14"/>
      <c r="J36" s="14"/>
      <c r="K36" s="14"/>
      <c r="L36" s="14"/>
      <c r="M36" s="14"/>
      <c r="N36" s="14"/>
      <c r="O36" s="14"/>
    </row>
    <row r="37" spans="2:15" s="2" customFormat="1" x14ac:dyDescent="0.2">
      <c r="B37" s="14"/>
      <c r="C37" s="14"/>
      <c r="D37" s="14"/>
      <c r="E37" s="14"/>
      <c r="F37" s="14"/>
      <c r="G37" s="14"/>
      <c r="H37" s="14"/>
      <c r="I37" s="14"/>
      <c r="J37" s="14"/>
      <c r="K37" s="14"/>
      <c r="L37" s="14"/>
      <c r="M37" s="14"/>
      <c r="N37" s="14"/>
      <c r="O37" s="14"/>
    </row>
    <row r="38" spans="2:15" s="2" customFormat="1" x14ac:dyDescent="0.2">
      <c r="B38" s="14"/>
      <c r="C38" s="14"/>
      <c r="D38" s="14"/>
      <c r="E38" s="14"/>
      <c r="F38" s="14"/>
      <c r="G38" s="14"/>
      <c r="H38" s="14"/>
      <c r="I38" s="14"/>
      <c r="J38" s="14"/>
      <c r="K38" s="14"/>
      <c r="L38" s="14"/>
      <c r="M38" s="14"/>
      <c r="N38" s="14"/>
      <c r="O38" s="14"/>
    </row>
    <row r="39" spans="2:15" s="2" customFormat="1" x14ac:dyDescent="0.2">
      <c r="B39" s="14"/>
      <c r="C39" s="14"/>
      <c r="D39" s="14"/>
      <c r="E39" s="14"/>
      <c r="F39" s="14"/>
      <c r="G39" s="14"/>
      <c r="H39" s="14"/>
      <c r="I39" s="14"/>
      <c r="J39" s="14"/>
      <c r="K39" s="14"/>
      <c r="L39" s="14"/>
      <c r="M39" s="14"/>
      <c r="N39" s="14"/>
      <c r="O39" s="14"/>
    </row>
    <row r="40" spans="2:15" s="2" customFormat="1" x14ac:dyDescent="0.2">
      <c r="B40" s="14"/>
      <c r="C40" s="14"/>
      <c r="D40" s="14"/>
      <c r="E40" s="14"/>
      <c r="F40" s="14"/>
      <c r="G40" s="14"/>
      <c r="H40" s="14"/>
      <c r="I40" s="14"/>
      <c r="J40" s="14"/>
      <c r="K40" s="14"/>
      <c r="L40" s="14"/>
      <c r="M40" s="14"/>
      <c r="N40" s="14"/>
      <c r="O40" s="14"/>
    </row>
    <row r="41" spans="2:15" s="2" customFormat="1" x14ac:dyDescent="0.2">
      <c r="B41" s="14"/>
      <c r="C41" s="14"/>
      <c r="D41" s="14"/>
      <c r="E41" s="14"/>
      <c r="F41" s="14"/>
      <c r="G41" s="14"/>
      <c r="H41" s="14"/>
      <c r="I41" s="14"/>
      <c r="J41" s="14"/>
      <c r="K41" s="14"/>
      <c r="L41" s="14"/>
      <c r="M41" s="14"/>
      <c r="N41" s="14"/>
      <c r="O41" s="14"/>
    </row>
    <row r="42" spans="2:15" s="2" customFormat="1" x14ac:dyDescent="0.2">
      <c r="B42" s="14"/>
      <c r="C42" s="14"/>
      <c r="D42" s="14"/>
      <c r="E42" s="14"/>
      <c r="F42" s="14"/>
      <c r="G42" s="14"/>
      <c r="H42" s="14"/>
      <c r="I42" s="14"/>
      <c r="J42" s="14"/>
      <c r="K42" s="14"/>
      <c r="L42" s="14"/>
      <c r="M42" s="14"/>
      <c r="N42" s="14"/>
      <c r="O42" s="14"/>
    </row>
    <row r="43" spans="2:15" s="2" customFormat="1" x14ac:dyDescent="0.2">
      <c r="B43" s="14"/>
      <c r="C43" s="14"/>
      <c r="D43" s="14"/>
      <c r="E43" s="14"/>
      <c r="F43" s="14"/>
      <c r="G43" s="14"/>
      <c r="H43" s="14"/>
      <c r="I43" s="14"/>
      <c r="J43" s="14"/>
      <c r="K43" s="14"/>
      <c r="L43" s="14"/>
      <c r="M43" s="14"/>
      <c r="N43" s="14"/>
      <c r="O43" s="14"/>
    </row>
    <row r="44" spans="2:15" s="2" customFormat="1" x14ac:dyDescent="0.2">
      <c r="B44" s="14"/>
      <c r="C44" s="14"/>
      <c r="D44" s="14"/>
      <c r="E44" s="14"/>
      <c r="F44" s="14"/>
      <c r="G44" s="14"/>
      <c r="H44" s="14"/>
      <c r="I44" s="14"/>
      <c r="J44" s="14"/>
      <c r="K44" s="14"/>
      <c r="L44" s="14"/>
      <c r="M44" s="14"/>
      <c r="N44" s="14"/>
      <c r="O44" s="14"/>
    </row>
    <row r="45" spans="2:15" s="2" customFormat="1" x14ac:dyDescent="0.2">
      <c r="B45" s="14"/>
      <c r="C45" s="14"/>
      <c r="D45" s="14"/>
      <c r="E45" s="14"/>
      <c r="F45" s="14"/>
      <c r="G45" s="14"/>
      <c r="H45" s="14"/>
      <c r="I45" s="14"/>
      <c r="J45" s="14"/>
      <c r="K45" s="14"/>
      <c r="L45" s="14"/>
      <c r="M45" s="14"/>
      <c r="N45" s="14"/>
      <c r="O45" s="14"/>
    </row>
    <row r="46" spans="2:15" s="2" customFormat="1" x14ac:dyDescent="0.2">
      <c r="B46" s="14"/>
      <c r="C46" s="14"/>
      <c r="D46" s="14"/>
      <c r="E46" s="14"/>
      <c r="F46" s="14"/>
      <c r="G46" s="14"/>
      <c r="H46" s="14"/>
      <c r="I46" s="14"/>
      <c r="J46" s="14"/>
      <c r="K46" s="14"/>
      <c r="L46" s="14"/>
      <c r="M46" s="14"/>
      <c r="N46" s="14"/>
      <c r="O46" s="14"/>
    </row>
    <row r="47" spans="2:15" s="2" customFormat="1" x14ac:dyDescent="0.2">
      <c r="B47" s="6" t="s">
        <v>36</v>
      </c>
      <c r="C47" s="14"/>
      <c r="D47" s="14"/>
      <c r="E47" s="14"/>
      <c r="F47" s="14"/>
      <c r="G47" s="14"/>
      <c r="H47" s="14"/>
      <c r="I47" s="14"/>
      <c r="J47" s="14"/>
      <c r="K47" s="14"/>
      <c r="L47" s="14"/>
      <c r="M47" s="14"/>
      <c r="N47" s="14"/>
      <c r="O47" s="14"/>
    </row>
    <row r="48" spans="2:15" s="2" customFormat="1" x14ac:dyDescent="0.2">
      <c r="B48" s="14"/>
      <c r="C48" s="17" t="s">
        <v>37</v>
      </c>
      <c r="D48" s="14"/>
      <c r="E48" s="14"/>
      <c r="F48" s="14"/>
      <c r="G48" s="14"/>
      <c r="H48" s="14"/>
      <c r="I48" s="14"/>
      <c r="J48" s="14"/>
      <c r="K48" s="14"/>
      <c r="L48" s="14"/>
      <c r="M48" s="14"/>
      <c r="N48" s="14"/>
      <c r="O48" s="14"/>
    </row>
    <row r="49" spans="2:15" s="2" customFormat="1" x14ac:dyDescent="0.2">
      <c r="B49" s="14"/>
      <c r="C49" s="14"/>
      <c r="D49" s="14"/>
      <c r="E49" s="14"/>
      <c r="F49" s="14"/>
      <c r="G49" s="14"/>
      <c r="H49" s="14"/>
      <c r="I49" s="14"/>
      <c r="J49" s="14"/>
      <c r="K49" s="14"/>
      <c r="L49" s="14"/>
      <c r="M49" s="14"/>
      <c r="N49" s="14"/>
      <c r="O49" s="14"/>
    </row>
    <row r="50" spans="2:15" s="2" customFormat="1" x14ac:dyDescent="0.2">
      <c r="B50" s="14"/>
      <c r="C50" s="14"/>
      <c r="D50" s="14"/>
      <c r="E50" s="14"/>
      <c r="F50" s="14"/>
      <c r="G50" s="14"/>
      <c r="H50" s="14"/>
      <c r="I50" s="14"/>
      <c r="J50" s="14"/>
      <c r="K50" s="14"/>
      <c r="L50" s="14"/>
      <c r="M50" s="14"/>
      <c r="N50" s="14"/>
      <c r="O50" s="14"/>
    </row>
    <row r="51" spans="2:15" s="2" customFormat="1" x14ac:dyDescent="0.2">
      <c r="B51" s="14"/>
      <c r="C51" s="14"/>
      <c r="D51" s="14"/>
      <c r="E51" s="14"/>
      <c r="F51" s="14"/>
      <c r="G51" s="14"/>
      <c r="H51" s="14"/>
      <c r="I51" s="14"/>
      <c r="J51" s="14"/>
      <c r="K51" s="14"/>
      <c r="L51" s="14"/>
      <c r="M51" s="14"/>
      <c r="N51" s="14"/>
      <c r="O51" s="14"/>
    </row>
    <row r="52" spans="2:15" s="2" customFormat="1" x14ac:dyDescent="0.2">
      <c r="B52" s="14"/>
      <c r="C52" s="14"/>
      <c r="D52" s="14"/>
      <c r="E52" s="14"/>
      <c r="F52" s="14"/>
      <c r="G52" s="14"/>
      <c r="H52" s="14"/>
      <c r="I52" s="14"/>
      <c r="J52" s="14"/>
      <c r="K52" s="14"/>
      <c r="L52" s="14"/>
      <c r="M52" s="14"/>
      <c r="N52" s="14"/>
      <c r="O52" s="14"/>
    </row>
    <row r="53" spans="2:15" s="2" customFormat="1" x14ac:dyDescent="0.2">
      <c r="B53" s="14"/>
      <c r="C53" s="14"/>
      <c r="D53" s="14"/>
      <c r="E53" s="14"/>
      <c r="F53" s="14"/>
      <c r="G53" s="14"/>
      <c r="H53" s="14"/>
      <c r="I53" s="14"/>
      <c r="J53" s="14"/>
      <c r="K53" s="14"/>
      <c r="L53" s="14"/>
      <c r="M53" s="14"/>
      <c r="N53" s="14"/>
      <c r="O53" s="14"/>
    </row>
    <row r="54" spans="2:15" s="2" customFormat="1" x14ac:dyDescent="0.2">
      <c r="B54" s="14"/>
      <c r="C54" s="14"/>
      <c r="D54" s="14"/>
      <c r="E54" s="14"/>
      <c r="F54" s="14"/>
      <c r="G54" s="14"/>
      <c r="H54" s="14"/>
      <c r="I54" s="14"/>
      <c r="J54" s="14"/>
      <c r="K54" s="14"/>
      <c r="L54" s="14"/>
      <c r="M54" s="14"/>
      <c r="N54" s="14"/>
      <c r="O54" s="14"/>
    </row>
    <row r="55" spans="2:15" s="2" customFormat="1" x14ac:dyDescent="0.2">
      <c r="B55" s="14"/>
      <c r="C55" s="14"/>
      <c r="D55" s="14"/>
      <c r="E55" s="14"/>
      <c r="F55" s="14"/>
      <c r="G55" s="14"/>
      <c r="H55" s="14"/>
      <c r="I55" s="14"/>
      <c r="J55" s="14"/>
      <c r="K55" s="14"/>
      <c r="L55" s="14"/>
      <c r="M55" s="14"/>
      <c r="N55" s="14"/>
      <c r="O55" s="14"/>
    </row>
    <row r="56" spans="2:15" s="2" customFormat="1" x14ac:dyDescent="0.2">
      <c r="B56" s="14"/>
      <c r="C56" s="14"/>
      <c r="D56" s="14"/>
      <c r="E56" s="14"/>
      <c r="F56" s="14"/>
      <c r="G56" s="14"/>
      <c r="H56" s="14"/>
      <c r="I56" s="14"/>
      <c r="J56" s="14"/>
      <c r="K56" s="14"/>
      <c r="L56" s="14"/>
      <c r="M56" s="14"/>
      <c r="N56" s="14"/>
      <c r="O56" s="14"/>
    </row>
    <row r="57" spans="2:15" s="2" customFormat="1" x14ac:dyDescent="0.2">
      <c r="B57" s="14"/>
      <c r="C57" s="14"/>
      <c r="D57" s="14"/>
      <c r="E57" s="14"/>
      <c r="F57" s="14"/>
      <c r="G57" s="14"/>
      <c r="H57" s="14"/>
      <c r="I57" s="14"/>
      <c r="J57" s="14"/>
      <c r="K57" s="14"/>
      <c r="L57" s="14"/>
      <c r="M57" s="14"/>
      <c r="N57" s="14"/>
      <c r="O57" s="14"/>
    </row>
    <row r="58" spans="2:15" s="2" customFormat="1" x14ac:dyDescent="0.2">
      <c r="B58" s="14"/>
      <c r="C58" s="14"/>
      <c r="D58" s="14"/>
      <c r="E58" s="14"/>
      <c r="F58" s="14"/>
      <c r="G58" s="14"/>
      <c r="H58" s="14"/>
      <c r="I58" s="14"/>
      <c r="J58" s="14"/>
      <c r="K58" s="14"/>
      <c r="L58" s="14"/>
      <c r="M58" s="14"/>
      <c r="N58" s="14"/>
      <c r="O58" s="14"/>
    </row>
    <row r="59" spans="2:15" s="2" customFormat="1" x14ac:dyDescent="0.2">
      <c r="B59" s="14"/>
      <c r="C59" s="14"/>
      <c r="D59" s="14"/>
      <c r="E59" s="14"/>
      <c r="F59" s="14"/>
      <c r="G59" s="14"/>
      <c r="H59" s="14"/>
      <c r="I59" s="14"/>
      <c r="J59" s="14"/>
      <c r="K59" s="14"/>
      <c r="L59" s="14"/>
      <c r="M59" s="14"/>
      <c r="N59" s="14"/>
      <c r="O59" s="14"/>
    </row>
    <row r="60" spans="2:15" s="2" customFormat="1" x14ac:dyDescent="0.2">
      <c r="B60" s="14"/>
      <c r="C60" s="14"/>
      <c r="D60" s="14"/>
      <c r="E60" s="14"/>
      <c r="F60" s="14"/>
      <c r="G60" s="14"/>
      <c r="H60" s="14"/>
      <c r="I60" s="14"/>
      <c r="J60" s="14"/>
      <c r="K60" s="14"/>
      <c r="L60" s="14"/>
      <c r="M60" s="14"/>
      <c r="N60" s="14"/>
      <c r="O60" s="14"/>
    </row>
    <row r="61" spans="2:15" s="2" customFormat="1" x14ac:dyDescent="0.2">
      <c r="B61" s="14"/>
      <c r="C61" s="14"/>
      <c r="D61" s="14"/>
      <c r="E61" s="14"/>
      <c r="F61" s="14"/>
      <c r="G61" s="14"/>
      <c r="H61" s="14"/>
      <c r="I61" s="14"/>
      <c r="J61" s="14"/>
      <c r="K61" s="14"/>
      <c r="L61" s="14"/>
      <c r="M61" s="14"/>
      <c r="N61" s="14"/>
      <c r="O61" s="14"/>
    </row>
    <row r="62" spans="2:15" s="2" customFormat="1" x14ac:dyDescent="0.2">
      <c r="B62" s="14"/>
      <c r="C62" s="14"/>
      <c r="D62" s="14"/>
      <c r="E62" s="14"/>
      <c r="F62" s="14"/>
      <c r="G62" s="14"/>
      <c r="H62" s="14"/>
      <c r="I62" s="14"/>
      <c r="J62" s="14"/>
      <c r="K62" s="14"/>
      <c r="L62" s="14"/>
      <c r="M62" s="14"/>
      <c r="N62" s="14"/>
      <c r="O62" s="14"/>
    </row>
    <row r="63" spans="2:15" s="2" customFormat="1" x14ac:dyDescent="0.2">
      <c r="B63" s="14"/>
      <c r="C63" s="14"/>
      <c r="D63" s="14"/>
      <c r="E63" s="14"/>
      <c r="F63" s="14"/>
      <c r="G63" s="14"/>
      <c r="H63" s="14"/>
      <c r="I63" s="14"/>
      <c r="J63" s="14"/>
      <c r="K63" s="14"/>
      <c r="L63" s="14"/>
      <c r="M63" s="14"/>
      <c r="N63" s="14"/>
      <c r="O63" s="14"/>
    </row>
    <row r="64" spans="2:15" s="2" customFormat="1" x14ac:dyDescent="0.2">
      <c r="B64" s="14"/>
      <c r="C64" s="14"/>
      <c r="D64" s="14"/>
      <c r="E64" s="14"/>
      <c r="F64" s="14"/>
      <c r="G64" s="14"/>
      <c r="H64" s="14"/>
      <c r="I64" s="14"/>
      <c r="J64" s="14"/>
      <c r="K64" s="14"/>
      <c r="L64" s="14"/>
      <c r="M64" s="14"/>
      <c r="N64" s="14"/>
      <c r="O64" s="14"/>
    </row>
    <row r="65" spans="2:15" s="2" customFormat="1" x14ac:dyDescent="0.2">
      <c r="B65" s="14"/>
      <c r="C65" s="14"/>
      <c r="D65" s="14"/>
      <c r="E65" s="14"/>
      <c r="F65" s="14"/>
      <c r="G65" s="14"/>
      <c r="H65" s="14"/>
      <c r="I65" s="14"/>
      <c r="J65" s="14"/>
      <c r="K65" s="14"/>
      <c r="L65" s="14"/>
      <c r="M65" s="14"/>
      <c r="N65" s="14"/>
      <c r="O65" s="14"/>
    </row>
    <row r="66" spans="2:15" s="2" customFormat="1" x14ac:dyDescent="0.2">
      <c r="B66" s="14"/>
      <c r="C66" s="14"/>
      <c r="D66" s="14"/>
      <c r="E66" s="14"/>
      <c r="F66" s="14"/>
      <c r="G66" s="14"/>
      <c r="H66" s="14"/>
      <c r="I66" s="14"/>
      <c r="J66" s="14"/>
      <c r="K66" s="14"/>
      <c r="L66" s="14"/>
      <c r="M66" s="14"/>
      <c r="N66" s="14"/>
      <c r="O66" s="14"/>
    </row>
    <row r="67" spans="2:15" s="2" customFormat="1" x14ac:dyDescent="0.2">
      <c r="B67" s="14"/>
      <c r="C67" s="14"/>
      <c r="D67" s="14"/>
      <c r="E67" s="14"/>
      <c r="F67" s="14"/>
      <c r="G67" s="14"/>
      <c r="H67" s="14"/>
      <c r="I67" s="14"/>
      <c r="J67" s="14"/>
      <c r="K67" s="14"/>
      <c r="L67" s="14"/>
      <c r="M67" s="14"/>
      <c r="N67" s="14"/>
      <c r="O67" s="14"/>
    </row>
    <row r="68" spans="2:15" s="2" customFormat="1" x14ac:dyDescent="0.2">
      <c r="B68" s="14"/>
      <c r="C68" s="14"/>
      <c r="D68" s="14"/>
      <c r="E68" s="14"/>
      <c r="F68" s="14"/>
      <c r="G68" s="14"/>
      <c r="H68" s="14"/>
      <c r="I68" s="14"/>
      <c r="J68" s="14"/>
      <c r="K68" s="14"/>
      <c r="L68" s="14"/>
      <c r="M68" s="14"/>
      <c r="N68" s="14"/>
      <c r="O68" s="14"/>
    </row>
    <row r="69" spans="2:15" s="2" customFormat="1" x14ac:dyDescent="0.2">
      <c r="B69" s="14"/>
      <c r="C69" s="14"/>
      <c r="D69" s="14"/>
      <c r="E69" s="14"/>
      <c r="F69" s="14"/>
      <c r="G69" s="14"/>
      <c r="H69" s="14"/>
      <c r="I69" s="14"/>
      <c r="J69" s="14"/>
      <c r="K69" s="14"/>
      <c r="L69" s="14"/>
      <c r="M69" s="14"/>
      <c r="N69" s="14"/>
      <c r="O69" s="14"/>
    </row>
    <row r="70" spans="2:15" s="2" customFormat="1" x14ac:dyDescent="0.2">
      <c r="B70" s="14"/>
      <c r="C70" s="14"/>
      <c r="D70" s="14"/>
      <c r="E70" s="14"/>
      <c r="F70" s="14"/>
      <c r="G70" s="14"/>
      <c r="H70" s="14"/>
      <c r="I70" s="14"/>
      <c r="J70" s="14"/>
      <c r="K70" s="14"/>
      <c r="L70" s="14"/>
      <c r="M70" s="14"/>
      <c r="N70" s="14"/>
      <c r="O70" s="14"/>
    </row>
    <row r="71" spans="2:15" s="2" customFormat="1" x14ac:dyDescent="0.2">
      <c r="B71" s="14"/>
      <c r="C71" s="14"/>
      <c r="D71" s="14"/>
      <c r="E71" s="14"/>
      <c r="F71" s="14"/>
      <c r="G71" s="14"/>
      <c r="H71" s="14"/>
      <c r="I71" s="14"/>
      <c r="J71" s="14"/>
      <c r="K71" s="14"/>
      <c r="L71" s="14"/>
      <c r="M71" s="14"/>
      <c r="N71" s="14"/>
      <c r="O71" s="14"/>
    </row>
    <row r="72" spans="2:15" s="2" customFormat="1" x14ac:dyDescent="0.2">
      <c r="B72" s="14"/>
      <c r="C72" s="14"/>
      <c r="D72" s="14"/>
      <c r="E72" s="14"/>
      <c r="F72" s="14"/>
      <c r="G72" s="14"/>
      <c r="H72" s="14"/>
      <c r="I72" s="14"/>
      <c r="J72" s="14"/>
      <c r="K72" s="14"/>
      <c r="L72" s="14"/>
      <c r="M72" s="14"/>
      <c r="N72" s="14"/>
      <c r="O72" s="14"/>
    </row>
    <row r="73" spans="2:15" s="2" customFormat="1" x14ac:dyDescent="0.2">
      <c r="B73" s="14"/>
      <c r="C73" s="14"/>
      <c r="D73" s="14"/>
      <c r="E73" s="14"/>
      <c r="F73" s="14"/>
      <c r="G73" s="14"/>
      <c r="H73" s="14"/>
      <c r="I73" s="14"/>
      <c r="J73" s="14"/>
      <c r="K73" s="14"/>
      <c r="L73" s="14"/>
      <c r="M73" s="14"/>
      <c r="N73" s="14"/>
      <c r="O73" s="14"/>
    </row>
    <row r="74" spans="2:15" s="2" customFormat="1" x14ac:dyDescent="0.2">
      <c r="B74" s="14"/>
      <c r="C74" s="14"/>
      <c r="D74" s="14"/>
      <c r="E74" s="14"/>
      <c r="F74" s="14"/>
      <c r="G74" s="14"/>
      <c r="H74" s="14"/>
      <c r="I74" s="14"/>
      <c r="J74" s="14"/>
      <c r="K74" s="14"/>
      <c r="L74" s="14"/>
      <c r="M74" s="14"/>
      <c r="N74" s="14"/>
      <c r="O74" s="14"/>
    </row>
    <row r="75" spans="2:15" s="2" customFormat="1" x14ac:dyDescent="0.2">
      <c r="B75" s="14"/>
      <c r="C75" s="14"/>
      <c r="D75" s="14"/>
      <c r="E75" s="14"/>
      <c r="F75" s="14"/>
      <c r="G75" s="14"/>
      <c r="H75" s="14"/>
      <c r="I75" s="14"/>
      <c r="J75" s="14"/>
      <c r="K75" s="14"/>
      <c r="L75" s="14"/>
      <c r="M75" s="14"/>
      <c r="N75" s="14"/>
      <c r="O75" s="14"/>
    </row>
    <row r="76" spans="2:15" s="2" customFormat="1" x14ac:dyDescent="0.2">
      <c r="B76" s="14"/>
      <c r="C76" s="14"/>
      <c r="D76" s="14"/>
      <c r="E76" s="14"/>
      <c r="F76" s="14"/>
      <c r="G76" s="14"/>
      <c r="H76" s="14"/>
      <c r="I76" s="14"/>
      <c r="J76" s="14"/>
      <c r="K76" s="14"/>
      <c r="L76" s="14"/>
      <c r="M76" s="14"/>
      <c r="N76" s="14"/>
      <c r="O76" s="14"/>
    </row>
    <row r="77" spans="2:15" s="2" customFormat="1" x14ac:dyDescent="0.2">
      <c r="B77" s="14"/>
      <c r="C77" s="14"/>
      <c r="D77" s="14"/>
      <c r="E77" s="14"/>
      <c r="F77" s="14"/>
      <c r="G77" s="14"/>
      <c r="H77" s="14"/>
      <c r="I77" s="14"/>
      <c r="J77" s="14"/>
      <c r="K77" s="14"/>
      <c r="L77" s="14"/>
      <c r="M77" s="14"/>
      <c r="N77" s="14"/>
      <c r="O77" s="14"/>
    </row>
    <row r="78" spans="2:15" s="2" customFormat="1" x14ac:dyDescent="0.2">
      <c r="B78" s="14"/>
      <c r="C78" s="14"/>
      <c r="D78" s="14"/>
      <c r="E78" s="14"/>
      <c r="F78" s="14"/>
      <c r="G78" s="14"/>
      <c r="H78" s="14"/>
      <c r="I78" s="14"/>
      <c r="J78" s="14"/>
      <c r="K78" s="14"/>
      <c r="L78" s="14"/>
      <c r="M78" s="14"/>
      <c r="N78" s="14"/>
      <c r="O78" s="14"/>
    </row>
    <row r="79" spans="2:15" s="2" customFormat="1" x14ac:dyDescent="0.2">
      <c r="B79" s="14"/>
      <c r="C79" s="14"/>
      <c r="D79" s="14"/>
      <c r="E79" s="14"/>
      <c r="F79" s="14"/>
      <c r="G79" s="14"/>
      <c r="H79" s="14"/>
      <c r="I79" s="14"/>
      <c r="J79" s="14"/>
      <c r="K79" s="14"/>
      <c r="L79" s="14"/>
      <c r="M79" s="14"/>
      <c r="N79" s="14"/>
      <c r="O79" s="14"/>
    </row>
    <row r="80" spans="2:15" s="2" customFormat="1" x14ac:dyDescent="0.2">
      <c r="B80" s="14"/>
      <c r="C80" s="14"/>
      <c r="D80" s="14"/>
      <c r="E80" s="14"/>
      <c r="F80" s="14"/>
      <c r="G80" s="14"/>
      <c r="H80" s="14"/>
      <c r="I80" s="14"/>
      <c r="J80" s="14"/>
      <c r="K80" s="14"/>
      <c r="L80" s="14"/>
      <c r="M80" s="14"/>
      <c r="N80" s="14"/>
      <c r="O80" s="14"/>
    </row>
    <row r="81" spans="2:15" s="2" customFormat="1" x14ac:dyDescent="0.2">
      <c r="B81" s="14"/>
      <c r="C81" s="14"/>
      <c r="D81" s="14"/>
      <c r="E81" s="14"/>
      <c r="F81" s="14"/>
      <c r="G81" s="14"/>
      <c r="H81" s="14"/>
      <c r="I81" s="14"/>
      <c r="J81" s="14"/>
      <c r="K81" s="14"/>
      <c r="L81" s="14"/>
      <c r="M81" s="14"/>
      <c r="N81" s="14"/>
      <c r="O81" s="14"/>
    </row>
    <row r="82" spans="2:15" s="2" customFormat="1" x14ac:dyDescent="0.2">
      <c r="B82" s="14"/>
      <c r="C82" s="14"/>
      <c r="D82" s="14"/>
      <c r="E82" s="14"/>
      <c r="F82" s="14"/>
      <c r="G82" s="14"/>
      <c r="H82" s="14"/>
      <c r="I82" s="14"/>
      <c r="J82" s="14"/>
      <c r="K82" s="14"/>
      <c r="L82" s="14"/>
      <c r="M82" s="14"/>
      <c r="N82" s="14"/>
      <c r="O82" s="14"/>
    </row>
    <row r="83" spans="2:15" s="2" customFormat="1" x14ac:dyDescent="0.2">
      <c r="B83" s="14"/>
      <c r="C83" s="14"/>
      <c r="D83" s="14"/>
      <c r="E83" s="14"/>
      <c r="F83" s="14"/>
      <c r="G83" s="14"/>
      <c r="H83" s="14"/>
      <c r="I83" s="14"/>
      <c r="J83" s="14"/>
      <c r="K83" s="14"/>
      <c r="L83" s="14"/>
      <c r="M83" s="14"/>
      <c r="N83" s="14"/>
      <c r="O83" s="14"/>
    </row>
    <row r="84" spans="2:15" s="2" customFormat="1" x14ac:dyDescent="0.2">
      <c r="B84" s="14"/>
      <c r="C84" s="14"/>
      <c r="D84" s="14"/>
      <c r="E84" s="14"/>
      <c r="F84" s="14"/>
      <c r="G84" s="14"/>
      <c r="H84" s="14"/>
      <c r="I84" s="14"/>
      <c r="J84" s="14"/>
      <c r="K84" s="14"/>
      <c r="L84" s="14"/>
      <c r="M84" s="14"/>
      <c r="N84" s="14"/>
      <c r="O84" s="14"/>
    </row>
    <row r="85" spans="2:15" s="2" customFormat="1" x14ac:dyDescent="0.2">
      <c r="B85" s="14"/>
      <c r="C85" s="14"/>
      <c r="D85" s="14"/>
      <c r="E85" s="14"/>
      <c r="F85" s="14"/>
      <c r="G85" s="14"/>
      <c r="H85" s="14"/>
      <c r="I85" s="14"/>
      <c r="J85" s="14"/>
      <c r="K85" s="14"/>
      <c r="L85" s="14"/>
      <c r="M85" s="14"/>
      <c r="N85" s="14"/>
      <c r="O85" s="14"/>
    </row>
    <row r="86" spans="2:15" s="2" customFormat="1" x14ac:dyDescent="0.2">
      <c r="B86" s="14"/>
      <c r="C86" s="14"/>
      <c r="D86" s="14"/>
      <c r="E86" s="14"/>
      <c r="F86" s="14"/>
      <c r="G86" s="14"/>
      <c r="H86" s="14"/>
      <c r="I86" s="14"/>
      <c r="J86" s="14"/>
      <c r="K86" s="14"/>
      <c r="L86" s="14"/>
      <c r="M86" s="14"/>
      <c r="N86" s="14"/>
      <c r="O86" s="14"/>
    </row>
    <row r="87" spans="2:15" s="2" customFormat="1" x14ac:dyDescent="0.2">
      <c r="B87" s="14"/>
      <c r="C87" s="14"/>
      <c r="D87" s="14"/>
      <c r="E87" s="14"/>
      <c r="F87" s="14"/>
      <c r="G87" s="14"/>
      <c r="H87" s="14"/>
      <c r="I87" s="14"/>
      <c r="J87" s="14"/>
      <c r="K87" s="14"/>
      <c r="L87" s="14"/>
      <c r="M87" s="14"/>
      <c r="N87" s="14"/>
      <c r="O87" s="14"/>
    </row>
    <row r="88" spans="2:15" s="2" customFormat="1" x14ac:dyDescent="0.2">
      <c r="B88" s="14"/>
      <c r="C88" s="14"/>
      <c r="D88" s="14"/>
      <c r="E88" s="14"/>
      <c r="F88" s="14"/>
      <c r="G88" s="14"/>
      <c r="H88" s="14"/>
      <c r="I88" s="14"/>
      <c r="J88" s="14"/>
      <c r="K88" s="14"/>
      <c r="L88" s="14"/>
      <c r="M88" s="14"/>
      <c r="N88" s="14"/>
      <c r="O88" s="14"/>
    </row>
    <row r="89" spans="2:15" s="2" customFormat="1" x14ac:dyDescent="0.2">
      <c r="B89" s="14"/>
      <c r="C89" s="14"/>
      <c r="D89" s="14"/>
      <c r="E89" s="14"/>
      <c r="F89" s="14"/>
      <c r="G89" s="14"/>
      <c r="H89" s="14"/>
      <c r="I89" s="14"/>
      <c r="J89" s="14"/>
      <c r="K89" s="14"/>
      <c r="L89" s="14"/>
      <c r="M89" s="14"/>
      <c r="N89" s="14"/>
      <c r="O89" s="14"/>
    </row>
    <row r="90" spans="2:15" s="2" customFormat="1" x14ac:dyDescent="0.2">
      <c r="B90" s="14"/>
      <c r="C90" s="14"/>
      <c r="D90" s="14"/>
      <c r="E90" s="14"/>
      <c r="F90" s="14"/>
      <c r="G90" s="14"/>
      <c r="H90" s="14"/>
      <c r="I90" s="14"/>
      <c r="J90" s="14"/>
      <c r="K90" s="14"/>
      <c r="L90" s="14"/>
      <c r="M90" s="14"/>
      <c r="N90" s="14"/>
      <c r="O90" s="14"/>
    </row>
    <row r="91" spans="2:15" s="2" customFormat="1" x14ac:dyDescent="0.2">
      <c r="B91" s="14"/>
      <c r="C91" s="14"/>
      <c r="D91" s="14"/>
      <c r="E91" s="14"/>
      <c r="F91" s="14"/>
      <c r="G91" s="14"/>
      <c r="H91" s="14"/>
      <c r="I91" s="14"/>
      <c r="J91" s="14"/>
      <c r="K91" s="14"/>
      <c r="L91" s="14"/>
      <c r="M91" s="14"/>
      <c r="N91" s="14"/>
      <c r="O91" s="14"/>
    </row>
    <row r="92" spans="2:15" s="2" customFormat="1" x14ac:dyDescent="0.2">
      <c r="B92" s="14"/>
      <c r="C92" s="14"/>
      <c r="D92" s="14"/>
      <c r="E92" s="14"/>
      <c r="F92" s="14"/>
      <c r="G92" s="14"/>
      <c r="H92" s="14"/>
      <c r="I92" s="14"/>
      <c r="J92" s="14"/>
      <c r="K92" s="14"/>
      <c r="L92" s="14"/>
      <c r="M92" s="14"/>
      <c r="N92" s="14"/>
      <c r="O92" s="14"/>
    </row>
    <row r="93" spans="2:15" s="2" customFormat="1" x14ac:dyDescent="0.2">
      <c r="B93" s="14"/>
      <c r="C93" s="14"/>
      <c r="D93" s="14"/>
      <c r="E93" s="14"/>
      <c r="F93" s="14"/>
      <c r="G93" s="14"/>
      <c r="H93" s="14"/>
      <c r="I93" s="14"/>
      <c r="J93" s="14"/>
      <c r="K93" s="14"/>
      <c r="L93" s="14"/>
      <c r="M93" s="14"/>
      <c r="N93" s="14"/>
      <c r="O93" s="14"/>
    </row>
    <row r="94" spans="2:15" s="2" customFormat="1" x14ac:dyDescent="0.2">
      <c r="B94" s="14"/>
      <c r="C94" s="14"/>
      <c r="D94" s="14"/>
      <c r="E94" s="14"/>
      <c r="F94" s="14"/>
      <c r="G94" s="14"/>
      <c r="H94" s="14"/>
      <c r="I94" s="14"/>
      <c r="J94" s="14"/>
      <c r="K94" s="14"/>
      <c r="L94" s="14"/>
      <c r="M94" s="14"/>
      <c r="N94" s="14"/>
      <c r="O94" s="14"/>
    </row>
    <row r="95" spans="2:15" s="2" customFormat="1" x14ac:dyDescent="0.2">
      <c r="B95" s="14"/>
      <c r="C95" s="14"/>
      <c r="D95" s="14"/>
      <c r="E95" s="14"/>
      <c r="F95" s="14"/>
      <c r="G95" s="14"/>
      <c r="H95" s="14"/>
      <c r="I95" s="14"/>
      <c r="J95" s="14"/>
      <c r="K95" s="14"/>
      <c r="L95" s="14"/>
      <c r="M95" s="14"/>
      <c r="N95" s="14"/>
      <c r="O95" s="14"/>
    </row>
    <row r="96" spans="2:15" s="2" customFormat="1" x14ac:dyDescent="0.2">
      <c r="B96" s="14"/>
      <c r="C96" s="14"/>
      <c r="D96" s="14"/>
      <c r="E96" s="14"/>
      <c r="F96" s="14"/>
      <c r="G96" s="14"/>
      <c r="H96" s="14"/>
      <c r="I96" s="14"/>
      <c r="J96" s="14"/>
      <c r="K96" s="14"/>
      <c r="L96" s="14"/>
      <c r="M96" s="14"/>
      <c r="N96" s="14"/>
      <c r="O96" s="14"/>
    </row>
    <row r="97" spans="2:15" s="2" customFormat="1" x14ac:dyDescent="0.2">
      <c r="B97" s="14"/>
      <c r="C97" s="14"/>
      <c r="D97" s="14"/>
      <c r="E97" s="14"/>
      <c r="F97" s="14"/>
      <c r="G97" s="14"/>
      <c r="H97" s="14"/>
      <c r="I97" s="14"/>
      <c r="J97" s="14"/>
      <c r="K97" s="14"/>
      <c r="L97" s="14"/>
      <c r="M97" s="14"/>
      <c r="N97" s="14"/>
      <c r="O97" s="14"/>
    </row>
    <row r="98" spans="2:15" s="2" customFormat="1" x14ac:dyDescent="0.2">
      <c r="B98" s="14"/>
      <c r="C98" s="14"/>
      <c r="D98" s="14"/>
      <c r="E98" s="14"/>
      <c r="F98" s="14"/>
      <c r="G98" s="14"/>
      <c r="H98" s="14"/>
      <c r="I98" s="14"/>
      <c r="J98" s="14"/>
      <c r="K98" s="14"/>
      <c r="L98" s="14"/>
      <c r="M98" s="14"/>
      <c r="N98" s="14"/>
      <c r="O98" s="14"/>
    </row>
    <row r="99" spans="2:15" s="2" customFormat="1" x14ac:dyDescent="0.2">
      <c r="B99" s="14"/>
      <c r="C99" s="14"/>
      <c r="D99" s="14"/>
      <c r="E99" s="14"/>
      <c r="F99" s="14"/>
      <c r="G99" s="14"/>
      <c r="H99" s="14"/>
      <c r="I99" s="14"/>
      <c r="J99" s="14"/>
      <c r="K99" s="14"/>
      <c r="L99" s="14"/>
      <c r="M99" s="14"/>
      <c r="N99" s="14"/>
      <c r="O99" s="14"/>
    </row>
    <row r="100" spans="2:15" s="2" customFormat="1" x14ac:dyDescent="0.2">
      <c r="B100" s="14"/>
      <c r="C100" s="14"/>
      <c r="D100" s="14"/>
      <c r="E100" s="14"/>
      <c r="F100" s="14"/>
      <c r="G100" s="14"/>
      <c r="H100" s="14"/>
      <c r="I100" s="14"/>
      <c r="J100" s="14"/>
      <c r="K100" s="14"/>
      <c r="L100" s="14"/>
      <c r="M100" s="14"/>
      <c r="N100" s="14"/>
      <c r="O100" s="14"/>
    </row>
    <row r="101" spans="2:15" s="2" customFormat="1" x14ac:dyDescent="0.2">
      <c r="B101" s="14"/>
      <c r="C101" s="14"/>
      <c r="D101" s="14"/>
      <c r="E101" s="14"/>
      <c r="F101" s="14"/>
      <c r="G101" s="14"/>
      <c r="H101" s="14"/>
      <c r="I101" s="14"/>
      <c r="J101" s="14"/>
      <c r="K101" s="14"/>
      <c r="L101" s="14"/>
      <c r="M101" s="14"/>
      <c r="N101" s="14"/>
      <c r="O101" s="14"/>
    </row>
    <row r="102" spans="2:15" s="2" customFormat="1" x14ac:dyDescent="0.2">
      <c r="B102" s="14"/>
      <c r="C102" s="14"/>
      <c r="D102" s="14"/>
      <c r="E102" s="14"/>
      <c r="F102" s="14"/>
      <c r="G102" s="14"/>
      <c r="H102" s="14"/>
      <c r="I102" s="14"/>
      <c r="J102" s="14"/>
      <c r="K102" s="14"/>
      <c r="L102" s="14"/>
      <c r="M102" s="14"/>
      <c r="N102" s="14"/>
      <c r="O102" s="14"/>
    </row>
    <row r="103" spans="2:15" s="2" customFormat="1" x14ac:dyDescent="0.2">
      <c r="B103" s="14"/>
      <c r="C103" s="14"/>
      <c r="D103" s="14"/>
      <c r="E103" s="14"/>
      <c r="F103" s="14"/>
      <c r="G103" s="14"/>
      <c r="H103" s="14"/>
      <c r="I103" s="14"/>
      <c r="J103" s="14"/>
      <c r="K103" s="14"/>
      <c r="L103" s="14"/>
      <c r="M103" s="14"/>
      <c r="N103" s="14"/>
      <c r="O103" s="14"/>
    </row>
    <row r="104" spans="2:15" s="2" customFormat="1" x14ac:dyDescent="0.2">
      <c r="B104" s="14"/>
      <c r="C104" s="14"/>
      <c r="D104" s="14"/>
      <c r="E104" s="14"/>
      <c r="F104" s="14"/>
      <c r="G104" s="14"/>
      <c r="H104" s="14"/>
      <c r="I104" s="14"/>
      <c r="J104" s="14"/>
      <c r="K104" s="14"/>
      <c r="L104" s="14"/>
      <c r="M104" s="14"/>
      <c r="N104" s="14"/>
      <c r="O104" s="14"/>
    </row>
    <row r="105" spans="2:15" s="2" customFormat="1" x14ac:dyDescent="0.2">
      <c r="B105" s="14"/>
      <c r="C105" s="14"/>
      <c r="D105" s="14"/>
      <c r="E105" s="14"/>
      <c r="F105" s="14"/>
      <c r="G105" s="14"/>
      <c r="H105" s="14"/>
      <c r="I105" s="14"/>
      <c r="J105" s="14"/>
      <c r="K105" s="14"/>
      <c r="L105" s="14"/>
      <c r="M105" s="14"/>
      <c r="N105" s="14"/>
      <c r="O105" s="14"/>
    </row>
    <row r="106" spans="2:15" s="2" customFormat="1" x14ac:dyDescent="0.2">
      <c r="B106" s="14"/>
      <c r="C106" s="14"/>
      <c r="D106" s="14"/>
      <c r="E106" s="14"/>
      <c r="F106" s="14"/>
      <c r="G106" s="14"/>
      <c r="H106" s="14"/>
      <c r="I106" s="14"/>
      <c r="J106" s="14"/>
      <c r="K106" s="14"/>
      <c r="L106" s="14"/>
      <c r="M106" s="14"/>
      <c r="N106" s="14"/>
      <c r="O106" s="14"/>
    </row>
    <row r="107" spans="2:15" s="2" customFormat="1" x14ac:dyDescent="0.2">
      <c r="B107" s="14"/>
      <c r="C107" s="14"/>
      <c r="D107" s="14"/>
      <c r="E107" s="14"/>
      <c r="F107" s="14"/>
      <c r="G107" s="14"/>
      <c r="H107" s="14"/>
      <c r="I107" s="14"/>
      <c r="J107" s="14"/>
      <c r="K107" s="14"/>
      <c r="L107" s="14"/>
      <c r="M107" s="14"/>
      <c r="N107" s="14"/>
      <c r="O107" s="14"/>
    </row>
    <row r="108" spans="2:15" s="2" customFormat="1" x14ac:dyDescent="0.2">
      <c r="B108" s="14"/>
      <c r="C108" s="14"/>
      <c r="D108" s="14"/>
      <c r="E108" s="14"/>
      <c r="F108" s="14"/>
      <c r="G108" s="14"/>
      <c r="H108" s="14"/>
      <c r="I108" s="14"/>
      <c r="J108" s="14"/>
      <c r="K108" s="14"/>
      <c r="L108" s="14"/>
      <c r="M108" s="14"/>
      <c r="N108" s="14"/>
      <c r="O108" s="14"/>
    </row>
    <row r="109" spans="2:15" s="2" customFormat="1" x14ac:dyDescent="0.2">
      <c r="B109" s="14"/>
      <c r="C109" s="14"/>
      <c r="D109" s="14"/>
      <c r="E109" s="14"/>
      <c r="F109" s="14"/>
      <c r="G109" s="14"/>
      <c r="H109" s="14"/>
      <c r="I109" s="14"/>
      <c r="J109" s="14"/>
      <c r="K109" s="14"/>
      <c r="L109" s="14"/>
      <c r="M109" s="14"/>
      <c r="N109" s="14"/>
      <c r="O109" s="14"/>
    </row>
    <row r="110" spans="2:15" s="2" customFormat="1" x14ac:dyDescent="0.2">
      <c r="B110" s="14"/>
      <c r="C110" s="14"/>
      <c r="D110" s="14"/>
      <c r="E110" s="14"/>
      <c r="F110" s="14"/>
      <c r="G110" s="14"/>
      <c r="H110" s="14"/>
      <c r="I110" s="14"/>
      <c r="J110" s="14"/>
      <c r="K110" s="14"/>
      <c r="L110" s="14"/>
      <c r="M110" s="14"/>
      <c r="N110" s="14"/>
      <c r="O110" s="14"/>
    </row>
    <row r="111" spans="2:15" s="2" customFormat="1" x14ac:dyDescent="0.2">
      <c r="B111" s="14"/>
      <c r="C111" s="14"/>
      <c r="D111" s="14"/>
      <c r="E111" s="14"/>
      <c r="F111" s="14"/>
      <c r="G111" s="14"/>
      <c r="H111" s="14"/>
      <c r="I111" s="14"/>
      <c r="J111" s="14"/>
      <c r="K111" s="14"/>
      <c r="L111" s="14"/>
      <c r="M111" s="14"/>
      <c r="N111" s="14"/>
      <c r="O111" s="14"/>
    </row>
    <row r="112" spans="2:15" s="2" customFormat="1" x14ac:dyDescent="0.2">
      <c r="B112" s="14"/>
      <c r="C112" s="14"/>
      <c r="D112" s="14"/>
      <c r="E112" s="14"/>
      <c r="F112" s="14"/>
      <c r="G112" s="14"/>
      <c r="H112" s="14"/>
      <c r="I112" s="14"/>
      <c r="J112" s="14"/>
      <c r="K112" s="14"/>
      <c r="L112" s="14"/>
      <c r="M112" s="14"/>
      <c r="N112" s="14"/>
      <c r="O112" s="14"/>
    </row>
    <row r="113" spans="2:15" s="2" customFormat="1" x14ac:dyDescent="0.2">
      <c r="B113" s="14"/>
      <c r="C113" s="14"/>
      <c r="D113" s="14"/>
      <c r="E113" s="14"/>
      <c r="F113" s="14"/>
      <c r="G113" s="14"/>
      <c r="H113" s="14"/>
      <c r="I113" s="14"/>
      <c r="J113" s="14"/>
      <c r="K113" s="14"/>
      <c r="L113" s="14"/>
      <c r="M113" s="14"/>
      <c r="N113" s="14"/>
      <c r="O113" s="14"/>
    </row>
    <row r="114" spans="2:15" s="2" customFormat="1" x14ac:dyDescent="0.2">
      <c r="B114" s="14"/>
      <c r="C114" s="14"/>
      <c r="D114" s="14"/>
      <c r="E114" s="14"/>
      <c r="F114" s="14"/>
      <c r="G114" s="14"/>
      <c r="H114" s="14"/>
      <c r="I114" s="14"/>
      <c r="J114" s="14"/>
      <c r="K114" s="14"/>
      <c r="L114" s="14"/>
      <c r="M114" s="14"/>
      <c r="N114" s="14"/>
      <c r="O114" s="14"/>
    </row>
    <row r="115" spans="2:15" s="2" customFormat="1" x14ac:dyDescent="0.2">
      <c r="B115" s="14"/>
      <c r="C115" s="14"/>
      <c r="D115" s="14"/>
      <c r="E115" s="14"/>
      <c r="F115" s="14"/>
      <c r="G115" s="14"/>
      <c r="H115" s="14"/>
      <c r="I115" s="14"/>
      <c r="J115" s="14"/>
      <c r="K115" s="14"/>
      <c r="L115" s="14"/>
      <c r="M115" s="14"/>
      <c r="N115" s="14"/>
      <c r="O115" s="14"/>
    </row>
    <row r="116" spans="2:15" s="2" customFormat="1" x14ac:dyDescent="0.2">
      <c r="B116" s="14"/>
      <c r="C116" s="14"/>
      <c r="D116" s="14"/>
      <c r="E116" s="14"/>
      <c r="F116" s="14"/>
      <c r="G116" s="14"/>
      <c r="H116" s="14"/>
      <c r="I116" s="14"/>
      <c r="J116" s="14"/>
      <c r="K116" s="14"/>
      <c r="L116" s="14"/>
      <c r="M116" s="14"/>
      <c r="N116" s="14"/>
      <c r="O116" s="14"/>
    </row>
    <row r="117" spans="2:15" s="2" customFormat="1" x14ac:dyDescent="0.2">
      <c r="B117" s="14"/>
      <c r="C117" s="14"/>
      <c r="D117" s="14"/>
      <c r="E117" s="14"/>
      <c r="F117" s="14"/>
      <c r="G117" s="14"/>
      <c r="H117" s="14"/>
      <c r="I117" s="14"/>
      <c r="J117" s="14"/>
      <c r="K117" s="14"/>
      <c r="L117" s="14"/>
      <c r="M117" s="14"/>
      <c r="N117" s="14"/>
      <c r="O117" s="14"/>
    </row>
    <row r="118" spans="2:15" s="2" customFormat="1" x14ac:dyDescent="0.2">
      <c r="B118" s="14"/>
      <c r="C118" s="14"/>
      <c r="D118" s="14"/>
      <c r="E118" s="14"/>
      <c r="F118" s="14"/>
      <c r="G118" s="14"/>
      <c r="H118" s="14"/>
      <c r="I118" s="14"/>
      <c r="J118" s="14"/>
      <c r="K118" s="14"/>
      <c r="L118" s="14"/>
      <c r="M118" s="14"/>
      <c r="N118" s="14"/>
      <c r="O118" s="14"/>
    </row>
    <row r="119" spans="2:15" s="2" customFormat="1" x14ac:dyDescent="0.2">
      <c r="B119" s="14"/>
      <c r="C119" s="14"/>
      <c r="D119" s="14"/>
      <c r="E119" s="14"/>
      <c r="F119" s="14"/>
      <c r="G119" s="14"/>
      <c r="H119" s="14"/>
      <c r="I119" s="14"/>
      <c r="J119" s="14"/>
      <c r="K119" s="14"/>
      <c r="L119" s="14"/>
      <c r="M119" s="14"/>
      <c r="N119" s="14"/>
      <c r="O119" s="14"/>
    </row>
    <row r="120" spans="2:15" s="2" customFormat="1" x14ac:dyDescent="0.2">
      <c r="B120" s="14"/>
      <c r="C120" s="14"/>
      <c r="D120" s="14"/>
      <c r="E120" s="14"/>
      <c r="F120" s="14"/>
      <c r="G120" s="14"/>
      <c r="H120" s="14"/>
      <c r="I120" s="14"/>
      <c r="J120" s="14"/>
      <c r="K120" s="14"/>
      <c r="L120" s="14"/>
      <c r="M120" s="14"/>
      <c r="N120" s="14"/>
      <c r="O120" s="14"/>
    </row>
    <row r="121" spans="2:15" s="2" customFormat="1" x14ac:dyDescent="0.2">
      <c r="B121" s="14"/>
      <c r="C121" s="14"/>
      <c r="D121" s="14"/>
      <c r="E121" s="14"/>
      <c r="F121" s="14"/>
      <c r="G121" s="14"/>
      <c r="H121" s="14"/>
      <c r="I121" s="14"/>
      <c r="J121" s="14"/>
      <c r="K121" s="14"/>
      <c r="L121" s="14"/>
      <c r="M121" s="14"/>
      <c r="N121" s="14"/>
      <c r="O121" s="14"/>
    </row>
    <row r="122" spans="2:15" s="2" customFormat="1" x14ac:dyDescent="0.2">
      <c r="B122" s="14"/>
      <c r="C122" s="14"/>
      <c r="D122" s="14"/>
      <c r="E122" s="14"/>
      <c r="F122" s="14"/>
      <c r="G122" s="14"/>
      <c r="H122" s="14"/>
      <c r="I122" s="14"/>
      <c r="J122" s="14"/>
      <c r="K122" s="14"/>
      <c r="L122" s="14"/>
      <c r="M122" s="14"/>
      <c r="N122" s="14"/>
      <c r="O122" s="14"/>
    </row>
    <row r="123" spans="2:15" s="2" customFormat="1" x14ac:dyDescent="0.2">
      <c r="B123" s="14"/>
      <c r="C123" s="14"/>
      <c r="D123" s="14"/>
      <c r="E123" s="14"/>
      <c r="F123" s="14"/>
      <c r="G123" s="14"/>
      <c r="H123" s="14"/>
      <c r="I123" s="14"/>
      <c r="J123" s="14"/>
      <c r="K123" s="14"/>
      <c r="L123" s="14"/>
      <c r="M123" s="14"/>
      <c r="N123" s="14"/>
      <c r="O123" s="14"/>
    </row>
    <row r="124" spans="2:15" s="2" customFormat="1" x14ac:dyDescent="0.2">
      <c r="B124" s="14"/>
      <c r="C124" s="14"/>
      <c r="D124" s="14"/>
      <c r="E124" s="14"/>
      <c r="F124" s="14"/>
      <c r="G124" s="14"/>
      <c r="H124" s="14"/>
      <c r="I124" s="14"/>
      <c r="J124" s="14"/>
      <c r="K124" s="14"/>
      <c r="L124" s="14"/>
      <c r="M124" s="14"/>
      <c r="N124" s="14"/>
      <c r="O124" s="14"/>
    </row>
    <row r="125" spans="2:15" s="2" customFormat="1" x14ac:dyDescent="0.2">
      <c r="B125" s="14"/>
      <c r="C125" s="14"/>
      <c r="D125" s="14"/>
      <c r="E125" s="14"/>
      <c r="F125" s="14"/>
      <c r="G125" s="14"/>
      <c r="H125" s="14"/>
      <c r="I125" s="14"/>
      <c r="J125" s="14"/>
      <c r="K125" s="14"/>
      <c r="L125" s="14"/>
      <c r="M125" s="14"/>
      <c r="N125" s="14"/>
      <c r="O125" s="14"/>
    </row>
    <row r="126" spans="2:15" s="2" customFormat="1" x14ac:dyDescent="0.2">
      <c r="B126" s="14"/>
      <c r="C126" s="14"/>
      <c r="D126" s="14"/>
      <c r="E126" s="14"/>
      <c r="F126" s="14"/>
      <c r="G126" s="14"/>
      <c r="H126" s="14"/>
      <c r="I126" s="14"/>
      <c r="J126" s="14"/>
      <c r="K126" s="14"/>
      <c r="L126" s="14"/>
      <c r="M126" s="14"/>
      <c r="N126" s="14"/>
      <c r="O126" s="14"/>
    </row>
    <row r="127" spans="2:15" s="2" customFormat="1" x14ac:dyDescent="0.2">
      <c r="B127" s="14"/>
      <c r="C127" s="14"/>
      <c r="D127" s="14"/>
      <c r="E127" s="14"/>
      <c r="F127" s="14"/>
      <c r="G127" s="14"/>
      <c r="H127" s="14"/>
      <c r="I127" s="14"/>
      <c r="J127" s="14"/>
      <c r="K127" s="14"/>
      <c r="L127" s="14"/>
      <c r="M127" s="14"/>
      <c r="N127" s="14"/>
      <c r="O127" s="14"/>
    </row>
    <row r="128" spans="2:15" s="2" customFormat="1" x14ac:dyDescent="0.2">
      <c r="B128" s="14"/>
      <c r="C128" s="14"/>
      <c r="D128" s="14"/>
      <c r="E128" s="14"/>
      <c r="F128" s="14"/>
      <c r="G128" s="14"/>
      <c r="H128" s="14"/>
      <c r="I128" s="14"/>
      <c r="J128" s="14"/>
      <c r="K128" s="14"/>
      <c r="L128" s="14"/>
      <c r="M128" s="14"/>
      <c r="N128" s="14"/>
      <c r="O128" s="14"/>
    </row>
    <row r="129" spans="2:15" s="2" customFormat="1" x14ac:dyDescent="0.2">
      <c r="B129" s="14"/>
      <c r="C129" s="14"/>
      <c r="D129" s="14"/>
      <c r="E129" s="14"/>
      <c r="F129" s="14"/>
      <c r="G129" s="14"/>
      <c r="H129" s="14"/>
      <c r="I129" s="14"/>
      <c r="J129" s="14"/>
      <c r="K129" s="14"/>
      <c r="L129" s="14"/>
      <c r="M129" s="14"/>
      <c r="N129" s="14"/>
      <c r="O129" s="14"/>
    </row>
    <row r="130" spans="2:15" s="2" customFormat="1" x14ac:dyDescent="0.2">
      <c r="B130" s="14"/>
      <c r="C130" s="14"/>
      <c r="D130" s="14"/>
      <c r="E130" s="14"/>
      <c r="F130" s="14"/>
      <c r="G130" s="14"/>
      <c r="H130" s="14"/>
      <c r="I130" s="14"/>
      <c r="J130" s="14"/>
      <c r="K130" s="14"/>
      <c r="L130" s="14"/>
      <c r="M130" s="14"/>
      <c r="N130" s="14"/>
      <c r="O130" s="14"/>
    </row>
    <row r="131" spans="2:15" s="2" customFormat="1" x14ac:dyDescent="0.2">
      <c r="B131" s="14"/>
      <c r="C131" s="14"/>
      <c r="D131" s="14"/>
      <c r="E131" s="14"/>
      <c r="F131" s="14"/>
      <c r="G131" s="14"/>
      <c r="H131" s="14"/>
      <c r="I131" s="14"/>
      <c r="J131" s="14"/>
      <c r="K131" s="14"/>
      <c r="L131" s="14"/>
      <c r="M131" s="14"/>
      <c r="N131" s="14"/>
      <c r="O131" s="14"/>
    </row>
    <row r="132" spans="2:15" s="2" customFormat="1" x14ac:dyDescent="0.2">
      <c r="B132" s="14"/>
      <c r="C132" s="14"/>
      <c r="D132" s="14"/>
      <c r="E132" s="14"/>
      <c r="F132" s="14"/>
      <c r="G132" s="14"/>
      <c r="H132" s="14"/>
      <c r="I132" s="14"/>
      <c r="J132" s="14"/>
      <c r="K132" s="14"/>
      <c r="L132" s="14"/>
      <c r="M132" s="14"/>
      <c r="N132" s="14"/>
      <c r="O132" s="14"/>
    </row>
    <row r="133" spans="2:15" s="2" customFormat="1" x14ac:dyDescent="0.2">
      <c r="B133" s="14"/>
      <c r="C133" s="14"/>
      <c r="D133" s="14"/>
      <c r="E133" s="14"/>
      <c r="F133" s="14"/>
      <c r="G133" s="14"/>
      <c r="H133" s="14"/>
      <c r="I133" s="14"/>
      <c r="J133" s="14"/>
      <c r="K133" s="14"/>
      <c r="L133" s="14"/>
      <c r="M133" s="14"/>
      <c r="N133" s="14"/>
      <c r="O133" s="14"/>
    </row>
    <row r="134" spans="2:15" s="2" customFormat="1" x14ac:dyDescent="0.2">
      <c r="B134" s="14"/>
      <c r="C134" s="14"/>
      <c r="D134" s="14"/>
      <c r="E134" s="14"/>
      <c r="F134" s="14"/>
      <c r="G134" s="14"/>
      <c r="H134" s="14"/>
      <c r="I134" s="14"/>
      <c r="J134" s="14"/>
      <c r="K134" s="14"/>
      <c r="L134" s="14"/>
      <c r="M134" s="14"/>
      <c r="N134" s="14"/>
      <c r="O134" s="14"/>
    </row>
    <row r="135" spans="2:15" s="2" customFormat="1" x14ac:dyDescent="0.2">
      <c r="B135" s="14"/>
      <c r="C135" s="14"/>
      <c r="D135" s="14"/>
      <c r="E135" s="14"/>
      <c r="F135" s="14"/>
      <c r="G135" s="14"/>
      <c r="H135" s="14"/>
      <c r="I135" s="14"/>
      <c r="J135" s="14"/>
      <c r="K135" s="14"/>
      <c r="L135" s="14"/>
      <c r="M135" s="14"/>
      <c r="N135" s="14"/>
      <c r="O135" s="14"/>
    </row>
    <row r="136" spans="2:15" s="2" customFormat="1" x14ac:dyDescent="0.2">
      <c r="B136" s="14"/>
      <c r="C136" s="14"/>
      <c r="D136" s="14"/>
      <c r="E136" s="14"/>
      <c r="F136" s="14"/>
      <c r="G136" s="14"/>
      <c r="H136" s="14"/>
      <c r="I136" s="14"/>
      <c r="J136" s="14"/>
      <c r="K136" s="14"/>
      <c r="L136" s="14"/>
      <c r="M136" s="14"/>
      <c r="N136" s="14"/>
      <c r="O136" s="14"/>
    </row>
    <row r="137" spans="2:15" s="2" customFormat="1" x14ac:dyDescent="0.2">
      <c r="B137" s="14"/>
      <c r="C137" s="14"/>
      <c r="D137" s="14"/>
      <c r="E137" s="14"/>
      <c r="F137" s="14"/>
      <c r="G137" s="14"/>
      <c r="H137" s="14"/>
      <c r="I137" s="14"/>
      <c r="J137" s="14"/>
      <c r="K137" s="14"/>
      <c r="L137" s="14"/>
      <c r="M137" s="14"/>
      <c r="N137" s="14"/>
      <c r="O137" s="14"/>
    </row>
    <row r="138" spans="2:15" s="2" customFormat="1" x14ac:dyDescent="0.2">
      <c r="B138" s="14"/>
      <c r="C138" s="14"/>
      <c r="D138" s="14"/>
      <c r="E138" s="14"/>
      <c r="F138" s="14"/>
      <c r="G138" s="14"/>
      <c r="H138" s="14"/>
      <c r="I138" s="14"/>
      <c r="J138" s="14"/>
      <c r="K138" s="14"/>
      <c r="L138" s="14"/>
      <c r="M138" s="14"/>
      <c r="N138" s="14"/>
      <c r="O138" s="14"/>
    </row>
    <row r="139" spans="2:15" s="2" customFormat="1" x14ac:dyDescent="0.2">
      <c r="B139" s="14"/>
      <c r="C139" s="14"/>
      <c r="D139" s="14"/>
      <c r="E139" s="14"/>
      <c r="F139" s="14"/>
      <c r="G139" s="14"/>
      <c r="H139" s="14"/>
      <c r="I139" s="14"/>
      <c r="J139" s="14"/>
      <c r="K139" s="14"/>
      <c r="L139" s="14"/>
      <c r="M139" s="14"/>
      <c r="N139" s="14"/>
      <c r="O139" s="14"/>
    </row>
    <row r="140" spans="2:15" s="2" customFormat="1" x14ac:dyDescent="0.2">
      <c r="B140" s="14"/>
      <c r="C140" s="14"/>
      <c r="D140" s="14"/>
      <c r="E140" s="14"/>
      <c r="F140" s="14"/>
      <c r="G140" s="14"/>
      <c r="H140" s="14"/>
      <c r="I140" s="14"/>
      <c r="J140" s="14"/>
      <c r="K140" s="14"/>
      <c r="L140" s="14"/>
      <c r="M140" s="14"/>
      <c r="N140" s="14"/>
      <c r="O140" s="14"/>
    </row>
    <row r="141" spans="2:15" s="2" customFormat="1" x14ac:dyDescent="0.2">
      <c r="B141" s="14"/>
      <c r="C141" s="14"/>
      <c r="D141" s="14"/>
      <c r="E141" s="14"/>
      <c r="F141" s="14"/>
      <c r="G141" s="14"/>
      <c r="H141" s="14"/>
      <c r="I141" s="14"/>
      <c r="J141" s="14"/>
      <c r="K141" s="14"/>
      <c r="L141" s="14"/>
      <c r="M141" s="14"/>
      <c r="N141" s="14"/>
      <c r="O141" s="14"/>
    </row>
    <row r="142" spans="2:15" s="2" customFormat="1" x14ac:dyDescent="0.2">
      <c r="B142" s="14"/>
      <c r="C142" s="14"/>
      <c r="D142" s="14"/>
      <c r="E142" s="14"/>
      <c r="F142" s="14"/>
      <c r="G142" s="14"/>
      <c r="H142" s="14"/>
      <c r="I142" s="14"/>
      <c r="J142" s="14"/>
      <c r="K142" s="14"/>
      <c r="L142" s="14"/>
      <c r="M142" s="14"/>
      <c r="N142" s="14"/>
      <c r="O142" s="14"/>
    </row>
    <row r="143" spans="2:15" s="2" customFormat="1" x14ac:dyDescent="0.2">
      <c r="B143" s="14"/>
      <c r="C143" s="14"/>
      <c r="D143" s="14"/>
      <c r="E143" s="14"/>
      <c r="F143" s="14"/>
      <c r="G143" s="14"/>
      <c r="H143" s="14"/>
      <c r="I143" s="14"/>
      <c r="J143" s="14"/>
      <c r="K143" s="14"/>
      <c r="L143" s="14"/>
      <c r="M143" s="14"/>
      <c r="N143" s="14"/>
      <c r="O143" s="14"/>
    </row>
    <row r="144" spans="2:15" s="2" customFormat="1" x14ac:dyDescent="0.2">
      <c r="B144" s="14"/>
      <c r="C144" s="14"/>
      <c r="D144" s="14"/>
      <c r="E144" s="14"/>
      <c r="F144" s="14"/>
      <c r="G144" s="14"/>
      <c r="H144" s="14"/>
      <c r="I144" s="14"/>
      <c r="J144" s="14"/>
      <c r="K144" s="14"/>
      <c r="L144" s="14"/>
      <c r="M144" s="14"/>
      <c r="N144" s="14"/>
      <c r="O144" s="14"/>
    </row>
    <row r="145" spans="2:15" s="2" customFormat="1" x14ac:dyDescent="0.2">
      <c r="B145" s="14"/>
      <c r="C145" s="14"/>
      <c r="D145" s="14"/>
      <c r="E145" s="14"/>
      <c r="F145" s="14"/>
      <c r="G145" s="14"/>
      <c r="H145" s="14"/>
      <c r="I145" s="14"/>
      <c r="J145" s="14"/>
      <c r="K145" s="14"/>
      <c r="L145" s="14"/>
      <c r="M145" s="14"/>
      <c r="N145" s="14"/>
      <c r="O145" s="14"/>
    </row>
    <row r="146" spans="2:15" s="2" customFormat="1" x14ac:dyDescent="0.2">
      <c r="B146" s="14"/>
      <c r="C146" s="14"/>
      <c r="D146" s="14"/>
      <c r="E146" s="14"/>
      <c r="F146" s="14"/>
      <c r="G146" s="14"/>
      <c r="H146" s="14"/>
      <c r="I146" s="14"/>
      <c r="J146" s="14"/>
      <c r="K146" s="14"/>
      <c r="L146" s="14"/>
      <c r="M146" s="14"/>
      <c r="N146" s="14"/>
      <c r="O146" s="14"/>
    </row>
    <row r="147" spans="2:15" s="2" customFormat="1" x14ac:dyDescent="0.2">
      <c r="B147" s="14"/>
      <c r="C147" s="14"/>
      <c r="D147" s="14"/>
      <c r="E147" s="14"/>
      <c r="F147" s="14"/>
      <c r="G147" s="14"/>
      <c r="H147" s="14"/>
      <c r="I147" s="14"/>
      <c r="J147" s="14"/>
      <c r="K147" s="14"/>
      <c r="L147" s="14"/>
      <c r="M147" s="14"/>
      <c r="N147" s="14"/>
      <c r="O147" s="14"/>
    </row>
    <row r="148" spans="2:15" s="2" customFormat="1" x14ac:dyDescent="0.2">
      <c r="B148" s="14"/>
      <c r="C148" s="14"/>
      <c r="D148" s="14"/>
      <c r="E148" s="14"/>
      <c r="F148" s="14"/>
      <c r="G148" s="14"/>
      <c r="H148" s="14"/>
      <c r="I148" s="14"/>
      <c r="J148" s="14"/>
      <c r="K148" s="14"/>
      <c r="L148" s="14"/>
      <c r="M148" s="14"/>
      <c r="N148" s="14"/>
      <c r="O148" s="14"/>
    </row>
    <row r="149" spans="2:15" s="2" customFormat="1" x14ac:dyDescent="0.2">
      <c r="B149" s="14"/>
      <c r="C149" s="14"/>
      <c r="D149" s="14"/>
      <c r="E149" s="14"/>
      <c r="F149" s="14"/>
      <c r="G149" s="14"/>
      <c r="H149" s="14"/>
      <c r="I149" s="14"/>
      <c r="J149" s="14"/>
      <c r="K149" s="14"/>
      <c r="L149" s="14"/>
      <c r="M149" s="14"/>
      <c r="N149" s="14"/>
      <c r="O149" s="14"/>
    </row>
    <row r="150" spans="2:15" s="2" customFormat="1" x14ac:dyDescent="0.2">
      <c r="B150" s="14"/>
      <c r="C150" s="14"/>
      <c r="D150" s="14"/>
      <c r="E150" s="14"/>
      <c r="F150" s="14"/>
      <c r="G150" s="14"/>
      <c r="H150" s="14"/>
      <c r="I150" s="14"/>
      <c r="J150" s="14"/>
      <c r="K150" s="14"/>
      <c r="L150" s="14"/>
      <c r="M150" s="14"/>
      <c r="N150" s="14"/>
      <c r="O150" s="14"/>
    </row>
    <row r="151" spans="2:15" s="2" customFormat="1" x14ac:dyDescent="0.2">
      <c r="B151" s="14"/>
      <c r="C151" s="14"/>
      <c r="D151" s="14"/>
      <c r="E151" s="14"/>
      <c r="F151" s="14"/>
      <c r="G151" s="14"/>
      <c r="H151" s="14"/>
      <c r="I151" s="14"/>
      <c r="J151" s="14"/>
      <c r="K151" s="14"/>
      <c r="L151" s="14"/>
      <c r="M151" s="14"/>
      <c r="N151" s="14"/>
      <c r="O151" s="14"/>
    </row>
    <row r="152" spans="2:15" s="2" customFormat="1" x14ac:dyDescent="0.2">
      <c r="B152" s="14"/>
      <c r="C152" s="14"/>
      <c r="D152" s="14"/>
      <c r="E152" s="14"/>
      <c r="F152" s="14"/>
      <c r="G152" s="14"/>
      <c r="H152" s="14"/>
      <c r="I152" s="14"/>
      <c r="J152" s="14"/>
      <c r="K152" s="14"/>
      <c r="L152" s="14"/>
      <c r="M152" s="14"/>
      <c r="N152" s="14"/>
      <c r="O152" s="14"/>
    </row>
    <row r="153" spans="2:15" s="2" customFormat="1" x14ac:dyDescent="0.2">
      <c r="B153" s="14"/>
      <c r="C153" s="14"/>
      <c r="D153" s="14"/>
      <c r="E153" s="14"/>
      <c r="F153" s="14"/>
      <c r="G153" s="14"/>
      <c r="H153" s="14"/>
      <c r="I153" s="14"/>
      <c r="J153" s="14"/>
      <c r="K153" s="14"/>
      <c r="L153" s="14"/>
      <c r="M153" s="14"/>
      <c r="N153" s="14"/>
      <c r="O153" s="14"/>
    </row>
    <row r="154" spans="2:15" s="2" customFormat="1" x14ac:dyDescent="0.2">
      <c r="B154" s="14"/>
      <c r="C154" s="14"/>
      <c r="D154" s="14"/>
      <c r="E154" s="14"/>
      <c r="F154" s="14"/>
      <c r="G154" s="14"/>
      <c r="H154" s="14"/>
      <c r="I154" s="14"/>
      <c r="J154" s="14"/>
      <c r="K154" s="14"/>
      <c r="L154" s="14"/>
      <c r="M154" s="14"/>
      <c r="N154" s="14"/>
      <c r="O154" s="14"/>
    </row>
    <row r="155" spans="2:15" s="2" customFormat="1" x14ac:dyDescent="0.2">
      <c r="B155" s="14"/>
      <c r="C155" s="14"/>
      <c r="D155" s="14"/>
      <c r="E155" s="14"/>
      <c r="F155" s="14"/>
      <c r="G155" s="14"/>
      <c r="H155" s="14"/>
      <c r="I155" s="14"/>
      <c r="J155" s="14"/>
      <c r="K155" s="14"/>
      <c r="L155" s="14"/>
      <c r="M155" s="14"/>
      <c r="N155" s="14"/>
      <c r="O155" s="14"/>
    </row>
    <row r="156" spans="2:15" s="2" customFormat="1" x14ac:dyDescent="0.2">
      <c r="B156" s="14"/>
      <c r="C156" s="14"/>
      <c r="D156" s="14"/>
      <c r="E156" s="14"/>
      <c r="F156" s="14"/>
      <c r="G156" s="14"/>
      <c r="H156" s="14"/>
      <c r="I156" s="14"/>
      <c r="J156" s="14"/>
      <c r="K156" s="14"/>
      <c r="L156" s="14"/>
      <c r="M156" s="14"/>
      <c r="N156" s="14"/>
      <c r="O156" s="14"/>
    </row>
    <row r="157" spans="2:15" s="2" customFormat="1" x14ac:dyDescent="0.2">
      <c r="B157" s="14"/>
      <c r="C157" s="14"/>
      <c r="D157" s="14"/>
      <c r="E157" s="14"/>
      <c r="F157" s="14"/>
      <c r="G157" s="14"/>
      <c r="H157" s="14"/>
      <c r="I157" s="14"/>
      <c r="J157" s="14"/>
      <c r="K157" s="14"/>
      <c r="L157" s="14"/>
      <c r="M157" s="14"/>
      <c r="N157" s="14"/>
      <c r="O157" s="14"/>
    </row>
    <row r="158" spans="2:15" s="2" customFormat="1" x14ac:dyDescent="0.2">
      <c r="B158" s="14"/>
      <c r="C158" s="14"/>
      <c r="D158" s="14"/>
      <c r="E158" s="14"/>
      <c r="F158" s="14"/>
      <c r="G158" s="14"/>
      <c r="H158" s="14"/>
      <c r="I158" s="14"/>
      <c r="J158" s="14"/>
      <c r="K158" s="14"/>
      <c r="L158" s="14"/>
      <c r="M158" s="14"/>
      <c r="N158" s="14"/>
      <c r="O158" s="14"/>
    </row>
    <row r="159" spans="2:15" s="2" customFormat="1" x14ac:dyDescent="0.2">
      <c r="B159" s="14"/>
      <c r="C159" s="14"/>
      <c r="D159" s="14"/>
      <c r="E159" s="14"/>
      <c r="F159" s="14"/>
      <c r="G159" s="14"/>
      <c r="H159" s="14"/>
      <c r="I159" s="14"/>
      <c r="J159" s="14"/>
      <c r="K159" s="14"/>
      <c r="L159" s="14"/>
      <c r="M159" s="14"/>
      <c r="N159" s="14"/>
      <c r="O159" s="14"/>
    </row>
    <row r="160" spans="2:15" s="2" customFormat="1" x14ac:dyDescent="0.2">
      <c r="B160" s="14"/>
      <c r="C160" s="14"/>
      <c r="D160" s="14"/>
      <c r="E160" s="14"/>
      <c r="F160" s="14"/>
      <c r="G160" s="14"/>
      <c r="H160" s="14"/>
      <c r="I160" s="14"/>
      <c r="J160" s="14"/>
      <c r="K160" s="14"/>
      <c r="L160" s="14"/>
      <c r="M160" s="14"/>
      <c r="N160" s="14"/>
      <c r="O160" s="14"/>
    </row>
    <row r="161" spans="2:15" s="2" customFormat="1" x14ac:dyDescent="0.2">
      <c r="B161" s="14"/>
      <c r="C161" s="14"/>
      <c r="D161" s="14"/>
      <c r="E161" s="14"/>
      <c r="F161" s="14"/>
      <c r="G161" s="14"/>
      <c r="H161" s="14"/>
      <c r="I161" s="14"/>
      <c r="J161" s="14"/>
      <c r="K161" s="14"/>
      <c r="L161" s="14"/>
      <c r="M161" s="14"/>
      <c r="N161" s="14"/>
      <c r="O161" s="14"/>
    </row>
    <row r="162" spans="2:15" s="2" customFormat="1" x14ac:dyDescent="0.2">
      <c r="B162" s="14"/>
      <c r="C162" s="14"/>
      <c r="D162" s="14"/>
      <c r="E162" s="14"/>
      <c r="F162" s="14"/>
      <c r="G162" s="14"/>
      <c r="H162" s="14"/>
      <c r="I162" s="14"/>
      <c r="J162" s="14"/>
      <c r="K162" s="14"/>
      <c r="L162" s="14"/>
      <c r="M162" s="14"/>
      <c r="N162" s="14"/>
      <c r="O162" s="14"/>
    </row>
    <row r="163" spans="2:15" s="2" customFormat="1" x14ac:dyDescent="0.2">
      <c r="B163" s="14"/>
      <c r="C163" s="14"/>
      <c r="D163" s="14"/>
      <c r="E163" s="14"/>
      <c r="F163" s="14"/>
      <c r="G163" s="14"/>
      <c r="H163" s="14"/>
      <c r="I163" s="14"/>
      <c r="J163" s="14"/>
      <c r="K163" s="14"/>
      <c r="L163" s="14"/>
      <c r="M163" s="14"/>
      <c r="N163" s="14"/>
      <c r="O163" s="14"/>
    </row>
    <row r="164" spans="2:15" s="2" customFormat="1" x14ac:dyDescent="0.2">
      <c r="B164" s="14"/>
      <c r="C164" s="14"/>
      <c r="D164" s="14"/>
      <c r="E164" s="14"/>
      <c r="F164" s="14"/>
      <c r="G164" s="14"/>
      <c r="H164" s="14"/>
      <c r="I164" s="14"/>
      <c r="J164" s="14"/>
      <c r="K164" s="14"/>
      <c r="L164" s="14"/>
      <c r="M164" s="14"/>
      <c r="N164" s="14"/>
      <c r="O164" s="14"/>
    </row>
    <row r="165" spans="2:15" s="2" customFormat="1" x14ac:dyDescent="0.2">
      <c r="B165" s="14"/>
      <c r="C165" s="14"/>
      <c r="D165" s="14"/>
      <c r="E165" s="14"/>
      <c r="F165" s="14"/>
      <c r="G165" s="14"/>
      <c r="H165" s="14"/>
      <c r="I165" s="14"/>
      <c r="J165" s="14"/>
      <c r="K165" s="14"/>
      <c r="L165" s="14"/>
      <c r="M165" s="14"/>
      <c r="N165" s="14"/>
      <c r="O165" s="14"/>
    </row>
    <row r="166" spans="2:15" s="2" customFormat="1" x14ac:dyDescent="0.2">
      <c r="B166" s="14"/>
      <c r="C166" s="14"/>
      <c r="D166" s="14"/>
      <c r="E166" s="14"/>
      <c r="F166" s="14"/>
      <c r="G166" s="14"/>
      <c r="H166" s="14"/>
      <c r="I166" s="14"/>
      <c r="J166" s="14"/>
      <c r="K166" s="14"/>
      <c r="L166" s="14"/>
      <c r="M166" s="14"/>
      <c r="N166" s="14"/>
      <c r="O166" s="14"/>
    </row>
    <row r="167" spans="2:15" s="2" customFormat="1" x14ac:dyDescent="0.2">
      <c r="B167" s="14"/>
      <c r="C167" s="14"/>
      <c r="D167" s="14"/>
      <c r="E167" s="14"/>
      <c r="F167" s="14"/>
      <c r="G167" s="14"/>
      <c r="H167" s="14"/>
      <c r="I167" s="14"/>
      <c r="J167" s="14"/>
      <c r="K167" s="14"/>
      <c r="L167" s="14"/>
      <c r="M167" s="14"/>
      <c r="N167" s="14"/>
      <c r="O167" s="14"/>
    </row>
    <row r="168" spans="2:15" s="2" customFormat="1" x14ac:dyDescent="0.2">
      <c r="B168" s="14"/>
      <c r="C168" s="14"/>
      <c r="D168" s="14"/>
      <c r="E168" s="14"/>
      <c r="F168" s="14"/>
      <c r="G168" s="14"/>
      <c r="H168" s="14"/>
      <c r="I168" s="14"/>
      <c r="J168" s="14"/>
      <c r="K168" s="14"/>
      <c r="L168" s="14"/>
      <c r="M168" s="14"/>
      <c r="N168" s="14"/>
      <c r="O168" s="14"/>
    </row>
    <row r="169" spans="2:15" s="2" customFormat="1" x14ac:dyDescent="0.2">
      <c r="B169" s="14"/>
      <c r="C169" s="14"/>
      <c r="D169" s="14"/>
      <c r="E169" s="14"/>
      <c r="F169" s="14"/>
      <c r="G169" s="14"/>
      <c r="H169" s="14"/>
      <c r="I169" s="14"/>
      <c r="J169" s="14"/>
      <c r="K169" s="14"/>
      <c r="L169" s="14"/>
      <c r="M169" s="14"/>
      <c r="N169" s="14"/>
      <c r="O169" s="14"/>
    </row>
    <row r="170" spans="2:15" s="2" customFormat="1" x14ac:dyDescent="0.2">
      <c r="B170" s="14"/>
      <c r="C170" s="14"/>
      <c r="D170" s="14"/>
      <c r="E170" s="14"/>
      <c r="F170" s="14"/>
      <c r="G170" s="14"/>
      <c r="H170" s="14"/>
      <c r="I170" s="14"/>
      <c r="J170" s="14"/>
      <c r="K170" s="14"/>
      <c r="L170" s="14"/>
      <c r="M170" s="14"/>
      <c r="N170" s="14"/>
      <c r="O170" s="14"/>
    </row>
    <row r="171" spans="2:15" s="2" customFormat="1" x14ac:dyDescent="0.2">
      <c r="B171" s="14"/>
      <c r="C171" s="14"/>
      <c r="D171" s="14"/>
      <c r="E171" s="14"/>
      <c r="F171" s="14"/>
      <c r="G171" s="14"/>
      <c r="H171" s="14"/>
      <c r="I171" s="14"/>
      <c r="J171" s="14"/>
      <c r="K171" s="14"/>
      <c r="L171" s="14"/>
      <c r="M171" s="14"/>
      <c r="N171" s="14"/>
      <c r="O171" s="14"/>
    </row>
    <row r="172" spans="2:15" s="2" customFormat="1" x14ac:dyDescent="0.2">
      <c r="B172" s="14"/>
      <c r="C172" s="14"/>
      <c r="D172" s="14"/>
      <c r="E172" s="14"/>
      <c r="F172" s="14"/>
      <c r="G172" s="14"/>
      <c r="H172" s="14"/>
      <c r="I172" s="14"/>
      <c r="J172" s="14"/>
      <c r="K172" s="14"/>
      <c r="L172" s="14"/>
      <c r="M172" s="14"/>
      <c r="N172" s="14"/>
      <c r="O172" s="14"/>
    </row>
    <row r="173" spans="2:15" s="2" customFormat="1" x14ac:dyDescent="0.2">
      <c r="B173" s="14"/>
      <c r="C173" s="14"/>
      <c r="D173" s="14"/>
      <c r="E173" s="14"/>
      <c r="F173" s="14"/>
      <c r="G173" s="14"/>
      <c r="H173" s="14"/>
      <c r="I173" s="14"/>
      <c r="J173" s="14"/>
      <c r="K173" s="14"/>
      <c r="L173" s="14"/>
      <c r="M173" s="14"/>
      <c r="N173" s="14"/>
      <c r="O173" s="14"/>
    </row>
    <row r="174" spans="2:15" s="2" customFormat="1" x14ac:dyDescent="0.2">
      <c r="B174" s="14"/>
      <c r="C174" s="14"/>
      <c r="D174" s="14"/>
      <c r="E174" s="14"/>
      <c r="F174" s="14"/>
      <c r="G174" s="14"/>
      <c r="H174" s="14"/>
      <c r="I174" s="14"/>
      <c r="J174" s="14"/>
      <c r="K174" s="14"/>
      <c r="L174" s="14"/>
      <c r="M174" s="14"/>
      <c r="N174" s="14"/>
      <c r="O174" s="14"/>
    </row>
    <row r="175" spans="2:15" s="2" customFormat="1" x14ac:dyDescent="0.2">
      <c r="B175" s="14"/>
      <c r="C175" s="14"/>
      <c r="D175" s="14"/>
      <c r="E175" s="14"/>
      <c r="F175" s="14"/>
      <c r="G175" s="14"/>
      <c r="H175" s="14"/>
      <c r="I175" s="14"/>
      <c r="J175" s="14"/>
      <c r="K175" s="14"/>
      <c r="L175" s="14"/>
      <c r="M175" s="14"/>
      <c r="N175" s="14"/>
      <c r="O175" s="14"/>
    </row>
    <row r="176" spans="2:15" s="2" customFormat="1" x14ac:dyDescent="0.2">
      <c r="B176" s="14"/>
      <c r="C176" s="14"/>
      <c r="D176" s="14"/>
      <c r="E176" s="14"/>
      <c r="F176" s="14"/>
      <c r="G176" s="14"/>
      <c r="H176" s="14"/>
      <c r="I176" s="14"/>
      <c r="J176" s="14"/>
      <c r="K176" s="14"/>
      <c r="L176" s="14"/>
      <c r="M176" s="14"/>
      <c r="N176" s="14"/>
      <c r="O176" s="14"/>
    </row>
    <row r="177" spans="2:15" s="2" customFormat="1" x14ac:dyDescent="0.2">
      <c r="B177" s="14"/>
      <c r="C177" s="14"/>
      <c r="D177" s="14"/>
      <c r="E177" s="14"/>
      <c r="F177" s="14"/>
      <c r="G177" s="14"/>
      <c r="H177" s="14"/>
      <c r="I177" s="14"/>
      <c r="J177" s="14"/>
      <c r="K177" s="14"/>
      <c r="L177" s="14"/>
      <c r="M177" s="14"/>
      <c r="N177" s="14"/>
      <c r="O177" s="14"/>
    </row>
    <row r="178" spans="2:15" s="2" customFormat="1" x14ac:dyDescent="0.2">
      <c r="B178" s="14"/>
      <c r="C178" s="14"/>
      <c r="D178" s="14"/>
      <c r="E178" s="14"/>
      <c r="F178" s="14"/>
      <c r="G178" s="14"/>
      <c r="H178" s="14"/>
      <c r="I178" s="14"/>
      <c r="J178" s="14"/>
      <c r="K178" s="14"/>
      <c r="L178" s="14"/>
      <c r="M178" s="14"/>
      <c r="N178" s="14"/>
      <c r="O178" s="14"/>
    </row>
    <row r="179" spans="2:15" s="2" customFormat="1" x14ac:dyDescent="0.2">
      <c r="B179" s="14"/>
      <c r="C179" s="14"/>
      <c r="D179" s="14"/>
      <c r="E179" s="14"/>
      <c r="F179" s="14"/>
      <c r="G179" s="14"/>
      <c r="H179" s="14"/>
      <c r="I179" s="14"/>
      <c r="J179" s="14"/>
      <c r="K179" s="14"/>
      <c r="L179" s="14"/>
      <c r="M179" s="14"/>
      <c r="N179" s="14"/>
      <c r="O179" s="14"/>
    </row>
    <row r="180" spans="2:15" s="2" customFormat="1" x14ac:dyDescent="0.2">
      <c r="B180" s="14"/>
      <c r="C180" s="14"/>
      <c r="D180" s="14"/>
      <c r="E180" s="14"/>
      <c r="F180" s="14"/>
      <c r="G180" s="14"/>
      <c r="H180" s="14"/>
      <c r="I180" s="14"/>
      <c r="J180" s="14"/>
      <c r="K180" s="14"/>
      <c r="L180" s="14"/>
      <c r="M180" s="14"/>
      <c r="N180" s="14"/>
      <c r="O180" s="14"/>
    </row>
    <row r="181" spans="2:15" s="2" customFormat="1" x14ac:dyDescent="0.2">
      <c r="B181" s="14"/>
      <c r="C181" s="14"/>
      <c r="D181" s="14"/>
      <c r="E181" s="14"/>
      <c r="F181" s="14"/>
      <c r="G181" s="14"/>
      <c r="H181" s="14"/>
      <c r="I181" s="14"/>
      <c r="J181" s="14"/>
      <c r="K181" s="14"/>
      <c r="L181" s="14"/>
      <c r="M181" s="14"/>
      <c r="N181" s="14"/>
      <c r="O181" s="14"/>
    </row>
    <row r="182" spans="2:15" s="2" customFormat="1" x14ac:dyDescent="0.2">
      <c r="B182" s="14"/>
      <c r="C182" s="14"/>
      <c r="D182" s="14"/>
      <c r="E182" s="14"/>
      <c r="F182" s="14"/>
      <c r="G182" s="14"/>
      <c r="H182" s="14"/>
      <c r="I182" s="14"/>
      <c r="J182" s="14"/>
      <c r="K182" s="14"/>
      <c r="L182" s="14"/>
      <c r="M182" s="14"/>
      <c r="N182" s="14"/>
      <c r="O182" s="14"/>
    </row>
    <row r="183" spans="2:15" s="2" customFormat="1" x14ac:dyDescent="0.2">
      <c r="B183" s="14"/>
      <c r="C183" s="14"/>
      <c r="D183" s="14"/>
      <c r="E183" s="14"/>
      <c r="F183" s="14"/>
      <c r="G183" s="14"/>
      <c r="H183" s="14"/>
      <c r="I183" s="14"/>
      <c r="J183" s="14"/>
      <c r="K183" s="14"/>
      <c r="L183" s="14"/>
      <c r="M183" s="14"/>
      <c r="N183" s="14"/>
      <c r="O183" s="14"/>
    </row>
    <row r="184" spans="2:15" s="2" customFormat="1" x14ac:dyDescent="0.2">
      <c r="B184" s="14"/>
      <c r="C184" s="14"/>
      <c r="D184" s="14"/>
      <c r="E184" s="14"/>
      <c r="F184" s="14"/>
      <c r="G184" s="14"/>
      <c r="H184" s="14"/>
      <c r="I184" s="14"/>
      <c r="J184" s="14"/>
      <c r="K184" s="14"/>
      <c r="L184" s="14"/>
      <c r="M184" s="14"/>
      <c r="N184" s="14"/>
      <c r="O184" s="14"/>
    </row>
    <row r="185" spans="2:15" s="2" customFormat="1" x14ac:dyDescent="0.2">
      <c r="B185" s="14"/>
      <c r="C185" s="14"/>
      <c r="D185" s="14"/>
      <c r="E185" s="14"/>
      <c r="F185" s="14"/>
      <c r="G185" s="14"/>
      <c r="H185" s="14"/>
      <c r="I185" s="14"/>
      <c r="J185" s="14"/>
      <c r="K185" s="14"/>
      <c r="L185" s="14"/>
      <c r="M185" s="14"/>
      <c r="N185" s="14"/>
      <c r="O185" s="14"/>
    </row>
    <row r="186" spans="2:15" s="2" customFormat="1" x14ac:dyDescent="0.2">
      <c r="B186" s="14"/>
      <c r="C186" s="14"/>
      <c r="D186" s="14"/>
      <c r="E186" s="14"/>
      <c r="F186" s="14"/>
      <c r="G186" s="14"/>
      <c r="H186" s="14"/>
      <c r="I186" s="14"/>
      <c r="J186" s="14"/>
      <c r="K186" s="14"/>
      <c r="L186" s="14"/>
      <c r="M186" s="14"/>
      <c r="N186" s="14"/>
      <c r="O186" s="14"/>
    </row>
    <row r="187" spans="2:15" s="2" customFormat="1" x14ac:dyDescent="0.2">
      <c r="B187" s="14"/>
      <c r="C187" s="14"/>
      <c r="D187" s="14"/>
      <c r="E187" s="14"/>
      <c r="F187" s="14"/>
      <c r="G187" s="14"/>
      <c r="H187" s="14"/>
      <c r="I187" s="14"/>
      <c r="J187" s="14"/>
      <c r="K187" s="14"/>
      <c r="L187" s="14"/>
      <c r="M187" s="14"/>
      <c r="N187" s="14"/>
      <c r="O187" s="14"/>
    </row>
    <row r="188" spans="2:15" s="2" customFormat="1" x14ac:dyDescent="0.2">
      <c r="B188" s="14"/>
      <c r="C188" s="14"/>
      <c r="D188" s="14"/>
      <c r="E188" s="14"/>
      <c r="F188" s="14"/>
      <c r="G188" s="14"/>
      <c r="H188" s="14"/>
      <c r="I188" s="14"/>
      <c r="J188" s="14"/>
      <c r="K188" s="14"/>
      <c r="L188" s="14"/>
      <c r="M188" s="14"/>
      <c r="N188" s="14"/>
      <c r="O188" s="14"/>
    </row>
    <row r="189" spans="2:15" s="2" customFormat="1" x14ac:dyDescent="0.2">
      <c r="B189" s="14"/>
      <c r="C189" s="14"/>
      <c r="D189" s="14"/>
      <c r="E189" s="14"/>
      <c r="F189" s="14"/>
      <c r="G189" s="14"/>
      <c r="H189" s="14"/>
      <c r="I189" s="14"/>
      <c r="J189" s="14"/>
      <c r="K189" s="14"/>
      <c r="L189" s="14"/>
      <c r="M189" s="14"/>
      <c r="N189" s="14"/>
      <c r="O189" s="14"/>
    </row>
    <row r="190" spans="2:15" s="2" customFormat="1" x14ac:dyDescent="0.2">
      <c r="B190" s="14"/>
      <c r="C190" s="14"/>
      <c r="D190" s="14"/>
      <c r="E190" s="14"/>
      <c r="F190" s="14"/>
      <c r="G190" s="14"/>
      <c r="H190" s="14"/>
      <c r="I190" s="14"/>
      <c r="J190" s="14"/>
      <c r="K190" s="14"/>
      <c r="L190" s="14"/>
      <c r="M190" s="14"/>
      <c r="N190" s="14"/>
      <c r="O190" s="14"/>
    </row>
    <row r="191" spans="2:15" s="2" customFormat="1" x14ac:dyDescent="0.2">
      <c r="B191" s="14"/>
      <c r="C191" s="14"/>
      <c r="D191" s="14"/>
      <c r="E191" s="14"/>
      <c r="F191" s="14"/>
      <c r="G191" s="14"/>
      <c r="H191" s="14"/>
      <c r="I191" s="14"/>
      <c r="J191" s="14"/>
      <c r="K191" s="14"/>
      <c r="L191" s="14"/>
      <c r="M191" s="14"/>
      <c r="N191" s="14"/>
      <c r="O191" s="14"/>
    </row>
    <row r="192" spans="2:15" s="2" customFormat="1" x14ac:dyDescent="0.2">
      <c r="B192" s="14"/>
      <c r="C192" s="14"/>
      <c r="D192" s="14"/>
      <c r="E192" s="14"/>
      <c r="F192" s="14"/>
      <c r="G192" s="14"/>
      <c r="H192" s="14"/>
      <c r="I192" s="14"/>
      <c r="J192" s="14"/>
      <c r="K192" s="14"/>
      <c r="L192" s="14"/>
      <c r="M192" s="14"/>
      <c r="N192" s="14"/>
      <c r="O192" s="14"/>
    </row>
    <row r="193" spans="2:15" s="2" customFormat="1" x14ac:dyDescent="0.2">
      <c r="B193" s="14"/>
      <c r="C193" s="14"/>
      <c r="D193" s="14"/>
      <c r="E193" s="14"/>
      <c r="F193" s="14"/>
      <c r="G193" s="14"/>
      <c r="H193" s="14"/>
      <c r="I193" s="14"/>
      <c r="J193" s="14"/>
      <c r="K193" s="14"/>
      <c r="L193" s="14"/>
      <c r="M193" s="14"/>
      <c r="N193" s="14"/>
      <c r="O193" s="14"/>
    </row>
    <row r="194" spans="2:15" s="2" customFormat="1" x14ac:dyDescent="0.2">
      <c r="B194" s="14"/>
      <c r="C194" s="14"/>
      <c r="D194" s="14"/>
      <c r="E194" s="14"/>
      <c r="F194" s="14"/>
      <c r="G194" s="14"/>
      <c r="H194" s="14"/>
      <c r="I194" s="14"/>
      <c r="J194" s="14"/>
      <c r="K194" s="14"/>
      <c r="L194" s="14"/>
      <c r="M194" s="14"/>
      <c r="N194" s="14"/>
      <c r="O194" s="14"/>
    </row>
    <row r="195" spans="2:15" s="2" customFormat="1" x14ac:dyDescent="0.2">
      <c r="B195" s="14"/>
      <c r="C195" s="14"/>
      <c r="D195" s="14"/>
      <c r="E195" s="14"/>
      <c r="F195" s="14"/>
      <c r="G195" s="14"/>
      <c r="H195" s="14"/>
      <c r="I195" s="14"/>
      <c r="J195" s="14"/>
      <c r="K195" s="14"/>
      <c r="L195" s="14"/>
      <c r="M195" s="14"/>
      <c r="N195" s="14"/>
      <c r="O195" s="14"/>
    </row>
    <row r="196" spans="2:15" s="2" customFormat="1" x14ac:dyDescent="0.2">
      <c r="B196" s="14"/>
      <c r="C196" s="14"/>
      <c r="D196" s="14"/>
      <c r="E196" s="14"/>
      <c r="F196" s="14"/>
      <c r="G196" s="14"/>
      <c r="H196" s="14"/>
      <c r="I196" s="14"/>
      <c r="J196" s="14"/>
      <c r="K196" s="14"/>
      <c r="L196" s="14"/>
      <c r="M196" s="14"/>
      <c r="N196" s="14"/>
      <c r="O196" s="14"/>
    </row>
    <row r="197" spans="2:15" s="2" customFormat="1" x14ac:dyDescent="0.2">
      <c r="B197" s="14"/>
      <c r="C197" s="14"/>
      <c r="D197" s="14"/>
      <c r="E197" s="14"/>
      <c r="F197" s="14"/>
      <c r="G197" s="14"/>
      <c r="H197" s="14"/>
      <c r="I197" s="14"/>
      <c r="J197" s="14"/>
      <c r="K197" s="14"/>
      <c r="L197" s="14"/>
      <c r="M197" s="14"/>
      <c r="N197" s="14"/>
      <c r="O197" s="14"/>
    </row>
    <row r="198" spans="2:15" s="2" customFormat="1" x14ac:dyDescent="0.2">
      <c r="B198" s="14"/>
      <c r="C198" s="14"/>
      <c r="D198" s="14"/>
      <c r="E198" s="14"/>
      <c r="F198" s="14"/>
      <c r="G198" s="14"/>
      <c r="H198" s="14"/>
      <c r="I198" s="14"/>
      <c r="J198" s="14"/>
      <c r="K198" s="14"/>
      <c r="L198" s="14"/>
      <c r="M198" s="14"/>
      <c r="N198" s="14"/>
      <c r="O198" s="14"/>
    </row>
    <row r="199" spans="2:15" s="2" customFormat="1" x14ac:dyDescent="0.2">
      <c r="B199" s="14"/>
      <c r="C199" s="14"/>
      <c r="D199" s="14"/>
      <c r="E199" s="14"/>
      <c r="F199" s="14"/>
      <c r="G199" s="14"/>
      <c r="H199" s="14"/>
      <c r="I199" s="14"/>
      <c r="J199" s="14"/>
      <c r="K199" s="14"/>
      <c r="L199" s="14"/>
      <c r="M199" s="14"/>
      <c r="N199" s="14"/>
      <c r="O199" s="14"/>
    </row>
    <row r="200" spans="2:15" s="2" customFormat="1" x14ac:dyDescent="0.2">
      <c r="B200" s="14"/>
      <c r="C200" s="14"/>
      <c r="D200" s="14"/>
      <c r="E200" s="14"/>
      <c r="F200" s="14"/>
      <c r="G200" s="14"/>
      <c r="H200" s="14"/>
      <c r="I200" s="14"/>
      <c r="J200" s="14"/>
      <c r="K200" s="14"/>
      <c r="L200" s="14"/>
      <c r="M200" s="14"/>
      <c r="N200" s="14"/>
      <c r="O200" s="14"/>
    </row>
    <row r="201" spans="2:15" s="2" customFormat="1" x14ac:dyDescent="0.2">
      <c r="B201" s="14"/>
      <c r="C201" s="14"/>
      <c r="D201" s="14"/>
      <c r="E201" s="14"/>
      <c r="F201" s="14"/>
      <c r="G201" s="14"/>
      <c r="H201" s="14"/>
      <c r="I201" s="14"/>
      <c r="J201" s="14"/>
      <c r="K201" s="14"/>
      <c r="L201" s="14"/>
      <c r="M201" s="14"/>
      <c r="N201" s="14"/>
      <c r="O201" s="14"/>
    </row>
    <row r="202" spans="2:15" s="2" customFormat="1" x14ac:dyDescent="0.2">
      <c r="B202" s="14"/>
      <c r="C202" s="14"/>
      <c r="D202" s="14"/>
      <c r="E202" s="14"/>
      <c r="F202" s="14"/>
      <c r="G202" s="14"/>
      <c r="H202" s="14"/>
      <c r="I202" s="14"/>
      <c r="J202" s="14"/>
      <c r="K202" s="14"/>
      <c r="L202" s="14"/>
      <c r="M202" s="14"/>
      <c r="N202" s="14"/>
      <c r="O202" s="14"/>
    </row>
    <row r="203" spans="2:15" s="2" customFormat="1" x14ac:dyDescent="0.2">
      <c r="B203" s="14"/>
      <c r="C203" s="14"/>
      <c r="D203" s="14"/>
      <c r="E203" s="14"/>
      <c r="F203" s="14"/>
      <c r="G203" s="14"/>
      <c r="H203" s="14"/>
      <c r="I203" s="14"/>
      <c r="J203" s="14"/>
      <c r="K203" s="14"/>
      <c r="L203" s="14"/>
      <c r="M203" s="14"/>
      <c r="N203" s="14"/>
      <c r="O203" s="14"/>
    </row>
    <row r="204" spans="2:15" s="2" customFormat="1" x14ac:dyDescent="0.2">
      <c r="B204" s="14"/>
      <c r="C204" s="14"/>
      <c r="D204" s="14"/>
      <c r="E204" s="14"/>
      <c r="F204" s="14"/>
      <c r="G204" s="14"/>
      <c r="H204" s="14"/>
      <c r="I204" s="14"/>
      <c r="J204" s="14"/>
      <c r="K204" s="14"/>
      <c r="L204" s="14"/>
      <c r="M204" s="14"/>
      <c r="N204" s="14"/>
      <c r="O204" s="14"/>
    </row>
    <row r="205" spans="2:15" s="2" customFormat="1" x14ac:dyDescent="0.2">
      <c r="B205" s="14"/>
      <c r="C205" s="14"/>
      <c r="D205" s="14"/>
      <c r="E205" s="14"/>
      <c r="F205" s="14"/>
      <c r="G205" s="14"/>
      <c r="H205" s="14"/>
      <c r="I205" s="14"/>
      <c r="J205" s="14"/>
      <c r="K205" s="14"/>
      <c r="L205" s="14"/>
      <c r="M205" s="14"/>
      <c r="N205" s="14"/>
      <c r="O205" s="14"/>
    </row>
    <row r="206" spans="2:15" s="2" customFormat="1" x14ac:dyDescent="0.2">
      <c r="B206" s="14"/>
      <c r="C206" s="14"/>
      <c r="D206" s="14"/>
      <c r="E206" s="14"/>
      <c r="F206" s="14"/>
      <c r="G206" s="14"/>
      <c r="H206" s="14"/>
      <c r="I206" s="14"/>
      <c r="J206" s="14"/>
      <c r="K206" s="14"/>
      <c r="L206" s="14"/>
      <c r="M206" s="14"/>
      <c r="N206" s="14"/>
      <c r="O206" s="14"/>
    </row>
    <row r="207" spans="2:15" s="2" customFormat="1" x14ac:dyDescent="0.2">
      <c r="B207" s="14"/>
      <c r="C207" s="14"/>
      <c r="D207" s="14"/>
      <c r="E207" s="14"/>
      <c r="F207" s="14"/>
      <c r="G207" s="14"/>
      <c r="H207" s="14"/>
      <c r="I207" s="14"/>
      <c r="J207" s="14"/>
      <c r="K207" s="14"/>
      <c r="L207" s="14"/>
      <c r="M207" s="14"/>
      <c r="N207" s="14"/>
      <c r="O207" s="14"/>
    </row>
    <row r="208" spans="2:15" s="2" customFormat="1" x14ac:dyDescent="0.2">
      <c r="B208" s="14"/>
      <c r="C208" s="14"/>
      <c r="D208" s="14"/>
      <c r="E208" s="14"/>
      <c r="F208" s="14"/>
      <c r="G208" s="14"/>
      <c r="H208" s="14"/>
      <c r="I208" s="14"/>
      <c r="J208" s="14"/>
      <c r="K208" s="14"/>
      <c r="L208" s="14"/>
      <c r="M208" s="14"/>
      <c r="N208" s="14"/>
      <c r="O208" s="14"/>
    </row>
    <row r="209" spans="2:15" s="2" customFormat="1" x14ac:dyDescent="0.2">
      <c r="B209" s="14"/>
      <c r="C209" s="14"/>
      <c r="D209" s="14"/>
      <c r="E209" s="14"/>
      <c r="F209" s="14"/>
      <c r="G209" s="14"/>
      <c r="H209" s="14"/>
      <c r="I209" s="14"/>
      <c r="J209" s="14"/>
      <c r="K209" s="14"/>
      <c r="L209" s="14"/>
      <c r="M209" s="14"/>
      <c r="N209" s="14"/>
      <c r="O209" s="14"/>
    </row>
    <row r="210" spans="2:15" s="2" customFormat="1" x14ac:dyDescent="0.2">
      <c r="B210" s="14"/>
      <c r="C210" s="14"/>
      <c r="D210" s="14"/>
      <c r="E210" s="14"/>
      <c r="F210" s="14"/>
      <c r="G210" s="14"/>
      <c r="H210" s="14"/>
      <c r="I210" s="14"/>
      <c r="J210" s="14"/>
      <c r="K210" s="14"/>
      <c r="L210" s="14"/>
      <c r="M210" s="14"/>
      <c r="N210" s="14"/>
      <c r="O210" s="14"/>
    </row>
    <row r="211" spans="2:15" s="2" customFormat="1" x14ac:dyDescent="0.2">
      <c r="B211" s="14"/>
      <c r="C211" s="14"/>
      <c r="D211" s="14"/>
      <c r="E211" s="14"/>
      <c r="F211" s="14"/>
      <c r="G211" s="14"/>
      <c r="H211" s="14"/>
      <c r="I211" s="14"/>
      <c r="J211" s="14"/>
      <c r="K211" s="14"/>
      <c r="L211" s="14"/>
      <c r="M211" s="14"/>
      <c r="N211" s="14"/>
      <c r="O211" s="14"/>
    </row>
    <row r="212" spans="2:15" s="2" customFormat="1" x14ac:dyDescent="0.2">
      <c r="B212" s="14"/>
      <c r="C212" s="14"/>
      <c r="D212" s="14"/>
      <c r="E212" s="14"/>
      <c r="F212" s="14"/>
      <c r="G212" s="14"/>
      <c r="H212" s="14"/>
      <c r="I212" s="14"/>
      <c r="J212" s="14"/>
      <c r="K212" s="14"/>
      <c r="L212" s="14"/>
      <c r="M212" s="14"/>
      <c r="N212" s="14"/>
      <c r="O212" s="14"/>
    </row>
    <row r="213" spans="2:15" s="2" customFormat="1" x14ac:dyDescent="0.2">
      <c r="B213" s="14"/>
      <c r="C213" s="14"/>
      <c r="D213" s="14"/>
      <c r="E213" s="14"/>
      <c r="F213" s="14"/>
      <c r="G213" s="14"/>
      <c r="H213" s="14"/>
      <c r="I213" s="14"/>
      <c r="J213" s="14"/>
      <c r="K213" s="14"/>
      <c r="L213" s="14"/>
      <c r="M213" s="14"/>
      <c r="N213" s="14"/>
      <c r="O213" s="14"/>
    </row>
    <row r="214" spans="2:15" s="2" customFormat="1" x14ac:dyDescent="0.2">
      <c r="B214" s="14"/>
      <c r="C214" s="14"/>
      <c r="D214" s="14"/>
      <c r="E214" s="14"/>
      <c r="F214" s="14"/>
      <c r="G214" s="14"/>
      <c r="H214" s="14"/>
      <c r="I214" s="14"/>
      <c r="J214" s="14"/>
      <c r="K214" s="14"/>
      <c r="L214" s="14"/>
      <c r="M214" s="14"/>
      <c r="N214" s="14"/>
      <c r="O214" s="14"/>
    </row>
    <row r="215" spans="2:15" s="2" customFormat="1" x14ac:dyDescent="0.2">
      <c r="B215" s="14"/>
      <c r="C215" s="14"/>
      <c r="D215" s="14"/>
      <c r="E215" s="14"/>
      <c r="F215" s="14"/>
      <c r="G215" s="14"/>
      <c r="H215" s="14"/>
      <c r="I215" s="14"/>
      <c r="J215" s="14"/>
      <c r="K215" s="14"/>
      <c r="L215" s="14"/>
      <c r="M215" s="14"/>
      <c r="N215" s="14"/>
      <c r="O215" s="14"/>
    </row>
    <row r="216" spans="2:15" s="2" customFormat="1" x14ac:dyDescent="0.2">
      <c r="B216" s="14"/>
      <c r="C216" s="14"/>
      <c r="D216" s="14"/>
      <c r="E216" s="14"/>
      <c r="F216" s="14"/>
      <c r="G216" s="14"/>
      <c r="H216" s="14"/>
      <c r="I216" s="14"/>
      <c r="J216" s="14"/>
      <c r="K216" s="14"/>
      <c r="L216" s="14"/>
      <c r="M216" s="14"/>
      <c r="N216" s="14"/>
      <c r="O216" s="14"/>
    </row>
    <row r="217" spans="2:15" s="2" customFormat="1" x14ac:dyDescent="0.2">
      <c r="B217" s="14"/>
      <c r="C217" s="14"/>
      <c r="D217" s="14"/>
      <c r="E217" s="14"/>
      <c r="F217" s="14"/>
      <c r="G217" s="14"/>
      <c r="H217" s="14"/>
      <c r="I217" s="14"/>
      <c r="J217" s="14"/>
      <c r="K217" s="14"/>
      <c r="L217" s="14"/>
      <c r="M217" s="14"/>
      <c r="N217" s="14"/>
      <c r="O217" s="14"/>
    </row>
    <row r="218" spans="2:15" s="2" customFormat="1" x14ac:dyDescent="0.2">
      <c r="B218" s="14"/>
      <c r="C218" s="14"/>
      <c r="D218" s="14"/>
      <c r="E218" s="14"/>
      <c r="F218" s="14"/>
      <c r="G218" s="14"/>
      <c r="H218" s="14"/>
      <c r="I218" s="14"/>
      <c r="J218" s="14"/>
      <c r="K218" s="14"/>
      <c r="L218" s="14"/>
      <c r="M218" s="14"/>
      <c r="N218" s="14"/>
      <c r="O218" s="14"/>
    </row>
    <row r="219" spans="2:15" s="2" customFormat="1" x14ac:dyDescent="0.2">
      <c r="B219" s="14"/>
      <c r="C219" s="14"/>
      <c r="D219" s="14"/>
      <c r="E219" s="14"/>
      <c r="F219" s="14"/>
      <c r="G219" s="14"/>
      <c r="H219" s="14"/>
      <c r="I219" s="14"/>
      <c r="J219" s="14"/>
      <c r="K219" s="14"/>
      <c r="L219" s="14"/>
      <c r="M219" s="14"/>
      <c r="N219" s="14"/>
      <c r="O219" s="14"/>
    </row>
    <row r="220" spans="2:15" s="2" customFormat="1" x14ac:dyDescent="0.2">
      <c r="B220" s="14"/>
      <c r="C220" s="14"/>
      <c r="D220" s="14"/>
      <c r="E220" s="14"/>
      <c r="F220" s="14"/>
      <c r="G220" s="14"/>
      <c r="H220" s="14"/>
      <c r="I220" s="14"/>
      <c r="J220" s="14"/>
      <c r="K220" s="14"/>
      <c r="L220" s="14"/>
      <c r="M220" s="14"/>
      <c r="N220" s="14"/>
      <c r="O220" s="14"/>
    </row>
    <row r="221" spans="2:15" s="2" customFormat="1" x14ac:dyDescent="0.2">
      <c r="B221" s="14"/>
      <c r="C221" s="14"/>
      <c r="D221" s="14"/>
      <c r="E221" s="14"/>
      <c r="F221" s="14"/>
      <c r="G221" s="14"/>
      <c r="H221" s="14"/>
      <c r="I221" s="14"/>
      <c r="J221" s="14"/>
      <c r="K221" s="14"/>
      <c r="L221" s="14"/>
      <c r="M221" s="14"/>
      <c r="N221" s="14"/>
      <c r="O221" s="14"/>
    </row>
    <row r="222" spans="2:15" s="2" customFormat="1" x14ac:dyDescent="0.2">
      <c r="B222" s="14"/>
      <c r="C222" s="14"/>
      <c r="D222" s="14"/>
      <c r="E222" s="14"/>
      <c r="F222" s="14"/>
      <c r="G222" s="14"/>
      <c r="H222" s="14"/>
      <c r="I222" s="14"/>
      <c r="J222" s="14"/>
      <c r="K222" s="14"/>
      <c r="L222" s="14"/>
      <c r="M222" s="14"/>
      <c r="N222" s="14"/>
      <c r="O222" s="14"/>
    </row>
    <row r="223" spans="2:15" s="2" customFormat="1" x14ac:dyDescent="0.2">
      <c r="B223" s="14"/>
      <c r="C223" s="14"/>
      <c r="D223" s="14"/>
      <c r="E223" s="14"/>
      <c r="F223" s="14"/>
      <c r="G223" s="14"/>
      <c r="H223" s="14"/>
      <c r="I223" s="14"/>
      <c r="J223" s="14"/>
      <c r="K223" s="14"/>
      <c r="L223" s="14"/>
      <c r="M223" s="14"/>
      <c r="N223" s="14"/>
      <c r="O223" s="14"/>
    </row>
    <row r="224" spans="2:15" s="2" customFormat="1" x14ac:dyDescent="0.2">
      <c r="B224" s="14"/>
      <c r="C224" s="14"/>
      <c r="D224" s="14"/>
      <c r="E224" s="14"/>
      <c r="F224" s="14"/>
      <c r="G224" s="14"/>
      <c r="H224" s="14"/>
      <c r="I224" s="14"/>
      <c r="J224" s="14"/>
      <c r="K224" s="14"/>
      <c r="L224" s="14"/>
      <c r="M224" s="14"/>
      <c r="N224" s="14"/>
      <c r="O224" s="14"/>
    </row>
    <row r="225" spans="2:15" s="2" customFormat="1" x14ac:dyDescent="0.2">
      <c r="B225" s="14"/>
      <c r="C225" s="14"/>
      <c r="D225" s="14"/>
      <c r="E225" s="14"/>
      <c r="F225" s="14"/>
      <c r="G225" s="14"/>
      <c r="H225" s="14"/>
      <c r="I225" s="14"/>
      <c r="J225" s="14"/>
      <c r="K225" s="14"/>
      <c r="L225" s="14"/>
      <c r="M225" s="14"/>
      <c r="N225" s="14"/>
      <c r="O225" s="14"/>
    </row>
    <row r="226" spans="2:15" s="2" customFormat="1" x14ac:dyDescent="0.2">
      <c r="B226" s="14"/>
      <c r="C226" s="14"/>
      <c r="D226" s="14"/>
      <c r="E226" s="14"/>
      <c r="F226" s="14"/>
      <c r="G226" s="14"/>
      <c r="H226" s="14"/>
      <c r="I226" s="14"/>
      <c r="J226" s="14"/>
      <c r="K226" s="14"/>
      <c r="L226" s="14"/>
      <c r="M226" s="14"/>
      <c r="N226" s="14"/>
      <c r="O226" s="14"/>
    </row>
    <row r="227" spans="2:15" s="2" customFormat="1" x14ac:dyDescent="0.2">
      <c r="B227" s="14"/>
      <c r="C227" s="14"/>
      <c r="D227" s="14"/>
      <c r="E227" s="14"/>
      <c r="F227" s="14"/>
      <c r="G227" s="14"/>
      <c r="H227" s="14"/>
      <c r="I227" s="14"/>
      <c r="J227" s="14"/>
      <c r="K227" s="14"/>
      <c r="L227" s="14"/>
      <c r="M227" s="14"/>
      <c r="N227" s="14"/>
      <c r="O227" s="14"/>
    </row>
    <row r="228" spans="2:15" s="2" customFormat="1" x14ac:dyDescent="0.2">
      <c r="B228" s="14"/>
      <c r="C228" s="14"/>
      <c r="D228" s="14"/>
      <c r="E228" s="14"/>
      <c r="F228" s="14"/>
      <c r="G228" s="14"/>
      <c r="H228" s="14"/>
      <c r="I228" s="14"/>
      <c r="J228" s="14"/>
      <c r="K228" s="14"/>
      <c r="L228" s="14"/>
      <c r="M228" s="14"/>
      <c r="N228" s="14"/>
      <c r="O228" s="14"/>
    </row>
    <row r="229" spans="2:15" s="2" customFormat="1" x14ac:dyDescent="0.2">
      <c r="B229" s="14"/>
      <c r="C229" s="14"/>
      <c r="D229" s="14"/>
      <c r="E229" s="14"/>
      <c r="F229" s="14"/>
      <c r="G229" s="14"/>
      <c r="H229" s="14"/>
      <c r="I229" s="14"/>
      <c r="J229" s="14"/>
      <c r="K229" s="14"/>
      <c r="L229" s="14"/>
      <c r="M229" s="14"/>
      <c r="N229" s="14"/>
      <c r="O229" s="14"/>
    </row>
    <row r="230" spans="2:15" s="2" customFormat="1" x14ac:dyDescent="0.2">
      <c r="B230" s="14"/>
      <c r="C230" s="14"/>
      <c r="D230" s="14"/>
      <c r="E230" s="14"/>
      <c r="F230" s="14"/>
      <c r="G230" s="14"/>
      <c r="H230" s="14"/>
      <c r="I230" s="14"/>
      <c r="J230" s="14"/>
      <c r="K230" s="14"/>
      <c r="L230" s="14"/>
      <c r="M230" s="14"/>
      <c r="N230" s="14"/>
      <c r="O230" s="14"/>
    </row>
    <row r="231" spans="2:15" s="2" customFormat="1" x14ac:dyDescent="0.2">
      <c r="B231" s="14"/>
      <c r="C231" s="14"/>
      <c r="D231" s="14"/>
      <c r="E231" s="14"/>
      <c r="F231" s="14"/>
      <c r="G231" s="14"/>
      <c r="H231" s="14"/>
      <c r="I231" s="14"/>
      <c r="J231" s="14"/>
      <c r="K231" s="14"/>
      <c r="L231" s="14"/>
      <c r="M231" s="14"/>
      <c r="N231" s="14"/>
      <c r="O231" s="14"/>
    </row>
    <row r="232" spans="2:15" s="2" customFormat="1" x14ac:dyDescent="0.2">
      <c r="B232" s="14"/>
      <c r="C232" s="14"/>
      <c r="D232" s="14"/>
      <c r="E232" s="14"/>
      <c r="F232" s="14"/>
      <c r="G232" s="14"/>
      <c r="H232" s="14"/>
      <c r="I232" s="14"/>
      <c r="J232" s="14"/>
      <c r="K232" s="14"/>
      <c r="L232" s="14"/>
      <c r="M232" s="14"/>
      <c r="N232" s="14"/>
      <c r="O232" s="14"/>
    </row>
    <row r="233" spans="2:15" s="2" customFormat="1" x14ac:dyDescent="0.2">
      <c r="B233" s="14"/>
      <c r="C233" s="14"/>
      <c r="D233" s="14"/>
      <c r="E233" s="14"/>
      <c r="F233" s="14"/>
      <c r="G233" s="14"/>
      <c r="H233" s="14"/>
      <c r="I233" s="14"/>
      <c r="J233" s="14"/>
      <c r="K233" s="14"/>
      <c r="L233" s="14"/>
      <c r="M233" s="14"/>
      <c r="N233" s="14"/>
      <c r="O233" s="14"/>
    </row>
    <row r="234" spans="2:15" s="2" customFormat="1" x14ac:dyDescent="0.2">
      <c r="B234" s="14"/>
      <c r="C234" s="14"/>
      <c r="D234" s="14"/>
      <c r="E234" s="14"/>
      <c r="F234" s="14"/>
      <c r="G234" s="14"/>
      <c r="H234" s="14"/>
      <c r="I234" s="14"/>
      <c r="J234" s="14"/>
      <c r="K234" s="14"/>
      <c r="L234" s="14"/>
      <c r="M234" s="14"/>
      <c r="N234" s="14"/>
      <c r="O234" s="14"/>
    </row>
    <row r="235" spans="2:15" s="2" customFormat="1" x14ac:dyDescent="0.2">
      <c r="B235" s="14"/>
      <c r="C235" s="14"/>
      <c r="D235" s="14"/>
      <c r="E235" s="14"/>
      <c r="F235" s="14"/>
      <c r="G235" s="14"/>
      <c r="H235" s="14"/>
      <c r="I235" s="14"/>
      <c r="J235" s="14"/>
      <c r="K235" s="14"/>
      <c r="L235" s="14"/>
      <c r="M235" s="14"/>
      <c r="N235" s="14"/>
      <c r="O235" s="14"/>
    </row>
    <row r="236" spans="2:15" s="2" customFormat="1" x14ac:dyDescent="0.2">
      <c r="B236" s="14"/>
      <c r="C236" s="14"/>
      <c r="D236" s="14"/>
      <c r="E236" s="14"/>
      <c r="F236" s="14"/>
      <c r="G236" s="14"/>
      <c r="H236" s="14"/>
      <c r="I236" s="14"/>
      <c r="J236" s="14"/>
      <c r="K236" s="14"/>
      <c r="L236" s="14"/>
      <c r="M236" s="14"/>
      <c r="N236" s="14"/>
      <c r="O236" s="14"/>
    </row>
    <row r="237" spans="2:15" s="2" customFormat="1" x14ac:dyDescent="0.2">
      <c r="B237" s="14"/>
      <c r="C237" s="14"/>
      <c r="D237" s="14"/>
      <c r="E237" s="14"/>
      <c r="F237" s="14"/>
      <c r="G237" s="14"/>
      <c r="H237" s="14"/>
      <c r="I237" s="14"/>
      <c r="J237" s="14"/>
      <c r="K237" s="14"/>
      <c r="L237" s="14"/>
      <c r="M237" s="14"/>
      <c r="N237" s="14"/>
      <c r="O237" s="14"/>
    </row>
    <row r="238" spans="2:15" s="2" customFormat="1" x14ac:dyDescent="0.2">
      <c r="B238" s="14"/>
      <c r="C238" s="14"/>
      <c r="D238" s="14"/>
      <c r="E238" s="14"/>
      <c r="F238" s="14"/>
      <c r="G238" s="14"/>
      <c r="H238" s="14"/>
      <c r="I238" s="14"/>
      <c r="J238" s="14"/>
      <c r="K238" s="14"/>
      <c r="L238" s="14"/>
      <c r="M238" s="14"/>
      <c r="N238" s="14"/>
      <c r="O238" s="14"/>
    </row>
    <row r="239" spans="2:15" s="2" customFormat="1" x14ac:dyDescent="0.2">
      <c r="B239" s="14"/>
      <c r="C239" s="14"/>
      <c r="D239" s="14"/>
      <c r="E239" s="14"/>
      <c r="F239" s="14"/>
      <c r="G239" s="14"/>
      <c r="H239" s="14"/>
      <c r="I239" s="14"/>
      <c r="J239" s="14"/>
      <c r="K239" s="14"/>
      <c r="L239" s="14"/>
      <c r="M239" s="14"/>
      <c r="N239" s="14"/>
      <c r="O239" s="14"/>
    </row>
    <row r="240" spans="2:15" s="2" customFormat="1" x14ac:dyDescent="0.2">
      <c r="B240" s="14"/>
      <c r="C240" s="14"/>
      <c r="D240" s="14"/>
      <c r="E240" s="14"/>
      <c r="F240" s="14"/>
      <c r="G240" s="14"/>
      <c r="H240" s="14"/>
      <c r="I240" s="14"/>
      <c r="J240" s="14"/>
      <c r="K240" s="14"/>
      <c r="L240" s="14"/>
      <c r="M240" s="14"/>
      <c r="N240" s="14"/>
      <c r="O240" s="14"/>
    </row>
    <row r="241" spans="2:15" s="2" customFormat="1" x14ac:dyDescent="0.2">
      <c r="B241" s="14"/>
      <c r="C241" s="14"/>
      <c r="D241" s="14"/>
      <c r="E241" s="14"/>
      <c r="F241" s="14"/>
      <c r="G241" s="14"/>
      <c r="H241" s="14"/>
      <c r="I241" s="14"/>
      <c r="J241" s="14"/>
      <c r="K241" s="14"/>
      <c r="L241" s="14"/>
      <c r="M241" s="14"/>
      <c r="N241" s="14"/>
      <c r="O241" s="14"/>
    </row>
    <row r="242" spans="2:15" s="2" customFormat="1" x14ac:dyDescent="0.2">
      <c r="B242" s="14"/>
      <c r="C242" s="14"/>
      <c r="D242" s="14"/>
      <c r="E242" s="14"/>
      <c r="F242" s="14"/>
      <c r="G242" s="14"/>
      <c r="H242" s="14"/>
      <c r="I242" s="14"/>
      <c r="J242" s="14"/>
      <c r="K242" s="14"/>
      <c r="L242" s="14"/>
      <c r="M242" s="14"/>
      <c r="N242" s="14"/>
      <c r="O242" s="14"/>
    </row>
    <row r="243" spans="2:15" s="2" customFormat="1" x14ac:dyDescent="0.2">
      <c r="B243" s="14"/>
      <c r="C243" s="14"/>
      <c r="D243" s="14"/>
      <c r="E243" s="14"/>
      <c r="F243" s="14"/>
      <c r="G243" s="14"/>
      <c r="H243" s="14"/>
      <c r="I243" s="14"/>
      <c r="J243" s="14"/>
      <c r="K243" s="14"/>
      <c r="L243" s="14"/>
      <c r="M243" s="14"/>
      <c r="N243" s="14"/>
      <c r="O243" s="14"/>
    </row>
    <row r="244" spans="2:15" s="2" customFormat="1" x14ac:dyDescent="0.2">
      <c r="B244" s="14"/>
      <c r="C244" s="14"/>
      <c r="D244" s="14"/>
      <c r="E244" s="14"/>
      <c r="F244" s="14"/>
      <c r="G244" s="14"/>
      <c r="H244" s="14"/>
      <c r="I244" s="14"/>
      <c r="J244" s="14"/>
      <c r="K244" s="14"/>
      <c r="L244" s="14"/>
      <c r="M244" s="14"/>
      <c r="N244" s="14"/>
      <c r="O244" s="14"/>
    </row>
    <row r="245" spans="2:15" s="2" customFormat="1" x14ac:dyDescent="0.2">
      <c r="B245" s="14"/>
      <c r="C245" s="14"/>
      <c r="D245" s="14"/>
      <c r="E245" s="14"/>
      <c r="F245" s="14"/>
      <c r="G245" s="14"/>
      <c r="H245" s="14"/>
      <c r="I245" s="14"/>
      <c r="J245" s="14"/>
      <c r="K245" s="14"/>
      <c r="L245" s="14"/>
      <c r="M245" s="14"/>
      <c r="N245" s="14"/>
      <c r="O245" s="14"/>
    </row>
    <row r="246" spans="2:15" s="2" customFormat="1" x14ac:dyDescent="0.2">
      <c r="B246" s="14"/>
      <c r="C246" s="14"/>
      <c r="D246" s="14"/>
      <c r="E246" s="14"/>
      <c r="F246" s="14"/>
      <c r="G246" s="14"/>
      <c r="H246" s="14"/>
      <c r="I246" s="14"/>
      <c r="J246" s="14"/>
      <c r="K246" s="14"/>
      <c r="L246" s="14"/>
      <c r="M246" s="14"/>
      <c r="N246" s="14"/>
      <c r="O246" s="14"/>
    </row>
    <row r="247" spans="2:15" s="2" customFormat="1" x14ac:dyDescent="0.2">
      <c r="B247" s="14"/>
      <c r="C247" s="14"/>
      <c r="D247" s="14"/>
      <c r="E247" s="14"/>
      <c r="F247" s="14"/>
      <c r="G247" s="14"/>
      <c r="H247" s="14"/>
      <c r="I247" s="14"/>
      <c r="J247" s="14"/>
      <c r="K247" s="14"/>
      <c r="L247" s="14"/>
      <c r="M247" s="14"/>
      <c r="N247" s="14"/>
      <c r="O247" s="14"/>
    </row>
    <row r="248" spans="2:15" s="2" customFormat="1" x14ac:dyDescent="0.2">
      <c r="B248" s="14"/>
      <c r="C248" s="14"/>
      <c r="D248" s="14"/>
      <c r="E248" s="14"/>
      <c r="F248" s="14"/>
      <c r="G248" s="14"/>
      <c r="H248" s="14"/>
      <c r="I248" s="14"/>
      <c r="J248" s="14"/>
      <c r="K248" s="14"/>
      <c r="L248" s="14"/>
      <c r="M248" s="14"/>
      <c r="N248" s="14"/>
      <c r="O248" s="14"/>
    </row>
    <row r="249" spans="2:15" s="2" customFormat="1" x14ac:dyDescent="0.2">
      <c r="B249" s="14"/>
      <c r="C249" s="14"/>
      <c r="D249" s="14"/>
      <c r="E249" s="14"/>
      <c r="F249" s="14"/>
      <c r="G249" s="14"/>
      <c r="H249" s="14"/>
      <c r="I249" s="14"/>
      <c r="J249" s="14"/>
      <c r="K249" s="14"/>
      <c r="L249" s="14"/>
      <c r="M249" s="14"/>
      <c r="N249" s="14"/>
      <c r="O249" s="14"/>
    </row>
    <row r="250" spans="2:15" s="2" customFormat="1" x14ac:dyDescent="0.2">
      <c r="B250" s="14"/>
      <c r="C250" s="14"/>
      <c r="D250" s="14"/>
      <c r="E250" s="14"/>
      <c r="F250" s="14"/>
      <c r="G250" s="14"/>
      <c r="H250" s="14"/>
      <c r="I250" s="14"/>
      <c r="J250" s="14"/>
      <c r="K250" s="14"/>
      <c r="L250" s="14"/>
      <c r="M250" s="14"/>
      <c r="N250" s="14"/>
      <c r="O250" s="14"/>
    </row>
    <row r="251" spans="2:15" s="2" customFormat="1" x14ac:dyDescent="0.2">
      <c r="B251" s="14"/>
      <c r="C251" s="14"/>
      <c r="D251" s="14"/>
      <c r="E251" s="14"/>
      <c r="F251" s="14"/>
      <c r="G251" s="14"/>
      <c r="H251" s="14"/>
      <c r="I251" s="14"/>
      <c r="J251" s="14"/>
      <c r="K251" s="14"/>
      <c r="L251" s="14"/>
      <c r="M251" s="14"/>
      <c r="N251" s="14"/>
      <c r="O251" s="14"/>
    </row>
    <row r="252" spans="2:15" s="2" customFormat="1" x14ac:dyDescent="0.2">
      <c r="B252" s="14"/>
      <c r="C252" s="14"/>
      <c r="D252" s="14"/>
      <c r="E252" s="14"/>
      <c r="F252" s="14"/>
      <c r="G252" s="14"/>
      <c r="H252" s="14"/>
      <c r="I252" s="14"/>
      <c r="J252" s="14"/>
      <c r="K252" s="14"/>
      <c r="L252" s="14"/>
      <c r="M252" s="14"/>
      <c r="N252" s="14"/>
      <c r="O252" s="14"/>
    </row>
    <row r="253" spans="2:15" s="2" customFormat="1" x14ac:dyDescent="0.2">
      <c r="B253" s="14"/>
      <c r="C253" s="14"/>
      <c r="D253" s="14"/>
      <c r="E253" s="14"/>
      <c r="F253" s="14"/>
      <c r="G253" s="14"/>
      <c r="H253" s="14"/>
      <c r="I253" s="14"/>
      <c r="J253" s="14"/>
      <c r="K253" s="14"/>
      <c r="L253" s="14"/>
      <c r="M253" s="14"/>
      <c r="N253" s="14"/>
      <c r="O253" s="14"/>
    </row>
    <row r="254" spans="2:15" s="2" customFormat="1" x14ac:dyDescent="0.2">
      <c r="B254" s="14"/>
      <c r="C254" s="14"/>
      <c r="D254" s="14"/>
      <c r="E254" s="14"/>
      <c r="F254" s="14"/>
      <c r="G254" s="14"/>
      <c r="H254" s="14"/>
      <c r="I254" s="14"/>
      <c r="J254" s="14"/>
      <c r="K254" s="14"/>
      <c r="L254" s="14"/>
      <c r="M254" s="14"/>
      <c r="N254" s="14"/>
      <c r="O254" s="14"/>
    </row>
    <row r="255" spans="2:15" s="2" customFormat="1" x14ac:dyDescent="0.2">
      <c r="B255" s="14"/>
      <c r="C255" s="14"/>
      <c r="D255" s="14"/>
      <c r="E255" s="14"/>
      <c r="F255" s="14"/>
      <c r="G255" s="14"/>
      <c r="H255" s="14"/>
      <c r="I255" s="14"/>
      <c r="J255" s="14"/>
      <c r="K255" s="14"/>
      <c r="L255" s="14"/>
      <c r="M255" s="14"/>
      <c r="N255" s="14"/>
      <c r="O255" s="14"/>
    </row>
    <row r="256" spans="2:15" s="2" customFormat="1" x14ac:dyDescent="0.2">
      <c r="B256" s="14"/>
      <c r="C256" s="14"/>
      <c r="D256" s="14"/>
      <c r="E256" s="14"/>
      <c r="F256" s="14"/>
      <c r="G256" s="14"/>
      <c r="H256" s="14"/>
      <c r="I256" s="14"/>
      <c r="J256" s="14"/>
      <c r="K256" s="14"/>
      <c r="L256" s="14"/>
      <c r="M256" s="14"/>
      <c r="N256" s="14"/>
      <c r="O256" s="14"/>
    </row>
    <row r="257" spans="2:15" s="2" customFormat="1" x14ac:dyDescent="0.2">
      <c r="B257" s="14"/>
      <c r="C257" s="14"/>
      <c r="D257" s="14"/>
      <c r="E257" s="14"/>
      <c r="F257" s="14"/>
      <c r="G257" s="14"/>
      <c r="H257" s="14"/>
      <c r="I257" s="14"/>
      <c r="J257" s="14"/>
      <c r="K257" s="14"/>
      <c r="L257" s="14"/>
      <c r="M257" s="14"/>
      <c r="N257" s="14"/>
      <c r="O257" s="14"/>
    </row>
    <row r="258" spans="2:15" s="2" customFormat="1" x14ac:dyDescent="0.2">
      <c r="B258" s="14"/>
      <c r="C258" s="14"/>
      <c r="D258" s="14"/>
      <c r="E258" s="14"/>
      <c r="F258" s="14"/>
      <c r="G258" s="14"/>
      <c r="H258" s="14"/>
      <c r="I258" s="14"/>
      <c r="J258" s="14"/>
      <c r="K258" s="14"/>
      <c r="L258" s="14"/>
      <c r="M258" s="14"/>
      <c r="N258" s="14"/>
      <c r="O258" s="14"/>
    </row>
    <row r="259" spans="2:15" s="2" customFormat="1" x14ac:dyDescent="0.2">
      <c r="B259" s="14"/>
      <c r="C259" s="14"/>
      <c r="D259" s="14"/>
      <c r="E259" s="14"/>
      <c r="F259" s="14"/>
      <c r="G259" s="14"/>
      <c r="H259" s="14"/>
      <c r="I259" s="14"/>
      <c r="J259" s="14"/>
      <c r="K259" s="14"/>
      <c r="L259" s="14"/>
      <c r="M259" s="14"/>
      <c r="N259" s="14"/>
      <c r="O259" s="14"/>
    </row>
    <row r="260" spans="2:15" s="2" customFormat="1" x14ac:dyDescent="0.2">
      <c r="B260" s="14"/>
      <c r="C260" s="14"/>
      <c r="D260" s="14"/>
      <c r="E260" s="14"/>
      <c r="F260" s="14"/>
      <c r="G260" s="14"/>
      <c r="H260" s="14"/>
      <c r="I260" s="14"/>
      <c r="J260" s="14"/>
      <c r="K260" s="14"/>
      <c r="L260" s="14"/>
      <c r="M260" s="14"/>
      <c r="N260" s="14"/>
      <c r="O260" s="14"/>
    </row>
    <row r="261" spans="2:15" s="2" customFormat="1" x14ac:dyDescent="0.2">
      <c r="B261" s="14"/>
      <c r="C261" s="14"/>
      <c r="D261" s="14"/>
      <c r="E261" s="14"/>
      <c r="F261" s="14"/>
      <c r="G261" s="14"/>
      <c r="H261" s="14"/>
      <c r="I261" s="14"/>
      <c r="J261" s="14"/>
      <c r="K261" s="14"/>
      <c r="L261" s="14"/>
      <c r="M261" s="14"/>
      <c r="N261" s="14"/>
      <c r="O261" s="14"/>
    </row>
    <row r="262" spans="2:15" s="2" customFormat="1" x14ac:dyDescent="0.2">
      <c r="B262" s="14"/>
      <c r="C262" s="14"/>
      <c r="D262" s="14"/>
      <c r="E262" s="14"/>
      <c r="F262" s="14"/>
      <c r="G262" s="14"/>
      <c r="H262" s="14"/>
      <c r="I262" s="14"/>
      <c r="J262" s="14"/>
      <c r="K262" s="14"/>
      <c r="L262" s="14"/>
      <c r="M262" s="14"/>
      <c r="N262" s="14"/>
      <c r="O262" s="14"/>
    </row>
    <row r="263" spans="2:15" s="2" customFormat="1" x14ac:dyDescent="0.2">
      <c r="B263" s="14"/>
      <c r="C263" s="14"/>
      <c r="D263" s="14"/>
      <c r="E263" s="14"/>
      <c r="F263" s="14"/>
      <c r="G263" s="14"/>
      <c r="H263" s="14"/>
      <c r="I263" s="14"/>
      <c r="J263" s="14"/>
      <c r="K263" s="14"/>
      <c r="L263" s="14"/>
      <c r="M263" s="14"/>
      <c r="N263" s="14"/>
      <c r="O263" s="14"/>
    </row>
    <row r="264" spans="2:15" s="2" customFormat="1" x14ac:dyDescent="0.2">
      <c r="B264" s="14"/>
      <c r="C264" s="14"/>
      <c r="D264" s="14"/>
      <c r="E264" s="14"/>
      <c r="F264" s="14"/>
      <c r="G264" s="14"/>
      <c r="H264" s="14"/>
      <c r="I264" s="14"/>
      <c r="J264" s="14"/>
      <c r="K264" s="14"/>
      <c r="L264" s="14"/>
      <c r="M264" s="14"/>
      <c r="N264" s="14"/>
      <c r="O264" s="14"/>
    </row>
    <row r="265" spans="2:15" s="2" customFormat="1" x14ac:dyDescent="0.2">
      <c r="B265" s="14"/>
      <c r="C265" s="14"/>
      <c r="D265" s="14"/>
      <c r="E265" s="14"/>
      <c r="F265" s="14"/>
      <c r="G265" s="14"/>
      <c r="H265" s="14"/>
      <c r="I265" s="14"/>
      <c r="J265" s="14"/>
      <c r="K265" s="14"/>
      <c r="L265" s="14"/>
      <c r="M265" s="14"/>
      <c r="N265" s="14"/>
      <c r="O265" s="14"/>
    </row>
    <row r="266" spans="2:15" s="2" customFormat="1" x14ac:dyDescent="0.2">
      <c r="B266" s="14"/>
      <c r="C266" s="14"/>
      <c r="D266" s="14"/>
      <c r="E266" s="14"/>
      <c r="F266" s="14"/>
      <c r="G266" s="14"/>
      <c r="H266" s="14"/>
      <c r="I266" s="14"/>
      <c r="J266" s="14"/>
      <c r="K266" s="14"/>
      <c r="L266" s="14"/>
      <c r="M266" s="14"/>
      <c r="N266" s="14"/>
      <c r="O266" s="14"/>
    </row>
    <row r="267" spans="2:15" s="2" customFormat="1" x14ac:dyDescent="0.2">
      <c r="B267" s="14"/>
      <c r="C267" s="14"/>
      <c r="D267" s="14"/>
      <c r="E267" s="14"/>
      <c r="F267" s="14"/>
      <c r="G267" s="14"/>
      <c r="H267" s="14"/>
      <c r="I267" s="14"/>
      <c r="J267" s="14"/>
      <c r="K267" s="14"/>
      <c r="L267" s="14"/>
      <c r="M267" s="14"/>
      <c r="N267" s="14"/>
      <c r="O267" s="14"/>
    </row>
    <row r="268" spans="2:15" s="2" customFormat="1" x14ac:dyDescent="0.2">
      <c r="B268" s="14"/>
      <c r="C268" s="14"/>
      <c r="D268" s="14"/>
      <c r="E268" s="14"/>
      <c r="F268" s="14"/>
      <c r="G268" s="14"/>
      <c r="H268" s="14"/>
      <c r="I268" s="14"/>
      <c r="J268" s="14"/>
      <c r="K268" s="14"/>
      <c r="L268" s="14"/>
      <c r="M268" s="14"/>
      <c r="N268" s="14"/>
      <c r="O268" s="14"/>
    </row>
    <row r="269" spans="2:15" s="2" customFormat="1" x14ac:dyDescent="0.2">
      <c r="B269" s="14"/>
      <c r="C269" s="14"/>
      <c r="D269" s="14"/>
      <c r="E269" s="14"/>
      <c r="F269" s="14"/>
      <c r="G269" s="14"/>
      <c r="H269" s="14"/>
      <c r="I269" s="14"/>
      <c r="J269" s="14"/>
      <c r="K269" s="14"/>
      <c r="L269" s="14"/>
      <c r="M269" s="14"/>
      <c r="N269" s="14"/>
      <c r="O269" s="14"/>
    </row>
    <row r="270" spans="2:15" s="2" customFormat="1" x14ac:dyDescent="0.2">
      <c r="B270" s="14"/>
      <c r="C270" s="14"/>
      <c r="D270" s="14"/>
      <c r="E270" s="14"/>
      <c r="F270" s="14"/>
      <c r="G270" s="14"/>
      <c r="H270" s="14"/>
      <c r="I270" s="14"/>
      <c r="J270" s="14"/>
      <c r="K270" s="14"/>
      <c r="L270" s="14"/>
      <c r="M270" s="14"/>
      <c r="N270" s="14"/>
      <c r="O270" s="14"/>
    </row>
    <row r="271" spans="2:15" s="2" customFormat="1" x14ac:dyDescent="0.2">
      <c r="B271" s="14"/>
      <c r="C271" s="14"/>
      <c r="D271" s="14"/>
      <c r="E271" s="14"/>
      <c r="F271" s="14"/>
      <c r="G271" s="14"/>
      <c r="H271" s="14"/>
      <c r="I271" s="14"/>
      <c r="J271" s="14"/>
      <c r="K271" s="14"/>
      <c r="L271" s="14"/>
      <c r="M271" s="14"/>
      <c r="N271" s="14"/>
      <c r="O271" s="14"/>
    </row>
    <row r="272" spans="2:15" s="2" customFormat="1" x14ac:dyDescent="0.2">
      <c r="B272" s="14"/>
      <c r="C272" s="14"/>
      <c r="D272" s="14"/>
      <c r="E272" s="14"/>
      <c r="F272" s="14"/>
      <c r="G272" s="14"/>
      <c r="H272" s="14"/>
      <c r="I272" s="14"/>
      <c r="J272" s="14"/>
      <c r="K272" s="14"/>
      <c r="L272" s="14"/>
      <c r="M272" s="14"/>
      <c r="N272" s="14"/>
      <c r="O272" s="14"/>
    </row>
    <row r="273" spans="2:15" s="2" customFormat="1" x14ac:dyDescent="0.2">
      <c r="B273" s="14"/>
      <c r="C273" s="14"/>
      <c r="D273" s="14"/>
      <c r="E273" s="14"/>
      <c r="F273" s="14"/>
      <c r="G273" s="14"/>
      <c r="H273" s="14"/>
      <c r="I273" s="14"/>
      <c r="J273" s="14"/>
      <c r="K273" s="14"/>
      <c r="L273" s="14"/>
      <c r="M273" s="14"/>
      <c r="N273" s="14"/>
      <c r="O273" s="14"/>
    </row>
    <row r="274" spans="2:15" s="2" customFormat="1" x14ac:dyDescent="0.2">
      <c r="B274" s="14"/>
      <c r="C274" s="14"/>
      <c r="D274" s="14"/>
      <c r="E274" s="14"/>
      <c r="F274" s="14"/>
      <c r="G274" s="14"/>
      <c r="H274" s="14"/>
      <c r="I274" s="14"/>
      <c r="J274" s="14"/>
      <c r="K274" s="14"/>
      <c r="L274" s="14"/>
      <c r="M274" s="14"/>
      <c r="N274" s="14"/>
      <c r="O274" s="14"/>
    </row>
    <row r="275" spans="2:15" s="2" customFormat="1" x14ac:dyDescent="0.2">
      <c r="B275" s="14"/>
      <c r="C275" s="14"/>
      <c r="D275" s="14"/>
      <c r="E275" s="14"/>
      <c r="F275" s="14"/>
      <c r="G275" s="14"/>
      <c r="H275" s="14"/>
      <c r="I275" s="14"/>
      <c r="J275" s="14"/>
      <c r="K275" s="14"/>
      <c r="L275" s="14"/>
      <c r="M275" s="14"/>
      <c r="N275" s="14"/>
      <c r="O275" s="14"/>
    </row>
    <row r="276" spans="2:15" s="2" customFormat="1" x14ac:dyDescent="0.2">
      <c r="B276" s="14"/>
      <c r="C276" s="14"/>
      <c r="D276" s="14"/>
      <c r="E276" s="14"/>
      <c r="F276" s="14"/>
      <c r="G276" s="14"/>
      <c r="H276" s="14"/>
      <c r="I276" s="14"/>
      <c r="J276" s="14"/>
      <c r="K276" s="14"/>
      <c r="L276" s="14"/>
      <c r="M276" s="14"/>
      <c r="N276" s="14"/>
      <c r="O276" s="14"/>
    </row>
    <row r="277" spans="2:15" s="2" customFormat="1" x14ac:dyDescent="0.2">
      <c r="B277" s="14"/>
      <c r="C277" s="14"/>
      <c r="D277" s="14"/>
      <c r="E277" s="14"/>
      <c r="F277" s="14"/>
      <c r="G277" s="14"/>
      <c r="H277" s="14"/>
      <c r="I277" s="14"/>
      <c r="J277" s="14"/>
      <c r="K277" s="14"/>
      <c r="L277" s="14"/>
      <c r="M277" s="14"/>
      <c r="N277" s="14"/>
      <c r="O277" s="14"/>
    </row>
    <row r="278" spans="2:15" s="2" customFormat="1" x14ac:dyDescent="0.2">
      <c r="B278" s="14"/>
      <c r="C278" s="14"/>
      <c r="D278" s="14"/>
      <c r="E278" s="14"/>
      <c r="F278" s="14"/>
      <c r="G278" s="14"/>
      <c r="H278" s="14"/>
      <c r="I278" s="14"/>
      <c r="J278" s="14"/>
      <c r="K278" s="14"/>
      <c r="L278" s="14"/>
      <c r="M278" s="14"/>
      <c r="N278" s="14"/>
      <c r="O278" s="14"/>
    </row>
    <row r="279" spans="2:15" s="2" customFormat="1" x14ac:dyDescent="0.2">
      <c r="B279" s="14"/>
      <c r="C279" s="14"/>
      <c r="D279" s="14"/>
      <c r="E279" s="14"/>
      <c r="F279" s="14"/>
      <c r="G279" s="14"/>
      <c r="H279" s="14"/>
      <c r="I279" s="14"/>
      <c r="J279" s="14"/>
      <c r="K279" s="14"/>
      <c r="L279" s="14"/>
      <c r="M279" s="14"/>
      <c r="N279" s="14"/>
      <c r="O279" s="14"/>
    </row>
    <row r="280" spans="2:15" s="2" customFormat="1" x14ac:dyDescent="0.2">
      <c r="B280" s="14"/>
      <c r="C280" s="14"/>
      <c r="D280" s="14"/>
      <c r="E280" s="14"/>
      <c r="F280" s="14"/>
      <c r="G280" s="14"/>
      <c r="H280" s="14"/>
      <c r="I280" s="14"/>
      <c r="J280" s="14"/>
      <c r="K280" s="14"/>
      <c r="L280" s="14"/>
      <c r="M280" s="14"/>
      <c r="N280" s="14"/>
      <c r="O280" s="14"/>
    </row>
    <row r="281" spans="2:15" s="2" customFormat="1" x14ac:dyDescent="0.2">
      <c r="B281" s="14"/>
      <c r="C281" s="14"/>
      <c r="D281" s="14"/>
      <c r="E281" s="14"/>
      <c r="F281" s="14"/>
      <c r="G281" s="14"/>
      <c r="H281" s="14"/>
      <c r="I281" s="14"/>
      <c r="J281" s="14"/>
      <c r="K281" s="14"/>
      <c r="L281" s="14"/>
      <c r="M281" s="14"/>
      <c r="N281" s="14"/>
      <c r="O281" s="14"/>
    </row>
    <row r="282" spans="2:15" s="2" customFormat="1" x14ac:dyDescent="0.2">
      <c r="B282" s="14"/>
      <c r="C282" s="14"/>
      <c r="D282" s="14"/>
      <c r="E282" s="14"/>
      <c r="F282" s="14"/>
      <c r="G282" s="14"/>
      <c r="H282" s="14"/>
      <c r="I282" s="14"/>
      <c r="J282" s="14"/>
      <c r="K282" s="14"/>
      <c r="L282" s="14"/>
      <c r="M282" s="14"/>
      <c r="N282" s="14"/>
      <c r="O282" s="14"/>
    </row>
    <row r="283" spans="2:15" s="2" customFormat="1" x14ac:dyDescent="0.2">
      <c r="B283" s="14"/>
      <c r="C283" s="14"/>
      <c r="D283" s="14"/>
      <c r="E283" s="14"/>
      <c r="F283" s="14"/>
      <c r="G283" s="14"/>
      <c r="H283" s="14"/>
      <c r="I283" s="14"/>
      <c r="J283" s="14"/>
      <c r="K283" s="14"/>
      <c r="L283" s="14"/>
      <c r="M283" s="14"/>
      <c r="N283" s="14"/>
      <c r="O283" s="14"/>
    </row>
    <row r="284" spans="2:15" s="2" customFormat="1" x14ac:dyDescent="0.2">
      <c r="B284" s="14"/>
      <c r="C284" s="14"/>
      <c r="D284" s="14"/>
      <c r="E284" s="14"/>
      <c r="F284" s="14"/>
      <c r="G284" s="14"/>
      <c r="H284" s="14"/>
      <c r="I284" s="14"/>
      <c r="J284" s="14"/>
      <c r="K284" s="14"/>
      <c r="L284" s="14"/>
      <c r="M284" s="14"/>
      <c r="N284" s="14"/>
      <c r="O284" s="14"/>
    </row>
    <row r="285" spans="2:15" s="2" customFormat="1" x14ac:dyDescent="0.2">
      <c r="B285" s="14"/>
      <c r="C285" s="14"/>
      <c r="D285" s="14"/>
      <c r="E285" s="14"/>
      <c r="F285" s="14"/>
      <c r="G285" s="14"/>
      <c r="H285" s="14"/>
      <c r="I285" s="14"/>
      <c r="J285" s="14"/>
      <c r="K285" s="14"/>
      <c r="L285" s="14"/>
      <c r="M285" s="14"/>
      <c r="N285" s="14"/>
      <c r="O285" s="14"/>
    </row>
    <row r="286" spans="2:15" s="2" customFormat="1" x14ac:dyDescent="0.2">
      <c r="B286" s="14"/>
      <c r="C286" s="14"/>
      <c r="D286" s="14"/>
      <c r="E286" s="14"/>
      <c r="F286" s="14"/>
      <c r="G286" s="14"/>
      <c r="H286" s="14"/>
      <c r="I286" s="14"/>
      <c r="J286" s="14"/>
      <c r="K286" s="14"/>
      <c r="L286" s="14"/>
      <c r="M286" s="14"/>
      <c r="N286" s="14"/>
      <c r="O286" s="14"/>
    </row>
    <row r="287" spans="2:15" s="2" customFormat="1" x14ac:dyDescent="0.2">
      <c r="B287" s="14"/>
      <c r="C287" s="14"/>
      <c r="D287" s="14"/>
      <c r="E287" s="14"/>
      <c r="F287" s="14"/>
      <c r="G287" s="14"/>
      <c r="H287" s="14"/>
      <c r="I287" s="14"/>
      <c r="J287" s="14"/>
      <c r="K287" s="14"/>
      <c r="L287" s="14"/>
      <c r="M287" s="14"/>
      <c r="N287" s="14"/>
      <c r="O287" s="14"/>
    </row>
    <row r="288" spans="2:15" s="2" customFormat="1" x14ac:dyDescent="0.2">
      <c r="B288" s="14"/>
      <c r="C288" s="14"/>
      <c r="D288" s="14"/>
      <c r="E288" s="14"/>
      <c r="F288" s="14"/>
      <c r="G288" s="14"/>
      <c r="H288" s="14"/>
      <c r="I288" s="14"/>
      <c r="J288" s="14"/>
      <c r="K288" s="14"/>
      <c r="L288" s="14"/>
      <c r="M288" s="14"/>
      <c r="N288" s="14"/>
      <c r="O288" s="14"/>
    </row>
    <row r="289" spans="2:15" s="2" customFormat="1" x14ac:dyDescent="0.2">
      <c r="B289" s="14"/>
      <c r="C289" s="14"/>
      <c r="D289" s="14"/>
      <c r="E289" s="14"/>
      <c r="F289" s="14"/>
      <c r="G289" s="14"/>
      <c r="H289" s="14"/>
      <c r="I289" s="14"/>
      <c r="J289" s="14"/>
      <c r="K289" s="14"/>
      <c r="L289" s="14"/>
      <c r="M289" s="14"/>
      <c r="N289" s="14"/>
      <c r="O289" s="14"/>
    </row>
    <row r="290" spans="2:15" s="2" customFormat="1" x14ac:dyDescent="0.2">
      <c r="B290" s="14"/>
      <c r="C290" s="14"/>
      <c r="D290" s="14"/>
      <c r="E290" s="14"/>
      <c r="F290" s="14"/>
      <c r="G290" s="14"/>
      <c r="H290" s="14"/>
      <c r="I290" s="14"/>
      <c r="J290" s="14"/>
      <c r="K290" s="14"/>
      <c r="L290" s="14"/>
      <c r="M290" s="14"/>
      <c r="N290" s="14"/>
      <c r="O290" s="14"/>
    </row>
    <row r="291" spans="2:15" s="2" customFormat="1" x14ac:dyDescent="0.2">
      <c r="B291" s="14"/>
      <c r="C291" s="14"/>
      <c r="D291" s="14"/>
      <c r="E291" s="14"/>
      <c r="F291" s="14"/>
      <c r="G291" s="14"/>
      <c r="H291" s="14"/>
      <c r="I291" s="14"/>
      <c r="J291" s="14"/>
      <c r="K291" s="14"/>
      <c r="L291" s="14"/>
      <c r="M291" s="14"/>
      <c r="N291" s="14"/>
      <c r="O291" s="14"/>
    </row>
    <row r="292" spans="2:15" s="2" customFormat="1" x14ac:dyDescent="0.2">
      <c r="B292" s="14"/>
      <c r="C292" s="14"/>
      <c r="D292" s="14"/>
      <c r="E292" s="14"/>
      <c r="F292" s="14"/>
      <c r="G292" s="14"/>
      <c r="H292" s="14"/>
      <c r="I292" s="14"/>
      <c r="J292" s="14"/>
      <c r="K292" s="14"/>
      <c r="L292" s="14"/>
      <c r="M292" s="14"/>
      <c r="N292" s="14"/>
      <c r="O292" s="14"/>
    </row>
    <row r="293" spans="2:15" s="2" customFormat="1" x14ac:dyDescent="0.2">
      <c r="B293" s="14"/>
      <c r="C293" s="14"/>
      <c r="D293" s="14"/>
      <c r="E293" s="14"/>
      <c r="F293" s="14"/>
      <c r="G293" s="14"/>
      <c r="H293" s="14"/>
      <c r="I293" s="14"/>
      <c r="J293" s="14"/>
      <c r="K293" s="14"/>
      <c r="L293" s="14"/>
      <c r="M293" s="14"/>
      <c r="N293" s="14"/>
      <c r="O293" s="14"/>
    </row>
    <row r="294" spans="2:15" s="2" customFormat="1" x14ac:dyDescent="0.2">
      <c r="B294" s="14"/>
      <c r="C294" s="14"/>
      <c r="D294" s="14"/>
      <c r="E294" s="14"/>
      <c r="F294" s="14"/>
      <c r="G294" s="14"/>
      <c r="H294" s="14"/>
      <c r="I294" s="14"/>
      <c r="J294" s="14"/>
      <c r="K294" s="14"/>
      <c r="L294" s="14"/>
      <c r="M294" s="14"/>
      <c r="N294" s="14"/>
      <c r="O294" s="14"/>
    </row>
    <row r="295" spans="2:15" s="2" customFormat="1" x14ac:dyDescent="0.2">
      <c r="B295" s="14"/>
      <c r="C295" s="14"/>
      <c r="D295" s="14"/>
      <c r="E295" s="14"/>
      <c r="F295" s="14"/>
      <c r="G295" s="14"/>
      <c r="H295" s="14"/>
      <c r="I295" s="14"/>
      <c r="J295" s="14"/>
      <c r="K295" s="14"/>
      <c r="L295" s="14"/>
      <c r="M295" s="14"/>
      <c r="N295" s="14"/>
      <c r="O295" s="14"/>
    </row>
    <row r="296" spans="2:15" s="2" customFormat="1" x14ac:dyDescent="0.2">
      <c r="B296" s="14"/>
      <c r="C296" s="14"/>
      <c r="D296" s="14"/>
      <c r="E296" s="14"/>
      <c r="F296" s="14"/>
      <c r="G296" s="14"/>
      <c r="H296" s="14"/>
      <c r="I296" s="14"/>
      <c r="J296" s="14"/>
      <c r="K296" s="14"/>
      <c r="L296" s="14"/>
      <c r="M296" s="14"/>
      <c r="N296" s="14"/>
      <c r="O296" s="14"/>
    </row>
    <row r="297" spans="2:15" s="2" customFormat="1" x14ac:dyDescent="0.2">
      <c r="B297" s="14"/>
      <c r="C297" s="14"/>
      <c r="D297" s="14"/>
      <c r="E297" s="14"/>
      <c r="F297" s="14"/>
      <c r="G297" s="14"/>
      <c r="H297" s="14"/>
      <c r="I297" s="14"/>
      <c r="J297" s="14"/>
      <c r="K297" s="14"/>
      <c r="L297" s="14"/>
      <c r="M297" s="14"/>
      <c r="N297" s="14"/>
      <c r="O297" s="14"/>
    </row>
    <row r="298" spans="2:15" s="2" customFormat="1" x14ac:dyDescent="0.2">
      <c r="B298" s="14"/>
      <c r="C298" s="14"/>
      <c r="D298" s="14"/>
      <c r="E298" s="14"/>
      <c r="F298" s="14"/>
      <c r="G298" s="14"/>
      <c r="H298" s="14"/>
      <c r="I298" s="14"/>
      <c r="J298" s="14"/>
      <c r="K298" s="14"/>
      <c r="L298" s="14"/>
      <c r="M298" s="14"/>
      <c r="N298" s="14"/>
      <c r="O298" s="14"/>
    </row>
    <row r="299" spans="2:15" s="2" customFormat="1" x14ac:dyDescent="0.2">
      <c r="B299" s="14"/>
      <c r="C299" s="14"/>
      <c r="D299" s="14"/>
      <c r="E299" s="14"/>
      <c r="F299" s="14"/>
      <c r="G299" s="14"/>
      <c r="H299" s="14"/>
      <c r="I299" s="14"/>
      <c r="J299" s="14"/>
      <c r="K299" s="14"/>
      <c r="L299" s="14"/>
      <c r="M299" s="14"/>
      <c r="N299" s="14"/>
      <c r="O299" s="14"/>
    </row>
    <row r="300" spans="2:15" s="2" customFormat="1" x14ac:dyDescent="0.2">
      <c r="B300" s="14"/>
      <c r="C300" s="14"/>
      <c r="D300" s="14"/>
      <c r="E300" s="14"/>
      <c r="F300" s="14"/>
      <c r="G300" s="14"/>
      <c r="H300" s="14"/>
      <c r="I300" s="14"/>
      <c r="J300" s="14"/>
      <c r="K300" s="14"/>
      <c r="L300" s="14"/>
      <c r="M300" s="14"/>
      <c r="N300" s="14"/>
      <c r="O300" s="14"/>
    </row>
    <row r="301" spans="2:15" s="2" customFormat="1" x14ac:dyDescent="0.2">
      <c r="B301" s="14"/>
      <c r="C301" s="14"/>
      <c r="D301" s="14"/>
      <c r="E301" s="14"/>
      <c r="F301" s="14"/>
      <c r="G301" s="14"/>
      <c r="H301" s="14"/>
      <c r="I301" s="14"/>
      <c r="J301" s="14"/>
      <c r="K301" s="14"/>
      <c r="L301" s="14"/>
      <c r="M301" s="14"/>
      <c r="N301" s="14"/>
      <c r="O301" s="14"/>
    </row>
    <row r="302" spans="2:15" s="2" customFormat="1" x14ac:dyDescent="0.2">
      <c r="B302" s="14"/>
      <c r="C302" s="14"/>
      <c r="D302" s="14"/>
      <c r="E302" s="14"/>
      <c r="F302" s="14"/>
      <c r="G302" s="14"/>
      <c r="H302" s="14"/>
      <c r="I302" s="14"/>
      <c r="J302" s="14"/>
      <c r="K302" s="14"/>
      <c r="L302" s="14"/>
      <c r="M302" s="14"/>
      <c r="N302" s="14"/>
      <c r="O302" s="14"/>
    </row>
    <row r="303" spans="2:15" s="2" customFormat="1" x14ac:dyDescent="0.2">
      <c r="B303" s="14"/>
      <c r="C303" s="14"/>
      <c r="D303" s="14"/>
      <c r="E303" s="14"/>
      <c r="F303" s="14"/>
      <c r="G303" s="14"/>
      <c r="H303" s="14"/>
      <c r="I303" s="14"/>
      <c r="J303" s="14"/>
      <c r="K303" s="14"/>
      <c r="L303" s="14"/>
      <c r="M303" s="14"/>
      <c r="N303" s="14"/>
      <c r="O303" s="14"/>
    </row>
    <row r="304" spans="2:15" s="2" customFormat="1" x14ac:dyDescent="0.2">
      <c r="B304" s="14"/>
      <c r="C304" s="14"/>
      <c r="D304" s="14"/>
      <c r="E304" s="14"/>
      <c r="F304" s="14"/>
      <c r="G304" s="14"/>
      <c r="H304" s="14"/>
      <c r="I304" s="14"/>
      <c r="J304" s="14"/>
      <c r="K304" s="14"/>
      <c r="L304" s="14"/>
      <c r="M304" s="14"/>
      <c r="N304" s="14"/>
      <c r="O304" s="14"/>
    </row>
    <row r="305" spans="2:15" s="2" customFormat="1" x14ac:dyDescent="0.2">
      <c r="B305" s="14"/>
      <c r="C305" s="14"/>
      <c r="D305" s="14"/>
      <c r="E305" s="14"/>
      <c r="F305" s="14"/>
      <c r="G305" s="14"/>
      <c r="H305" s="14"/>
      <c r="I305" s="14"/>
      <c r="J305" s="14"/>
      <c r="K305" s="14"/>
      <c r="L305" s="14"/>
      <c r="M305" s="14"/>
      <c r="N305" s="14"/>
      <c r="O305" s="14"/>
    </row>
    <row r="306" spans="2:15" s="2" customFormat="1" x14ac:dyDescent="0.2">
      <c r="B306" s="14"/>
      <c r="C306" s="14"/>
      <c r="D306" s="14"/>
      <c r="E306" s="14"/>
      <c r="F306" s="14"/>
      <c r="G306" s="14"/>
      <c r="H306" s="14"/>
      <c r="I306" s="14"/>
      <c r="J306" s="14"/>
      <c r="K306" s="14"/>
      <c r="L306" s="14"/>
      <c r="M306" s="14"/>
      <c r="N306" s="14"/>
      <c r="O306" s="14"/>
    </row>
    <row r="307" spans="2:15" s="2" customFormat="1" x14ac:dyDescent="0.2">
      <c r="B307" s="14"/>
      <c r="C307" s="14"/>
      <c r="D307" s="14"/>
      <c r="E307" s="14"/>
      <c r="F307" s="14"/>
      <c r="G307" s="14"/>
      <c r="H307" s="14"/>
      <c r="I307" s="14"/>
      <c r="J307" s="14"/>
      <c r="K307" s="14"/>
      <c r="L307" s="14"/>
      <c r="M307" s="14"/>
      <c r="N307" s="14"/>
      <c r="O307" s="14"/>
    </row>
    <row r="308" spans="2:15" s="2" customFormat="1" x14ac:dyDescent="0.2">
      <c r="B308" s="14"/>
      <c r="C308" s="14"/>
      <c r="D308" s="14"/>
      <c r="E308" s="14"/>
      <c r="F308" s="14"/>
      <c r="G308" s="14"/>
      <c r="H308" s="14"/>
      <c r="I308" s="14"/>
      <c r="J308" s="14"/>
      <c r="K308" s="14"/>
      <c r="L308" s="14"/>
      <c r="M308" s="14"/>
      <c r="N308" s="14"/>
      <c r="O308" s="14"/>
    </row>
    <row r="309" spans="2:15" s="2" customFormat="1" x14ac:dyDescent="0.2">
      <c r="B309" s="14"/>
      <c r="C309" s="14"/>
      <c r="D309" s="14"/>
      <c r="E309" s="14"/>
      <c r="F309" s="14"/>
      <c r="G309" s="14"/>
      <c r="H309" s="14"/>
      <c r="I309" s="14"/>
      <c r="J309" s="14"/>
      <c r="K309" s="14"/>
      <c r="L309" s="14"/>
      <c r="M309" s="14"/>
      <c r="N309" s="14"/>
      <c r="O309" s="14"/>
    </row>
    <row r="310" spans="2:15" s="2" customFormat="1" x14ac:dyDescent="0.2">
      <c r="B310" s="14"/>
      <c r="C310" s="14"/>
      <c r="D310" s="14"/>
      <c r="E310" s="14"/>
      <c r="F310" s="14"/>
      <c r="G310" s="14"/>
      <c r="H310" s="14"/>
      <c r="I310" s="14"/>
      <c r="J310" s="14"/>
      <c r="K310" s="14"/>
      <c r="L310" s="14"/>
      <c r="M310" s="14"/>
      <c r="N310" s="14"/>
      <c r="O310" s="14"/>
    </row>
    <row r="311" spans="2:15" s="2" customFormat="1" x14ac:dyDescent="0.2">
      <c r="B311" s="14"/>
      <c r="C311" s="14"/>
      <c r="D311" s="14"/>
      <c r="E311" s="14"/>
      <c r="F311" s="14"/>
      <c r="G311" s="14"/>
      <c r="H311" s="14"/>
      <c r="I311" s="14"/>
      <c r="J311" s="14"/>
      <c r="K311" s="14"/>
      <c r="L311" s="14"/>
      <c r="M311" s="14"/>
      <c r="N311" s="14"/>
      <c r="O311" s="14"/>
    </row>
    <row r="312" spans="2:15" s="2" customFormat="1" x14ac:dyDescent="0.2">
      <c r="B312" s="14"/>
      <c r="C312" s="14"/>
      <c r="D312" s="14"/>
      <c r="E312" s="14"/>
      <c r="F312" s="14"/>
      <c r="G312" s="14"/>
      <c r="H312" s="14"/>
      <c r="I312" s="14"/>
      <c r="J312" s="14"/>
      <c r="K312" s="14"/>
      <c r="L312" s="14"/>
      <c r="M312" s="14"/>
      <c r="N312" s="14"/>
      <c r="O312" s="14"/>
    </row>
    <row r="313" spans="2:15" s="2" customFormat="1" x14ac:dyDescent="0.2">
      <c r="B313" s="14"/>
      <c r="C313" s="14"/>
      <c r="D313" s="14"/>
      <c r="E313" s="14"/>
      <c r="F313" s="14"/>
      <c r="G313" s="14"/>
      <c r="H313" s="14"/>
      <c r="I313" s="14"/>
      <c r="J313" s="14"/>
      <c r="K313" s="14"/>
      <c r="L313" s="14"/>
      <c r="M313" s="14"/>
      <c r="N313" s="14"/>
      <c r="O313" s="14"/>
    </row>
    <row r="314" spans="2:15" s="2" customFormat="1" x14ac:dyDescent="0.2">
      <c r="B314" s="14"/>
      <c r="C314" s="14"/>
      <c r="D314" s="14"/>
      <c r="E314" s="14"/>
      <c r="F314" s="14"/>
      <c r="G314" s="14"/>
      <c r="H314" s="14"/>
      <c r="I314" s="14"/>
      <c r="J314" s="14"/>
      <c r="K314" s="14"/>
      <c r="L314" s="14"/>
      <c r="M314" s="14"/>
      <c r="N314" s="14"/>
      <c r="O314" s="14"/>
    </row>
    <row r="315" spans="2:15" s="2" customFormat="1" x14ac:dyDescent="0.2">
      <c r="B315" s="14"/>
      <c r="C315" s="14"/>
      <c r="D315" s="14"/>
      <c r="E315" s="14"/>
      <c r="F315" s="14"/>
      <c r="G315" s="14"/>
      <c r="H315" s="14"/>
      <c r="I315" s="14"/>
      <c r="J315" s="14"/>
      <c r="K315" s="14"/>
      <c r="L315" s="14"/>
      <c r="M315" s="14"/>
      <c r="N315" s="14"/>
      <c r="O315" s="14"/>
    </row>
    <row r="316" spans="2:15" s="2" customFormat="1" x14ac:dyDescent="0.2">
      <c r="B316" s="14"/>
      <c r="C316" s="14"/>
      <c r="D316" s="14"/>
      <c r="E316" s="14"/>
      <c r="F316" s="14"/>
      <c r="G316" s="14"/>
      <c r="H316" s="14"/>
      <c r="I316" s="14"/>
      <c r="J316" s="14"/>
      <c r="K316" s="14"/>
      <c r="L316" s="14"/>
      <c r="M316" s="14"/>
      <c r="N316" s="14"/>
      <c r="O316" s="14"/>
    </row>
    <row r="317" spans="2:15" s="2" customFormat="1" x14ac:dyDescent="0.2">
      <c r="B317" s="14"/>
      <c r="C317" s="14"/>
      <c r="D317" s="14"/>
      <c r="E317" s="14"/>
      <c r="F317" s="14"/>
      <c r="G317" s="14"/>
      <c r="H317" s="14"/>
      <c r="I317" s="14"/>
      <c r="J317" s="14"/>
      <c r="K317" s="14"/>
      <c r="L317" s="14"/>
      <c r="M317" s="14"/>
      <c r="N317" s="14"/>
      <c r="O317" s="14"/>
    </row>
    <row r="318" spans="2:15" s="2" customFormat="1" x14ac:dyDescent="0.2">
      <c r="B318" s="14"/>
      <c r="C318" s="14"/>
      <c r="D318" s="14"/>
      <c r="E318" s="14"/>
      <c r="F318" s="14"/>
      <c r="G318" s="14"/>
      <c r="H318" s="14"/>
      <c r="I318" s="14"/>
      <c r="J318" s="14"/>
      <c r="K318" s="14"/>
      <c r="L318" s="14"/>
      <c r="M318" s="14"/>
      <c r="N318" s="14"/>
      <c r="O318" s="14"/>
    </row>
    <row r="319" spans="2:15" s="2" customFormat="1" x14ac:dyDescent="0.2">
      <c r="B319" s="14"/>
      <c r="C319" s="14"/>
      <c r="D319" s="14"/>
      <c r="E319" s="14"/>
      <c r="F319" s="14"/>
      <c r="G319" s="14"/>
      <c r="H319" s="14"/>
      <c r="I319" s="14"/>
      <c r="J319" s="14"/>
      <c r="K319" s="14"/>
      <c r="L319" s="14"/>
      <c r="M319" s="14"/>
      <c r="N319" s="14"/>
      <c r="O319" s="14"/>
    </row>
    <row r="320" spans="2:15" s="2" customFormat="1" x14ac:dyDescent="0.2">
      <c r="B320" s="14"/>
      <c r="C320" s="14"/>
      <c r="D320" s="14"/>
      <c r="E320" s="14"/>
      <c r="F320" s="14"/>
      <c r="G320" s="14"/>
      <c r="H320" s="14"/>
      <c r="I320" s="14"/>
      <c r="J320" s="14"/>
      <c r="K320" s="14"/>
      <c r="L320" s="14"/>
      <c r="M320" s="14"/>
      <c r="N320" s="14"/>
      <c r="O320" s="14"/>
    </row>
    <row r="321" spans="2:15" s="2" customFormat="1" x14ac:dyDescent="0.2">
      <c r="B321" s="14"/>
      <c r="C321" s="14"/>
      <c r="D321" s="14"/>
      <c r="E321" s="14"/>
      <c r="F321" s="14"/>
      <c r="G321" s="14"/>
      <c r="H321" s="14"/>
      <c r="I321" s="14"/>
      <c r="J321" s="14"/>
      <c r="K321" s="14"/>
      <c r="L321" s="14"/>
      <c r="M321" s="14"/>
      <c r="N321" s="14"/>
      <c r="O321" s="14"/>
    </row>
    <row r="322" spans="2:15" s="2" customFormat="1" x14ac:dyDescent="0.2">
      <c r="B322" s="14"/>
      <c r="C322" s="14"/>
      <c r="D322" s="14"/>
      <c r="E322" s="14"/>
      <c r="F322" s="14"/>
      <c r="G322" s="14"/>
      <c r="H322" s="14"/>
      <c r="I322" s="14"/>
      <c r="J322" s="14"/>
      <c r="K322" s="14"/>
      <c r="L322" s="14"/>
      <c r="M322" s="14"/>
      <c r="N322" s="14"/>
      <c r="O322" s="14"/>
    </row>
    <row r="323" spans="2:15" s="2" customFormat="1" x14ac:dyDescent="0.2">
      <c r="B323" s="14"/>
      <c r="C323" s="14"/>
      <c r="D323" s="14"/>
      <c r="E323" s="14"/>
      <c r="F323" s="14"/>
      <c r="G323" s="14"/>
      <c r="H323" s="14"/>
      <c r="I323" s="14"/>
      <c r="J323" s="14"/>
      <c r="K323" s="14"/>
      <c r="L323" s="14"/>
      <c r="M323" s="14"/>
      <c r="N323" s="14"/>
      <c r="O323" s="14"/>
    </row>
    <row r="324" spans="2:15" s="2" customFormat="1" x14ac:dyDescent="0.2">
      <c r="B324" s="14"/>
      <c r="C324" s="14"/>
      <c r="D324" s="14"/>
      <c r="E324" s="14"/>
      <c r="F324" s="14"/>
      <c r="G324" s="14"/>
      <c r="H324" s="14"/>
      <c r="I324" s="14"/>
      <c r="J324" s="14"/>
      <c r="K324" s="14"/>
      <c r="L324" s="14"/>
      <c r="M324" s="14"/>
      <c r="N324" s="14"/>
      <c r="O324" s="14"/>
    </row>
    <row r="325" spans="2:15" s="2" customFormat="1" x14ac:dyDescent="0.2">
      <c r="B325" s="14"/>
      <c r="C325" s="14"/>
      <c r="D325" s="14"/>
      <c r="E325" s="14"/>
      <c r="F325" s="14"/>
      <c r="G325" s="14"/>
      <c r="H325" s="14"/>
      <c r="I325" s="14"/>
      <c r="J325" s="14"/>
      <c r="K325" s="14"/>
      <c r="L325" s="14"/>
      <c r="M325" s="14"/>
      <c r="N325" s="14"/>
      <c r="O325" s="14"/>
    </row>
    <row r="326" spans="2:15" s="2" customFormat="1" x14ac:dyDescent="0.2">
      <c r="B326" s="14"/>
      <c r="C326" s="14"/>
      <c r="D326" s="14"/>
      <c r="E326" s="14"/>
      <c r="F326" s="14"/>
      <c r="G326" s="14"/>
      <c r="H326" s="14"/>
      <c r="I326" s="14"/>
      <c r="J326" s="14"/>
      <c r="K326" s="14"/>
      <c r="L326" s="14"/>
      <c r="M326" s="14"/>
      <c r="N326" s="14"/>
      <c r="O326" s="14"/>
    </row>
    <row r="327" spans="2:15" s="2" customFormat="1" x14ac:dyDescent="0.2">
      <c r="B327" s="14"/>
      <c r="C327" s="14"/>
      <c r="D327" s="14"/>
      <c r="E327" s="14"/>
      <c r="F327" s="14"/>
      <c r="G327" s="14"/>
      <c r="H327" s="14"/>
      <c r="I327" s="14"/>
      <c r="J327" s="14"/>
      <c r="K327" s="14"/>
      <c r="L327" s="14"/>
      <c r="M327" s="14"/>
      <c r="N327" s="14"/>
      <c r="O327" s="14"/>
    </row>
    <row r="328" spans="2:15" s="2" customFormat="1" x14ac:dyDescent="0.2">
      <c r="B328" s="14"/>
      <c r="C328" s="14"/>
      <c r="D328" s="14"/>
      <c r="E328" s="14"/>
      <c r="F328" s="14"/>
      <c r="G328" s="14"/>
      <c r="H328" s="14"/>
      <c r="I328" s="14"/>
      <c r="J328" s="14"/>
      <c r="K328" s="14"/>
      <c r="L328" s="14"/>
      <c r="M328" s="14"/>
      <c r="N328" s="14"/>
      <c r="O328" s="14"/>
    </row>
    <row r="329" spans="2:15" s="2" customFormat="1" x14ac:dyDescent="0.2">
      <c r="B329" s="14"/>
      <c r="C329" s="14"/>
      <c r="D329" s="14"/>
      <c r="E329" s="14"/>
      <c r="F329" s="14"/>
      <c r="G329" s="14"/>
      <c r="H329" s="14"/>
      <c r="I329" s="14"/>
      <c r="J329" s="14"/>
      <c r="K329" s="14"/>
      <c r="L329" s="14"/>
      <c r="M329" s="14"/>
      <c r="N329" s="14"/>
      <c r="O329" s="14"/>
    </row>
    <row r="330" spans="2:15" s="2" customFormat="1" x14ac:dyDescent="0.2">
      <c r="B330" s="14"/>
      <c r="C330" s="14"/>
      <c r="D330" s="14"/>
      <c r="E330" s="14"/>
      <c r="F330" s="14"/>
      <c r="G330" s="14"/>
      <c r="H330" s="14"/>
      <c r="I330" s="14"/>
      <c r="J330" s="14"/>
      <c r="K330" s="14"/>
      <c r="L330" s="14"/>
      <c r="M330" s="14"/>
      <c r="N330" s="14"/>
      <c r="O330" s="14"/>
    </row>
    <row r="331" spans="2:15" s="2" customFormat="1" x14ac:dyDescent="0.2">
      <c r="B331" s="14"/>
      <c r="C331" s="14"/>
      <c r="D331" s="14"/>
      <c r="E331" s="14"/>
      <c r="F331" s="14"/>
      <c r="G331" s="14"/>
      <c r="H331" s="14"/>
      <c r="I331" s="14"/>
      <c r="J331" s="14"/>
      <c r="K331" s="14"/>
      <c r="L331" s="14"/>
      <c r="M331" s="14"/>
      <c r="N331" s="14"/>
      <c r="O331" s="14"/>
    </row>
    <row r="332" spans="2:15" s="2" customFormat="1" x14ac:dyDescent="0.2">
      <c r="B332" s="14"/>
      <c r="C332" s="14"/>
      <c r="D332" s="14"/>
      <c r="E332" s="14"/>
      <c r="F332" s="14"/>
      <c r="G332" s="14"/>
      <c r="H332" s="14"/>
      <c r="I332" s="14"/>
      <c r="J332" s="14"/>
      <c r="K332" s="14"/>
      <c r="L332" s="14"/>
      <c r="M332" s="14"/>
      <c r="N332" s="14"/>
      <c r="O332" s="14"/>
    </row>
    <row r="333" spans="2:15" s="2" customFormat="1" x14ac:dyDescent="0.2">
      <c r="B333" s="14"/>
      <c r="C333" s="14"/>
      <c r="D333" s="14"/>
      <c r="E333" s="14"/>
      <c r="F333" s="14"/>
      <c r="G333" s="14"/>
      <c r="H333" s="14"/>
      <c r="I333" s="14"/>
      <c r="J333" s="14"/>
      <c r="K333" s="14"/>
      <c r="L333" s="14"/>
      <c r="M333" s="14"/>
      <c r="N333" s="14"/>
      <c r="O333" s="14"/>
    </row>
    <row r="334" spans="2:15" s="2" customFormat="1" x14ac:dyDescent="0.2">
      <c r="B334" s="14"/>
      <c r="C334" s="14"/>
      <c r="D334" s="14"/>
      <c r="E334" s="14"/>
      <c r="F334" s="14"/>
      <c r="G334" s="14"/>
      <c r="H334" s="14"/>
      <c r="I334" s="14"/>
      <c r="J334" s="14"/>
      <c r="K334" s="14"/>
      <c r="L334" s="14"/>
      <c r="M334" s="14"/>
      <c r="N334" s="14"/>
      <c r="O334" s="14"/>
    </row>
    <row r="335" spans="2:15" s="2" customFormat="1" x14ac:dyDescent="0.2">
      <c r="B335" s="14"/>
      <c r="C335" s="14"/>
      <c r="D335" s="14"/>
      <c r="E335" s="14"/>
      <c r="F335" s="14"/>
      <c r="G335" s="14"/>
      <c r="H335" s="14"/>
      <c r="I335" s="14"/>
      <c r="J335" s="14"/>
      <c r="K335" s="14"/>
      <c r="L335" s="14"/>
      <c r="M335" s="14"/>
      <c r="N335" s="14"/>
      <c r="O335" s="14"/>
    </row>
    <row r="336" spans="2:15" s="2" customFormat="1" x14ac:dyDescent="0.2">
      <c r="B336" s="14"/>
      <c r="C336" s="14"/>
      <c r="D336" s="14"/>
      <c r="E336" s="14"/>
      <c r="F336" s="14"/>
      <c r="G336" s="14"/>
      <c r="H336" s="14"/>
      <c r="I336" s="14"/>
      <c r="J336" s="14"/>
      <c r="K336" s="14"/>
      <c r="L336" s="14"/>
      <c r="M336" s="14"/>
      <c r="N336" s="14"/>
      <c r="O336" s="14"/>
    </row>
    <row r="337" spans="2:15" s="2" customFormat="1" x14ac:dyDescent="0.2">
      <c r="B337" s="14"/>
      <c r="C337" s="14"/>
      <c r="D337" s="14"/>
      <c r="E337" s="14"/>
      <c r="F337" s="14"/>
      <c r="G337" s="14"/>
      <c r="H337" s="14"/>
      <c r="I337" s="14"/>
      <c r="J337" s="14"/>
      <c r="K337" s="14"/>
      <c r="L337" s="14"/>
      <c r="M337" s="14"/>
      <c r="N337" s="14"/>
      <c r="O337" s="14"/>
    </row>
    <row r="338" spans="2:15" s="2" customFormat="1" x14ac:dyDescent="0.2">
      <c r="B338" s="14"/>
      <c r="C338" s="14"/>
      <c r="D338" s="14"/>
      <c r="E338" s="14"/>
      <c r="F338" s="14"/>
      <c r="G338" s="14"/>
      <c r="H338" s="14"/>
      <c r="I338" s="14"/>
      <c r="J338" s="14"/>
      <c r="K338" s="14"/>
      <c r="L338" s="14"/>
      <c r="M338" s="14"/>
      <c r="N338" s="14"/>
      <c r="O338" s="14"/>
    </row>
    <row r="339" spans="2:15" s="2" customFormat="1" x14ac:dyDescent="0.2">
      <c r="B339" s="14"/>
      <c r="C339" s="14"/>
      <c r="D339" s="14"/>
      <c r="E339" s="14"/>
      <c r="F339" s="14"/>
      <c r="G339" s="14"/>
      <c r="H339" s="14"/>
      <c r="I339" s="14"/>
      <c r="J339" s="14"/>
      <c r="K339" s="14"/>
      <c r="L339" s="14"/>
      <c r="M339" s="14"/>
      <c r="N339" s="14"/>
      <c r="O339" s="14"/>
    </row>
    <row r="340" spans="2:15" s="2" customFormat="1" x14ac:dyDescent="0.2">
      <c r="B340" s="14"/>
      <c r="C340" s="14"/>
      <c r="D340" s="14"/>
      <c r="E340" s="14"/>
      <c r="F340" s="14"/>
      <c r="G340" s="14"/>
      <c r="H340" s="14"/>
      <c r="I340" s="14"/>
      <c r="J340" s="14"/>
      <c r="K340" s="14"/>
      <c r="L340" s="14"/>
      <c r="M340" s="14"/>
      <c r="N340" s="14"/>
      <c r="O340" s="14"/>
    </row>
    <row r="341" spans="2:15" s="2" customFormat="1" x14ac:dyDescent="0.2">
      <c r="B341" s="14"/>
      <c r="C341" s="14"/>
      <c r="D341" s="14"/>
      <c r="E341" s="14"/>
      <c r="F341" s="14"/>
      <c r="G341" s="14"/>
      <c r="H341" s="14"/>
      <c r="I341" s="14"/>
      <c r="J341" s="14"/>
      <c r="K341" s="14"/>
      <c r="L341" s="14"/>
      <c r="M341" s="14"/>
      <c r="N341" s="14"/>
      <c r="O341" s="14"/>
    </row>
    <row r="342" spans="2:15" s="2" customFormat="1" x14ac:dyDescent="0.2">
      <c r="B342" s="14"/>
      <c r="C342" s="14"/>
      <c r="D342" s="14"/>
      <c r="E342" s="14"/>
      <c r="F342" s="14"/>
      <c r="G342" s="14"/>
      <c r="H342" s="14"/>
      <c r="I342" s="14"/>
      <c r="J342" s="14"/>
      <c r="K342" s="14"/>
      <c r="L342" s="14"/>
      <c r="M342" s="14"/>
      <c r="N342" s="14"/>
      <c r="O342" s="14"/>
    </row>
    <row r="343" spans="2:15" s="2" customFormat="1" x14ac:dyDescent="0.2">
      <c r="B343" s="14"/>
      <c r="C343" s="14"/>
      <c r="D343" s="14"/>
      <c r="E343" s="14"/>
      <c r="F343" s="14"/>
      <c r="G343" s="14"/>
      <c r="H343" s="14"/>
      <c r="I343" s="14"/>
      <c r="J343" s="14"/>
      <c r="K343" s="14"/>
      <c r="L343" s="14"/>
      <c r="M343" s="14"/>
      <c r="N343" s="14"/>
      <c r="O343" s="14"/>
    </row>
    <row r="344" spans="2:15" s="2" customFormat="1" x14ac:dyDescent="0.2">
      <c r="B344" s="14"/>
      <c r="C344" s="14"/>
      <c r="D344" s="14"/>
      <c r="E344" s="14"/>
      <c r="F344" s="14"/>
      <c r="G344" s="14"/>
      <c r="H344" s="14"/>
      <c r="I344" s="14"/>
      <c r="J344" s="14"/>
      <c r="K344" s="14"/>
      <c r="L344" s="14"/>
      <c r="M344" s="14"/>
      <c r="N344" s="14"/>
      <c r="O344" s="14"/>
    </row>
    <row r="345" spans="2:15" s="2" customFormat="1" x14ac:dyDescent="0.2">
      <c r="B345" s="14"/>
      <c r="C345" s="14"/>
      <c r="D345" s="14"/>
      <c r="E345" s="14"/>
      <c r="F345" s="14"/>
      <c r="G345" s="14"/>
      <c r="H345" s="14"/>
      <c r="I345" s="14"/>
      <c r="J345" s="14"/>
      <c r="K345" s="14"/>
      <c r="L345" s="14"/>
      <c r="M345" s="14"/>
      <c r="N345" s="14"/>
      <c r="O345" s="14"/>
    </row>
    <row r="346" spans="2:15" s="2" customFormat="1" x14ac:dyDescent="0.2">
      <c r="B346" s="14"/>
      <c r="C346" s="14"/>
      <c r="D346" s="14"/>
      <c r="E346" s="14"/>
      <c r="F346" s="14"/>
      <c r="G346" s="14"/>
      <c r="H346" s="14"/>
      <c r="I346" s="14"/>
      <c r="J346" s="14"/>
      <c r="K346" s="14"/>
      <c r="L346" s="14"/>
      <c r="M346" s="14"/>
      <c r="N346" s="14"/>
      <c r="O346" s="14"/>
    </row>
    <row r="347" spans="2:15" s="2" customFormat="1" x14ac:dyDescent="0.2">
      <c r="B347" s="14"/>
      <c r="C347" s="14"/>
      <c r="D347" s="14"/>
      <c r="E347" s="14"/>
      <c r="F347" s="14"/>
      <c r="G347" s="14"/>
      <c r="H347" s="14"/>
      <c r="I347" s="14"/>
      <c r="J347" s="14"/>
      <c r="K347" s="14"/>
      <c r="L347" s="14"/>
      <c r="M347" s="14"/>
      <c r="N347" s="14"/>
      <c r="O347" s="14"/>
    </row>
    <row r="348" spans="2:15" s="2" customFormat="1" x14ac:dyDescent="0.2">
      <c r="B348" s="14"/>
      <c r="C348" s="14"/>
      <c r="D348" s="14"/>
      <c r="E348" s="14"/>
      <c r="F348" s="14"/>
      <c r="G348" s="14"/>
      <c r="H348" s="14"/>
      <c r="I348" s="14"/>
      <c r="J348" s="14"/>
      <c r="K348" s="14"/>
      <c r="L348" s="14"/>
      <c r="M348" s="14"/>
      <c r="N348" s="14"/>
      <c r="O348" s="14"/>
    </row>
    <row r="349" spans="2:15" s="2" customFormat="1" x14ac:dyDescent="0.2">
      <c r="B349" s="14"/>
      <c r="C349" s="14"/>
      <c r="D349" s="14"/>
      <c r="E349" s="14"/>
      <c r="F349" s="14"/>
      <c r="G349" s="14"/>
      <c r="H349" s="14"/>
      <c r="I349" s="14"/>
      <c r="J349" s="14"/>
      <c r="K349" s="14"/>
      <c r="L349" s="14"/>
      <c r="M349" s="14"/>
      <c r="N349" s="14"/>
      <c r="O349" s="14"/>
    </row>
    <row r="350" spans="2:15" s="2" customFormat="1" x14ac:dyDescent="0.2">
      <c r="B350" s="14"/>
      <c r="C350" s="14"/>
      <c r="D350" s="14"/>
      <c r="E350" s="14"/>
      <c r="F350" s="14"/>
      <c r="G350" s="14"/>
      <c r="H350" s="14"/>
      <c r="I350" s="14"/>
      <c r="J350" s="14"/>
      <c r="K350" s="14"/>
      <c r="L350" s="14"/>
      <c r="M350" s="14"/>
      <c r="N350" s="14"/>
      <c r="O350" s="14"/>
    </row>
    <row r="351" spans="2:15" s="2" customFormat="1" x14ac:dyDescent="0.2">
      <c r="B351" s="14"/>
      <c r="C351" s="14"/>
      <c r="D351" s="14"/>
      <c r="E351" s="14"/>
      <c r="F351" s="14"/>
      <c r="G351" s="14"/>
      <c r="H351" s="14"/>
      <c r="I351" s="14"/>
      <c r="J351" s="14"/>
      <c r="K351" s="14"/>
      <c r="L351" s="14"/>
      <c r="M351" s="14"/>
      <c r="N351" s="14"/>
      <c r="O351" s="14"/>
    </row>
    <row r="352" spans="2:15" s="2" customFormat="1" x14ac:dyDescent="0.2">
      <c r="B352" s="14"/>
      <c r="C352" s="14"/>
      <c r="D352" s="14"/>
      <c r="E352" s="14"/>
      <c r="F352" s="14"/>
      <c r="G352" s="14"/>
      <c r="H352" s="14"/>
      <c r="I352" s="14"/>
      <c r="J352" s="14"/>
      <c r="K352" s="14"/>
      <c r="L352" s="14"/>
      <c r="M352" s="14"/>
      <c r="N352" s="14"/>
      <c r="O352" s="14"/>
    </row>
    <row r="353" spans="2:15" s="2" customFormat="1" x14ac:dyDescent="0.2">
      <c r="B353" s="14"/>
      <c r="C353" s="14"/>
      <c r="D353" s="14"/>
      <c r="E353" s="14"/>
      <c r="F353" s="14"/>
      <c r="G353" s="14"/>
      <c r="H353" s="14"/>
      <c r="I353" s="14"/>
      <c r="J353" s="14"/>
      <c r="K353" s="14"/>
      <c r="L353" s="14"/>
      <c r="M353" s="14"/>
      <c r="N353" s="14"/>
      <c r="O353" s="14"/>
    </row>
    <row r="354" spans="2:15" s="2" customFormat="1" x14ac:dyDescent="0.2">
      <c r="B354" s="14"/>
      <c r="C354" s="14"/>
      <c r="D354" s="14"/>
      <c r="E354" s="14"/>
      <c r="F354" s="14"/>
      <c r="G354" s="14"/>
      <c r="H354" s="14"/>
      <c r="I354" s="14"/>
      <c r="J354" s="14"/>
      <c r="K354" s="14"/>
      <c r="L354" s="14"/>
      <c r="M354" s="14"/>
      <c r="N354" s="14"/>
      <c r="O354" s="14"/>
    </row>
    <row r="355" spans="2:15" s="2" customFormat="1" x14ac:dyDescent="0.2">
      <c r="B355" s="14"/>
      <c r="C355" s="14"/>
      <c r="D355" s="14"/>
      <c r="E355" s="14"/>
      <c r="F355" s="14"/>
      <c r="G355" s="14"/>
      <c r="H355" s="14"/>
      <c r="I355" s="14"/>
      <c r="J355" s="14"/>
      <c r="K355" s="14"/>
      <c r="L355" s="14"/>
      <c r="M355" s="14"/>
      <c r="N355" s="14"/>
      <c r="O355" s="14"/>
    </row>
    <row r="356" spans="2:15" s="2" customFormat="1" x14ac:dyDescent="0.2">
      <c r="B356" s="14"/>
      <c r="C356" s="14"/>
      <c r="D356" s="14"/>
      <c r="E356" s="14"/>
      <c r="F356" s="14"/>
      <c r="G356" s="14"/>
      <c r="H356" s="14"/>
      <c r="I356" s="14"/>
      <c r="J356" s="14"/>
      <c r="K356" s="14"/>
      <c r="L356" s="14"/>
      <c r="M356" s="14"/>
      <c r="N356" s="14"/>
      <c r="O356" s="14"/>
    </row>
    <row r="357" spans="2:15" s="2" customFormat="1" x14ac:dyDescent="0.2">
      <c r="B357" s="14"/>
      <c r="C357" s="14"/>
      <c r="D357" s="14"/>
      <c r="E357" s="14"/>
      <c r="F357" s="14"/>
      <c r="G357" s="14"/>
      <c r="H357" s="14"/>
      <c r="I357" s="14"/>
      <c r="J357" s="14"/>
      <c r="K357" s="14"/>
      <c r="L357" s="14"/>
      <c r="M357" s="14"/>
      <c r="N357" s="14"/>
      <c r="O357" s="14"/>
    </row>
    <row r="358" spans="2:15" s="2" customFormat="1" x14ac:dyDescent="0.2">
      <c r="B358" s="14"/>
      <c r="C358" s="14"/>
      <c r="D358" s="14"/>
      <c r="E358" s="14"/>
      <c r="F358" s="14"/>
      <c r="G358" s="14"/>
      <c r="H358" s="14"/>
      <c r="I358" s="14"/>
      <c r="J358" s="14"/>
      <c r="K358" s="14"/>
      <c r="L358" s="14"/>
      <c r="M358" s="14"/>
      <c r="N358" s="14"/>
      <c r="O358" s="14"/>
    </row>
    <row r="359" spans="2:15" s="2" customFormat="1" x14ac:dyDescent="0.2">
      <c r="B359" s="14"/>
      <c r="C359" s="14"/>
      <c r="D359" s="14"/>
      <c r="E359" s="14"/>
      <c r="F359" s="14"/>
      <c r="G359" s="14"/>
      <c r="H359" s="14"/>
      <c r="I359" s="14"/>
      <c r="J359" s="14"/>
      <c r="K359" s="14"/>
      <c r="L359" s="14"/>
      <c r="M359" s="14"/>
      <c r="N359" s="14"/>
      <c r="O359" s="14"/>
    </row>
    <row r="360" spans="2:15" s="2" customFormat="1" x14ac:dyDescent="0.2">
      <c r="B360" s="14"/>
      <c r="C360" s="14"/>
      <c r="D360" s="14"/>
      <c r="E360" s="14"/>
      <c r="F360" s="14"/>
      <c r="G360" s="14"/>
      <c r="H360" s="14"/>
      <c r="I360" s="14"/>
      <c r="J360" s="14"/>
      <c r="K360" s="14"/>
      <c r="L360" s="14"/>
      <c r="M360" s="14"/>
      <c r="N360" s="14"/>
      <c r="O360" s="14"/>
    </row>
    <row r="361" spans="2:15" s="2" customFormat="1" x14ac:dyDescent="0.2">
      <c r="B361" s="14"/>
      <c r="C361" s="14"/>
      <c r="D361" s="14"/>
      <c r="E361" s="14"/>
      <c r="F361" s="14"/>
      <c r="G361" s="14"/>
      <c r="H361" s="14"/>
      <c r="I361" s="14"/>
      <c r="J361" s="14"/>
      <c r="K361" s="14"/>
      <c r="L361" s="14"/>
      <c r="M361" s="14"/>
      <c r="N361" s="14"/>
      <c r="O361" s="14"/>
    </row>
    <row r="362" spans="2:15" s="2" customFormat="1" x14ac:dyDescent="0.2">
      <c r="B362" s="14"/>
      <c r="C362" s="14"/>
      <c r="D362" s="14"/>
      <c r="E362" s="14"/>
      <c r="F362" s="14"/>
      <c r="G362" s="14"/>
      <c r="H362" s="14"/>
      <c r="I362" s="14"/>
      <c r="J362" s="14"/>
      <c r="K362" s="14"/>
      <c r="L362" s="14"/>
      <c r="M362" s="14"/>
      <c r="N362" s="14"/>
      <c r="O362" s="14"/>
    </row>
    <row r="363" spans="2:15" s="2" customFormat="1" x14ac:dyDescent="0.2">
      <c r="B363" s="14"/>
      <c r="C363" s="14"/>
      <c r="D363" s="14"/>
      <c r="E363" s="14"/>
      <c r="F363" s="14"/>
      <c r="G363" s="14"/>
      <c r="H363" s="14"/>
      <c r="I363" s="14"/>
      <c r="J363" s="14"/>
      <c r="K363" s="14"/>
      <c r="L363" s="14"/>
      <c r="M363" s="14"/>
      <c r="N363" s="14"/>
      <c r="O363" s="14"/>
    </row>
    <row r="364" spans="2:15" s="2" customFormat="1" x14ac:dyDescent="0.2">
      <c r="B364" s="14"/>
      <c r="C364" s="14"/>
      <c r="D364" s="14"/>
      <c r="E364" s="14"/>
      <c r="F364" s="14"/>
      <c r="G364" s="14"/>
      <c r="H364" s="14"/>
      <c r="I364" s="14"/>
      <c r="J364" s="14"/>
      <c r="K364" s="14"/>
      <c r="L364" s="14"/>
      <c r="M364" s="14"/>
      <c r="N364" s="14"/>
      <c r="O364" s="14"/>
    </row>
    <row r="365" spans="2:15" s="2" customFormat="1" x14ac:dyDescent="0.2">
      <c r="B365" s="14"/>
      <c r="C365" s="14"/>
      <c r="D365" s="14"/>
      <c r="E365" s="14"/>
      <c r="F365" s="14"/>
      <c r="G365" s="14"/>
      <c r="H365" s="14"/>
      <c r="I365" s="14"/>
      <c r="J365" s="14"/>
      <c r="K365" s="14"/>
      <c r="L365" s="14"/>
      <c r="M365" s="14"/>
      <c r="N365" s="14"/>
      <c r="O365" s="14"/>
    </row>
    <row r="366" spans="2:15" s="2" customFormat="1" x14ac:dyDescent="0.2">
      <c r="B366" s="14"/>
      <c r="C366" s="14"/>
      <c r="D366" s="14"/>
      <c r="E366" s="14"/>
      <c r="F366" s="14"/>
      <c r="G366" s="14"/>
      <c r="H366" s="14"/>
      <c r="I366" s="14"/>
      <c r="J366" s="14"/>
      <c r="K366" s="14"/>
      <c r="L366" s="14"/>
      <c r="M366" s="14"/>
      <c r="N366" s="14"/>
      <c r="O366" s="14"/>
    </row>
    <row r="367" spans="2:15" s="2" customFormat="1" x14ac:dyDescent="0.2">
      <c r="B367" s="14"/>
      <c r="C367" s="14"/>
      <c r="D367" s="14"/>
      <c r="E367" s="14"/>
      <c r="F367" s="14"/>
      <c r="G367" s="14"/>
      <c r="H367" s="14"/>
      <c r="I367" s="14"/>
      <c r="J367" s="14"/>
      <c r="K367" s="14"/>
      <c r="L367" s="14"/>
      <c r="M367" s="14"/>
      <c r="N367" s="14"/>
      <c r="O367" s="14"/>
    </row>
    <row r="368" spans="2:15" s="2" customFormat="1" x14ac:dyDescent="0.2">
      <c r="B368" s="14"/>
      <c r="C368" s="14"/>
      <c r="D368" s="14"/>
      <c r="E368" s="14"/>
      <c r="F368" s="14"/>
      <c r="G368" s="14"/>
      <c r="H368" s="14"/>
      <c r="I368" s="14"/>
      <c r="J368" s="14"/>
      <c r="K368" s="14"/>
      <c r="L368" s="14"/>
      <c r="M368" s="14"/>
      <c r="N368" s="14"/>
      <c r="O368" s="14"/>
    </row>
    <row r="369" spans="2:15" s="2" customFormat="1" x14ac:dyDescent="0.2">
      <c r="B369" s="14"/>
      <c r="C369" s="14"/>
      <c r="D369" s="14"/>
      <c r="E369" s="14"/>
      <c r="F369" s="14"/>
      <c r="G369" s="14"/>
      <c r="H369" s="14"/>
      <c r="I369" s="14"/>
      <c r="J369" s="14"/>
      <c r="K369" s="14"/>
      <c r="L369" s="14"/>
      <c r="M369" s="14"/>
      <c r="N369" s="14"/>
      <c r="O369" s="14"/>
    </row>
    <row r="370" spans="2:15" s="2" customFormat="1" x14ac:dyDescent="0.2">
      <c r="B370" s="14"/>
      <c r="C370" s="14"/>
      <c r="D370" s="14"/>
      <c r="E370" s="14"/>
      <c r="F370" s="14"/>
      <c r="G370" s="14"/>
      <c r="H370" s="14"/>
      <c r="I370" s="14"/>
      <c r="J370" s="14"/>
      <c r="K370" s="14"/>
      <c r="L370" s="14"/>
      <c r="M370" s="14"/>
      <c r="N370" s="14"/>
      <c r="O370" s="14"/>
    </row>
    <row r="371" spans="2:15" s="2" customFormat="1" x14ac:dyDescent="0.2">
      <c r="B371" s="14"/>
      <c r="C371" s="14"/>
      <c r="D371" s="14"/>
      <c r="E371" s="14"/>
      <c r="F371" s="14"/>
      <c r="G371" s="14"/>
      <c r="H371" s="14"/>
      <c r="I371" s="14"/>
      <c r="J371" s="14"/>
      <c r="K371" s="14"/>
      <c r="L371" s="14"/>
      <c r="M371" s="14"/>
      <c r="N371" s="14"/>
      <c r="O371" s="14"/>
    </row>
    <row r="372" spans="2:15" s="2" customFormat="1" x14ac:dyDescent="0.2">
      <c r="B372" s="14"/>
      <c r="C372" s="14"/>
      <c r="D372" s="14"/>
      <c r="E372" s="14"/>
      <c r="F372" s="14"/>
      <c r="G372" s="14"/>
      <c r="H372" s="14"/>
      <c r="I372" s="14"/>
      <c r="J372" s="14"/>
      <c r="K372" s="14"/>
      <c r="L372" s="14"/>
      <c r="M372" s="14"/>
      <c r="N372" s="14"/>
      <c r="O372" s="14"/>
    </row>
    <row r="373" spans="2:15" s="2" customFormat="1" x14ac:dyDescent="0.2">
      <c r="B373" s="14"/>
      <c r="C373" s="14"/>
      <c r="D373" s="14"/>
      <c r="E373" s="14"/>
      <c r="F373" s="14"/>
      <c r="G373" s="14"/>
      <c r="H373" s="14"/>
      <c r="I373" s="14"/>
      <c r="J373" s="14"/>
      <c r="K373" s="14"/>
      <c r="L373" s="14"/>
      <c r="M373" s="14"/>
      <c r="N373" s="14"/>
      <c r="O373" s="14"/>
    </row>
    <row r="374" spans="2:15" s="2" customFormat="1" x14ac:dyDescent="0.2">
      <c r="B374" s="14"/>
      <c r="C374" s="14"/>
      <c r="D374" s="14"/>
      <c r="E374" s="14"/>
      <c r="F374" s="14"/>
      <c r="G374" s="14"/>
      <c r="H374" s="14"/>
      <c r="I374" s="14"/>
      <c r="J374" s="14"/>
      <c r="K374" s="14"/>
      <c r="L374" s="14"/>
      <c r="M374" s="14"/>
      <c r="N374" s="14"/>
      <c r="O374" s="14"/>
    </row>
    <row r="375" spans="2:15" s="2" customFormat="1" x14ac:dyDescent="0.2">
      <c r="B375" s="14"/>
      <c r="C375" s="14"/>
      <c r="D375" s="14"/>
      <c r="E375" s="14"/>
      <c r="F375" s="14"/>
      <c r="G375" s="14"/>
      <c r="H375" s="14"/>
      <c r="I375" s="14"/>
      <c r="J375" s="14"/>
      <c r="K375" s="14"/>
      <c r="L375" s="14"/>
      <c r="M375" s="14"/>
      <c r="N375" s="14"/>
      <c r="O375" s="14"/>
    </row>
    <row r="376" spans="2:15" s="2" customFormat="1" x14ac:dyDescent="0.2">
      <c r="B376" s="14"/>
      <c r="C376" s="14"/>
      <c r="D376" s="14"/>
      <c r="E376" s="14"/>
      <c r="F376" s="14"/>
      <c r="G376" s="14"/>
      <c r="H376" s="14"/>
      <c r="I376" s="14"/>
      <c r="J376" s="14"/>
      <c r="K376" s="14"/>
      <c r="L376" s="14"/>
      <c r="M376" s="14"/>
      <c r="N376" s="14"/>
      <c r="O376" s="14"/>
    </row>
    <row r="377" spans="2:15" s="2" customFormat="1" x14ac:dyDescent="0.2">
      <c r="B377" s="14"/>
      <c r="C377" s="14"/>
      <c r="D377" s="14"/>
      <c r="E377" s="14"/>
      <c r="F377" s="14"/>
      <c r="G377" s="14"/>
      <c r="H377" s="14"/>
      <c r="I377" s="14"/>
      <c r="J377" s="14"/>
      <c r="K377" s="14"/>
      <c r="L377" s="14"/>
      <c r="M377" s="14"/>
      <c r="N377" s="14"/>
      <c r="O377" s="14"/>
    </row>
    <row r="378" spans="2:15" s="2" customFormat="1" x14ac:dyDescent="0.2">
      <c r="B378" s="14"/>
      <c r="C378" s="14"/>
      <c r="D378" s="14"/>
      <c r="E378" s="14"/>
      <c r="F378" s="14"/>
      <c r="G378" s="14"/>
      <c r="H378" s="14"/>
      <c r="I378" s="14"/>
      <c r="J378" s="14"/>
      <c r="K378" s="14"/>
      <c r="L378" s="14"/>
      <c r="M378" s="14"/>
      <c r="N378" s="14"/>
      <c r="O378" s="14"/>
    </row>
    <row r="379" spans="2:15" s="2" customFormat="1" x14ac:dyDescent="0.2">
      <c r="B379" s="14"/>
      <c r="C379" s="14"/>
      <c r="D379" s="14"/>
      <c r="E379" s="14"/>
      <c r="F379" s="14"/>
      <c r="G379" s="14"/>
      <c r="H379" s="14"/>
      <c r="I379" s="14"/>
      <c r="J379" s="14"/>
      <c r="K379" s="14"/>
      <c r="L379" s="14"/>
      <c r="M379" s="14"/>
      <c r="N379" s="14"/>
      <c r="O379" s="14"/>
    </row>
    <row r="380" spans="2:15" s="2" customFormat="1" x14ac:dyDescent="0.2">
      <c r="B380" s="14"/>
      <c r="C380" s="14"/>
      <c r="D380" s="14"/>
      <c r="E380" s="14"/>
      <c r="F380" s="14"/>
      <c r="G380" s="14"/>
      <c r="H380" s="14"/>
      <c r="I380" s="14"/>
      <c r="J380" s="14"/>
      <c r="K380" s="14"/>
      <c r="L380" s="14"/>
      <c r="M380" s="14"/>
      <c r="N380" s="14"/>
      <c r="O380" s="14"/>
    </row>
    <row r="381" spans="2:15" s="2" customFormat="1" x14ac:dyDescent="0.2">
      <c r="B381" s="14"/>
      <c r="C381" s="14"/>
      <c r="D381" s="14"/>
      <c r="E381" s="14"/>
      <c r="F381" s="14"/>
      <c r="G381" s="14"/>
      <c r="H381" s="14"/>
      <c r="I381" s="14"/>
      <c r="J381" s="14"/>
      <c r="K381" s="14"/>
      <c r="L381" s="14"/>
      <c r="M381" s="14"/>
      <c r="N381" s="14"/>
      <c r="O381" s="14"/>
    </row>
    <row r="382" spans="2:15" s="2" customFormat="1" x14ac:dyDescent="0.2">
      <c r="B382" s="14"/>
      <c r="C382" s="14"/>
      <c r="D382" s="14"/>
      <c r="E382" s="14"/>
      <c r="F382" s="14"/>
      <c r="G382" s="14"/>
      <c r="H382" s="14"/>
      <c r="I382" s="14"/>
      <c r="J382" s="14"/>
      <c r="K382" s="14"/>
      <c r="L382" s="14"/>
      <c r="M382" s="14"/>
      <c r="N382" s="14"/>
      <c r="O382" s="14"/>
    </row>
    <row r="383" spans="2:15" s="2" customFormat="1" x14ac:dyDescent="0.2">
      <c r="B383" s="14"/>
      <c r="C383" s="14"/>
      <c r="D383" s="14"/>
      <c r="E383" s="14"/>
      <c r="F383" s="14"/>
      <c r="G383" s="14"/>
      <c r="H383" s="14"/>
      <c r="I383" s="14"/>
      <c r="J383" s="14"/>
      <c r="K383" s="14"/>
      <c r="L383" s="14"/>
      <c r="M383" s="14"/>
      <c r="N383" s="14"/>
      <c r="O383" s="14"/>
    </row>
    <row r="384" spans="2:15" s="2" customFormat="1" x14ac:dyDescent="0.2">
      <c r="B384" s="14"/>
      <c r="C384" s="14"/>
      <c r="D384" s="14"/>
      <c r="E384" s="14"/>
      <c r="F384" s="14"/>
      <c r="G384" s="14"/>
      <c r="H384" s="14"/>
      <c r="I384" s="14"/>
      <c r="J384" s="14"/>
      <c r="K384" s="14"/>
      <c r="L384" s="14"/>
      <c r="M384" s="14"/>
      <c r="N384" s="14"/>
      <c r="O384" s="14"/>
    </row>
    <row r="385" spans="2:15" s="2" customFormat="1" x14ac:dyDescent="0.2">
      <c r="B385" s="14"/>
      <c r="C385" s="14"/>
      <c r="D385" s="14"/>
      <c r="E385" s="14"/>
      <c r="F385" s="14"/>
      <c r="G385" s="14"/>
      <c r="H385" s="14"/>
      <c r="I385" s="14"/>
      <c r="J385" s="14"/>
      <c r="K385" s="14"/>
      <c r="L385" s="14"/>
      <c r="M385" s="14"/>
      <c r="N385" s="14"/>
      <c r="O385" s="14"/>
    </row>
    <row r="386" spans="2:15" s="2" customFormat="1" x14ac:dyDescent="0.2">
      <c r="B386" s="14"/>
      <c r="C386" s="14"/>
      <c r="D386" s="14"/>
      <c r="E386" s="14"/>
      <c r="F386" s="14"/>
      <c r="G386" s="14"/>
      <c r="H386" s="14"/>
      <c r="I386" s="14"/>
      <c r="J386" s="14"/>
      <c r="K386" s="14"/>
      <c r="L386" s="14"/>
      <c r="M386" s="14"/>
      <c r="N386" s="14"/>
      <c r="O386" s="14"/>
    </row>
    <row r="387" spans="2:15" s="2" customFormat="1" x14ac:dyDescent="0.2">
      <c r="B387" s="14"/>
      <c r="C387" s="14"/>
      <c r="D387" s="14"/>
      <c r="E387" s="14"/>
      <c r="F387" s="14"/>
      <c r="G387" s="14"/>
      <c r="H387" s="14"/>
      <c r="I387" s="14"/>
      <c r="J387" s="14"/>
      <c r="K387" s="14"/>
      <c r="L387" s="14"/>
      <c r="M387" s="14"/>
      <c r="N387" s="14"/>
      <c r="O387" s="14"/>
    </row>
    <row r="388" spans="2:15" s="2" customFormat="1" x14ac:dyDescent="0.2">
      <c r="B388" s="14"/>
      <c r="C388" s="14"/>
      <c r="D388" s="14"/>
      <c r="E388" s="14"/>
      <c r="F388" s="14"/>
      <c r="G388" s="14"/>
      <c r="H388" s="14"/>
      <c r="I388" s="14"/>
      <c r="J388" s="14"/>
      <c r="K388" s="14"/>
      <c r="L388" s="14"/>
      <c r="M388" s="14"/>
      <c r="N388" s="14"/>
      <c r="O388" s="14"/>
    </row>
    <row r="389" spans="2:15" s="2" customFormat="1" x14ac:dyDescent="0.2">
      <c r="B389" s="14"/>
      <c r="C389" s="14"/>
      <c r="D389" s="14"/>
      <c r="E389" s="14"/>
      <c r="F389" s="14"/>
      <c r="G389" s="14"/>
      <c r="H389" s="14"/>
      <c r="I389" s="14"/>
      <c r="J389" s="14"/>
      <c r="K389" s="14"/>
      <c r="L389" s="14"/>
      <c r="M389" s="14"/>
      <c r="N389" s="14"/>
      <c r="O389" s="14"/>
    </row>
    <row r="390" spans="2:15" s="2" customFormat="1" x14ac:dyDescent="0.2">
      <c r="B390" s="14"/>
      <c r="C390" s="14"/>
      <c r="D390" s="14"/>
      <c r="E390" s="14"/>
      <c r="F390" s="14"/>
      <c r="G390" s="14"/>
      <c r="H390" s="14"/>
      <c r="I390" s="14"/>
      <c r="J390" s="14"/>
      <c r="K390" s="14"/>
      <c r="L390" s="14"/>
      <c r="M390" s="14"/>
      <c r="N390" s="14"/>
      <c r="O390" s="14"/>
    </row>
    <row r="391" spans="2:15" s="2" customFormat="1" x14ac:dyDescent="0.2">
      <c r="B391" s="14"/>
      <c r="C391" s="14"/>
      <c r="D391" s="14"/>
      <c r="E391" s="14"/>
      <c r="F391" s="14"/>
      <c r="G391" s="14"/>
      <c r="H391" s="14"/>
      <c r="I391" s="14"/>
      <c r="J391" s="14"/>
      <c r="K391" s="14"/>
      <c r="L391" s="14"/>
      <c r="M391" s="14"/>
      <c r="N391" s="14"/>
      <c r="O391" s="14"/>
    </row>
    <row r="392" spans="2:15" s="2" customFormat="1" x14ac:dyDescent="0.2">
      <c r="B392" s="14"/>
      <c r="C392" s="14"/>
      <c r="D392" s="14"/>
      <c r="E392" s="14"/>
      <c r="F392" s="14"/>
      <c r="G392" s="14"/>
      <c r="H392" s="14"/>
      <c r="I392" s="14"/>
      <c r="J392" s="14"/>
      <c r="K392" s="14"/>
      <c r="L392" s="14"/>
      <c r="M392" s="14"/>
      <c r="N392" s="14"/>
      <c r="O392" s="14"/>
    </row>
    <row r="393" spans="2:15" s="2" customFormat="1" x14ac:dyDescent="0.2">
      <c r="B393" s="14"/>
      <c r="C393" s="14"/>
      <c r="D393" s="14"/>
      <c r="E393" s="14"/>
      <c r="F393" s="14"/>
      <c r="G393" s="14"/>
      <c r="H393" s="14"/>
      <c r="I393" s="14"/>
      <c r="J393" s="14"/>
      <c r="K393" s="14"/>
      <c r="L393" s="14"/>
      <c r="M393" s="14"/>
      <c r="N393" s="14"/>
      <c r="O393" s="14"/>
    </row>
    <row r="394" spans="2:15" s="2" customFormat="1" x14ac:dyDescent="0.2">
      <c r="B394" s="14"/>
      <c r="C394" s="14"/>
      <c r="D394" s="14"/>
      <c r="E394" s="14"/>
      <c r="F394" s="14"/>
      <c r="G394" s="14"/>
      <c r="H394" s="14"/>
      <c r="I394" s="14"/>
      <c r="J394" s="14"/>
      <c r="K394" s="14"/>
      <c r="L394" s="14"/>
      <c r="M394" s="14"/>
      <c r="N394" s="14"/>
      <c r="O394" s="14"/>
    </row>
    <row r="395" spans="2:15" s="2" customFormat="1" x14ac:dyDescent="0.2">
      <c r="B395" s="14"/>
      <c r="C395" s="14"/>
      <c r="D395" s="14"/>
      <c r="E395" s="14"/>
      <c r="F395" s="14"/>
      <c r="G395" s="14"/>
      <c r="H395" s="14"/>
      <c r="I395" s="14"/>
      <c r="J395" s="14"/>
      <c r="K395" s="14"/>
      <c r="L395" s="14"/>
      <c r="M395" s="14"/>
      <c r="N395" s="14"/>
      <c r="O395" s="14"/>
    </row>
    <row r="396" spans="2:15" s="2" customFormat="1" x14ac:dyDescent="0.2">
      <c r="B396" s="14"/>
      <c r="C396" s="14"/>
      <c r="D396" s="14"/>
      <c r="E396" s="14"/>
      <c r="F396" s="14"/>
      <c r="G396" s="14"/>
      <c r="H396" s="14"/>
      <c r="I396" s="14"/>
      <c r="J396" s="14"/>
      <c r="K396" s="14"/>
      <c r="L396" s="14"/>
      <c r="M396" s="14"/>
      <c r="N396" s="14"/>
      <c r="O396" s="14"/>
    </row>
    <row r="397" spans="2:15" s="2" customFormat="1" x14ac:dyDescent="0.2">
      <c r="B397" s="14"/>
      <c r="C397" s="14"/>
      <c r="D397" s="14"/>
      <c r="E397" s="14"/>
      <c r="F397" s="14"/>
      <c r="G397" s="14"/>
      <c r="H397" s="14"/>
      <c r="I397" s="14"/>
      <c r="J397" s="14"/>
      <c r="K397" s="14"/>
      <c r="L397" s="14"/>
      <c r="M397" s="14"/>
      <c r="N397" s="14"/>
      <c r="O397" s="14"/>
    </row>
    <row r="398" spans="2:15" s="2" customFormat="1" x14ac:dyDescent="0.2">
      <c r="B398" s="14"/>
      <c r="C398" s="14"/>
      <c r="D398" s="14"/>
      <c r="E398" s="14"/>
      <c r="F398" s="14"/>
      <c r="G398" s="14"/>
      <c r="H398" s="14"/>
      <c r="I398" s="14"/>
      <c r="J398" s="14"/>
      <c r="K398" s="14"/>
      <c r="L398" s="14"/>
      <c r="M398" s="14"/>
      <c r="N398" s="14"/>
      <c r="O398" s="14"/>
    </row>
    <row r="399" spans="2:15" s="2" customFormat="1" x14ac:dyDescent="0.2">
      <c r="B399" s="14"/>
      <c r="C399" s="14"/>
      <c r="D399" s="14"/>
      <c r="E399" s="14"/>
      <c r="F399" s="14"/>
      <c r="G399" s="14"/>
      <c r="H399" s="14"/>
      <c r="I399" s="14"/>
      <c r="J399" s="14"/>
      <c r="K399" s="14"/>
      <c r="L399" s="14"/>
      <c r="M399" s="14"/>
      <c r="N399" s="14"/>
      <c r="O399" s="14"/>
    </row>
    <row r="400" spans="2:15" s="2" customFormat="1" x14ac:dyDescent="0.2">
      <c r="B400" s="14"/>
      <c r="C400" s="14"/>
      <c r="D400" s="14"/>
      <c r="E400" s="14"/>
      <c r="F400" s="14"/>
      <c r="G400" s="14"/>
      <c r="H400" s="14"/>
      <c r="I400" s="14"/>
      <c r="J400" s="14"/>
      <c r="K400" s="14"/>
      <c r="L400" s="14"/>
      <c r="M400" s="14"/>
      <c r="N400" s="14"/>
      <c r="O400" s="14"/>
    </row>
    <row r="401" spans="2:15" s="2" customFormat="1" x14ac:dyDescent="0.2">
      <c r="B401" s="14"/>
      <c r="C401" s="14"/>
      <c r="D401" s="14"/>
      <c r="E401" s="14"/>
      <c r="F401" s="14"/>
      <c r="G401" s="14"/>
      <c r="H401" s="14"/>
      <c r="I401" s="14"/>
      <c r="J401" s="14"/>
      <c r="K401" s="14"/>
      <c r="L401" s="14"/>
      <c r="M401" s="14"/>
      <c r="N401" s="14"/>
      <c r="O401" s="14"/>
    </row>
    <row r="402" spans="2:15" s="2" customFormat="1" x14ac:dyDescent="0.2">
      <c r="B402" s="14"/>
      <c r="C402" s="14"/>
      <c r="D402" s="14"/>
      <c r="E402" s="14"/>
      <c r="F402" s="14"/>
      <c r="G402" s="14"/>
      <c r="H402" s="14"/>
      <c r="I402" s="14"/>
      <c r="J402" s="14"/>
      <c r="K402" s="14"/>
      <c r="L402" s="14"/>
      <c r="M402" s="14"/>
      <c r="N402" s="14"/>
      <c r="O402" s="14"/>
    </row>
    <row r="403" spans="2:15" s="2" customFormat="1" x14ac:dyDescent="0.2">
      <c r="B403" s="14"/>
      <c r="C403" s="14"/>
      <c r="D403" s="14"/>
      <c r="E403" s="14"/>
      <c r="F403" s="14"/>
      <c r="G403" s="14"/>
      <c r="H403" s="14"/>
      <c r="I403" s="14"/>
      <c r="J403" s="14"/>
      <c r="K403" s="14"/>
      <c r="L403" s="14"/>
      <c r="M403" s="14"/>
      <c r="N403" s="14"/>
      <c r="O403" s="14"/>
    </row>
    <row r="404" spans="2:15" s="2" customFormat="1" x14ac:dyDescent="0.2">
      <c r="B404" s="14"/>
      <c r="C404" s="14"/>
      <c r="D404" s="14"/>
      <c r="E404" s="14"/>
      <c r="F404" s="14"/>
      <c r="G404" s="14"/>
      <c r="H404" s="14"/>
      <c r="I404" s="14"/>
      <c r="J404" s="14"/>
      <c r="K404" s="14"/>
      <c r="L404" s="14"/>
      <c r="M404" s="14"/>
      <c r="N404" s="14"/>
      <c r="O404" s="14"/>
    </row>
    <row r="405" spans="2:15" s="2" customFormat="1" x14ac:dyDescent="0.2">
      <c r="B405" s="14"/>
      <c r="C405" s="14"/>
      <c r="D405" s="14"/>
      <c r="E405" s="14"/>
      <c r="F405" s="14"/>
      <c r="G405" s="14"/>
      <c r="H405" s="14"/>
      <c r="I405" s="14"/>
      <c r="J405" s="14"/>
      <c r="K405" s="14"/>
      <c r="L405" s="14"/>
      <c r="M405" s="14"/>
      <c r="N405" s="14"/>
      <c r="O405" s="14"/>
    </row>
    <row r="406" spans="2:15" s="2" customFormat="1" x14ac:dyDescent="0.2">
      <c r="B406" s="14"/>
      <c r="C406" s="14"/>
      <c r="D406" s="14"/>
      <c r="E406" s="14"/>
      <c r="F406" s="14"/>
      <c r="G406" s="14"/>
      <c r="H406" s="14"/>
      <c r="I406" s="14"/>
      <c r="J406" s="14"/>
      <c r="K406" s="14"/>
      <c r="L406" s="14"/>
      <c r="M406" s="14"/>
      <c r="N406" s="14"/>
      <c r="O406" s="14"/>
    </row>
    <row r="407" spans="2:15" s="2" customFormat="1" x14ac:dyDescent="0.2">
      <c r="B407" s="14"/>
      <c r="C407" s="14"/>
      <c r="D407" s="14"/>
      <c r="E407" s="14"/>
      <c r="F407" s="14"/>
      <c r="G407" s="14"/>
      <c r="H407" s="14"/>
      <c r="I407" s="14"/>
      <c r="J407" s="14"/>
      <c r="K407" s="14"/>
      <c r="L407" s="14"/>
      <c r="M407" s="14"/>
      <c r="N407" s="14"/>
      <c r="O407" s="14"/>
    </row>
    <row r="408" spans="2:15" s="2" customFormat="1" x14ac:dyDescent="0.2">
      <c r="B408" s="14"/>
      <c r="C408" s="14"/>
      <c r="D408" s="14"/>
      <c r="E408" s="14"/>
      <c r="F408" s="14"/>
      <c r="G408" s="14"/>
      <c r="H408" s="14"/>
      <c r="I408" s="14"/>
      <c r="J408" s="14"/>
      <c r="K408" s="14"/>
      <c r="L408" s="14"/>
      <c r="M408" s="14"/>
      <c r="N408" s="14"/>
      <c r="O408" s="14"/>
    </row>
    <row r="409" spans="2:15" s="2" customFormat="1" x14ac:dyDescent="0.2">
      <c r="B409" s="14"/>
      <c r="C409" s="14"/>
      <c r="D409" s="14"/>
      <c r="E409" s="14"/>
      <c r="F409" s="14"/>
      <c r="G409" s="14"/>
      <c r="H409" s="14"/>
      <c r="I409" s="14"/>
      <c r="J409" s="14"/>
      <c r="K409" s="14"/>
      <c r="L409" s="14"/>
      <c r="M409" s="14"/>
      <c r="N409" s="14"/>
      <c r="O409" s="14"/>
    </row>
    <row r="410" spans="2:15" s="2" customFormat="1" x14ac:dyDescent="0.2">
      <c r="B410" s="14"/>
      <c r="C410" s="14"/>
      <c r="D410" s="14"/>
      <c r="E410" s="14"/>
      <c r="F410" s="14"/>
      <c r="G410" s="14"/>
      <c r="H410" s="14"/>
      <c r="I410" s="14"/>
      <c r="J410" s="14"/>
      <c r="K410" s="14"/>
      <c r="L410" s="14"/>
      <c r="M410" s="14"/>
      <c r="N410" s="14"/>
      <c r="O410" s="14"/>
    </row>
    <row r="411" spans="2:15" s="2" customFormat="1" x14ac:dyDescent="0.2">
      <c r="B411" s="14"/>
      <c r="C411" s="14"/>
      <c r="D411" s="14"/>
      <c r="E411" s="14"/>
      <c r="F411" s="14"/>
      <c r="G411" s="14"/>
      <c r="H411" s="14"/>
      <c r="I411" s="14"/>
      <c r="J411" s="14"/>
      <c r="K411" s="14"/>
      <c r="L411" s="14"/>
      <c r="M411" s="14"/>
      <c r="N411" s="14"/>
      <c r="O411" s="14"/>
    </row>
    <row r="412" spans="2:15" s="2" customFormat="1" x14ac:dyDescent="0.2">
      <c r="B412" s="14"/>
      <c r="C412" s="14"/>
      <c r="D412" s="14"/>
      <c r="E412" s="14"/>
      <c r="F412" s="14"/>
      <c r="G412" s="14"/>
      <c r="H412" s="14"/>
      <c r="I412" s="14"/>
      <c r="J412" s="14"/>
      <c r="K412" s="14"/>
      <c r="L412" s="14"/>
      <c r="M412" s="14"/>
      <c r="N412" s="14"/>
      <c r="O412" s="14"/>
    </row>
    <row r="413" spans="2:15" s="2" customFormat="1" x14ac:dyDescent="0.2">
      <c r="B413" s="14"/>
      <c r="C413" s="14"/>
      <c r="D413" s="14"/>
      <c r="E413" s="14"/>
      <c r="F413" s="14"/>
      <c r="G413" s="14"/>
      <c r="H413" s="14"/>
      <c r="I413" s="14"/>
      <c r="J413" s="14"/>
      <c r="K413" s="14"/>
      <c r="L413" s="14"/>
      <c r="M413" s="14"/>
      <c r="N413" s="14"/>
      <c r="O413" s="14"/>
    </row>
    <row r="414" spans="2:15" s="2" customFormat="1" x14ac:dyDescent="0.2">
      <c r="B414" s="14"/>
      <c r="C414" s="14"/>
      <c r="D414" s="14"/>
      <c r="E414" s="14"/>
      <c r="F414" s="14"/>
      <c r="G414" s="14"/>
      <c r="H414" s="14"/>
      <c r="I414" s="14"/>
      <c r="J414" s="14"/>
      <c r="K414" s="14"/>
      <c r="L414" s="14"/>
      <c r="M414" s="14"/>
      <c r="N414" s="14"/>
      <c r="O414" s="14"/>
    </row>
    <row r="415" spans="2:15" s="2" customFormat="1" x14ac:dyDescent="0.2">
      <c r="B415" s="14"/>
      <c r="C415" s="14"/>
      <c r="D415" s="14"/>
      <c r="E415" s="14"/>
      <c r="F415" s="14"/>
      <c r="G415" s="14"/>
      <c r="H415" s="14"/>
      <c r="I415" s="14"/>
      <c r="J415" s="14"/>
      <c r="K415" s="14"/>
      <c r="L415" s="14"/>
      <c r="M415" s="14"/>
      <c r="N415" s="14"/>
      <c r="O415" s="14"/>
    </row>
    <row r="416" spans="2:15" s="2" customFormat="1" x14ac:dyDescent="0.2">
      <c r="B416" s="14"/>
      <c r="C416" s="14"/>
      <c r="D416" s="14"/>
      <c r="E416" s="14"/>
      <c r="F416" s="14"/>
      <c r="G416" s="14"/>
      <c r="H416" s="14"/>
      <c r="I416" s="14"/>
      <c r="J416" s="14"/>
      <c r="K416" s="14"/>
      <c r="L416" s="14"/>
      <c r="M416" s="14"/>
      <c r="N416" s="14"/>
      <c r="O416" s="14"/>
    </row>
    <row r="417" spans="2:15" s="2" customFormat="1" x14ac:dyDescent="0.2">
      <c r="B417" s="14"/>
      <c r="C417" s="14"/>
      <c r="D417" s="14"/>
      <c r="E417" s="14"/>
      <c r="F417" s="14"/>
      <c r="G417" s="14"/>
      <c r="H417" s="14"/>
      <c r="I417" s="14"/>
      <c r="J417" s="14"/>
      <c r="K417" s="14"/>
      <c r="L417" s="14"/>
      <c r="M417" s="14"/>
      <c r="N417" s="14"/>
      <c r="O417" s="14"/>
    </row>
    <row r="418" spans="2:15" s="2" customFormat="1" x14ac:dyDescent="0.2">
      <c r="B418" s="14"/>
      <c r="C418" s="14"/>
      <c r="D418" s="14"/>
      <c r="E418" s="14"/>
      <c r="F418" s="14"/>
      <c r="G418" s="14"/>
      <c r="H418" s="14"/>
      <c r="I418" s="14"/>
      <c r="J418" s="14"/>
      <c r="K418" s="14"/>
      <c r="L418" s="14"/>
      <c r="M418" s="14"/>
      <c r="N418" s="14"/>
      <c r="O418" s="14"/>
    </row>
    <row r="419" spans="2:15" s="2" customFormat="1" x14ac:dyDescent="0.2">
      <c r="B419" s="14"/>
      <c r="C419" s="14"/>
      <c r="D419" s="14"/>
      <c r="E419" s="14"/>
      <c r="F419" s="14"/>
      <c r="G419" s="14"/>
      <c r="H419" s="14"/>
      <c r="I419" s="14"/>
      <c r="J419" s="14"/>
      <c r="K419" s="14"/>
      <c r="L419" s="14"/>
      <c r="M419" s="14"/>
      <c r="N419" s="14"/>
      <c r="O419" s="14"/>
    </row>
    <row r="420" spans="2:15" s="2" customFormat="1" x14ac:dyDescent="0.2">
      <c r="B420" s="14"/>
      <c r="C420" s="14"/>
      <c r="D420" s="14"/>
      <c r="E420" s="14"/>
      <c r="F420" s="14"/>
      <c r="G420" s="14"/>
      <c r="H420" s="14"/>
      <c r="I420" s="14"/>
      <c r="J420" s="14"/>
      <c r="K420" s="14"/>
      <c r="L420" s="14"/>
      <c r="M420" s="14"/>
      <c r="N420" s="14"/>
      <c r="O420" s="14"/>
    </row>
    <row r="421" spans="2:15" s="2" customFormat="1" x14ac:dyDescent="0.2">
      <c r="B421" s="14"/>
      <c r="C421" s="14"/>
      <c r="D421" s="14"/>
      <c r="E421" s="14"/>
      <c r="F421" s="14"/>
      <c r="G421" s="14"/>
      <c r="H421" s="14"/>
      <c r="I421" s="14"/>
      <c r="J421" s="14"/>
      <c r="K421" s="14"/>
      <c r="L421" s="14"/>
      <c r="M421" s="14"/>
      <c r="N421" s="14"/>
      <c r="O421" s="14"/>
    </row>
    <row r="422" spans="2:15" s="2" customFormat="1" x14ac:dyDescent="0.2">
      <c r="B422" s="14"/>
      <c r="C422" s="14"/>
      <c r="D422" s="14"/>
      <c r="E422" s="14"/>
      <c r="F422" s="14"/>
      <c r="G422" s="14"/>
      <c r="H422" s="14"/>
      <c r="I422" s="14"/>
      <c r="J422" s="14"/>
      <c r="K422" s="14"/>
      <c r="L422" s="14"/>
      <c r="M422" s="14"/>
      <c r="N422" s="14"/>
      <c r="O422" s="14"/>
    </row>
    <row r="423" spans="2:15" s="2" customFormat="1" x14ac:dyDescent="0.2">
      <c r="B423" s="14"/>
      <c r="C423" s="14"/>
      <c r="D423" s="14"/>
      <c r="E423" s="14"/>
      <c r="F423" s="14"/>
      <c r="G423" s="14"/>
      <c r="H423" s="14"/>
      <c r="I423" s="14"/>
      <c r="J423" s="14"/>
      <c r="K423" s="14"/>
      <c r="L423" s="14"/>
      <c r="M423" s="14"/>
      <c r="N423" s="14"/>
      <c r="O423" s="14"/>
    </row>
    <row r="424" spans="2:15" s="2" customFormat="1" x14ac:dyDescent="0.2">
      <c r="B424" s="14"/>
      <c r="C424" s="14"/>
      <c r="D424" s="14"/>
      <c r="E424" s="14"/>
      <c r="F424" s="14"/>
      <c r="G424" s="14"/>
      <c r="H424" s="14"/>
      <c r="I424" s="14"/>
      <c r="J424" s="14"/>
      <c r="K424" s="14"/>
      <c r="L424" s="14"/>
      <c r="M424" s="14"/>
      <c r="N424" s="14"/>
      <c r="O424" s="14"/>
    </row>
    <row r="425" spans="2:15" s="2" customFormat="1" x14ac:dyDescent="0.2">
      <c r="B425" s="14"/>
      <c r="C425" s="14"/>
      <c r="D425" s="14"/>
      <c r="E425" s="14"/>
      <c r="F425" s="14"/>
      <c r="G425" s="14"/>
      <c r="H425" s="14"/>
      <c r="I425" s="14"/>
      <c r="J425" s="14"/>
      <c r="K425" s="14"/>
      <c r="L425" s="14"/>
      <c r="M425" s="14"/>
      <c r="N425" s="14"/>
      <c r="O425" s="14"/>
    </row>
    <row r="426" spans="2:15" s="2" customFormat="1" x14ac:dyDescent="0.2">
      <c r="B426" s="14"/>
      <c r="C426" s="14"/>
      <c r="D426" s="14"/>
      <c r="E426" s="14"/>
      <c r="F426" s="14"/>
      <c r="G426" s="14"/>
      <c r="H426" s="14"/>
      <c r="I426" s="14"/>
      <c r="J426" s="14"/>
      <c r="K426" s="14"/>
      <c r="L426" s="14"/>
      <c r="M426" s="14"/>
      <c r="N426" s="14"/>
      <c r="O426" s="14"/>
    </row>
    <row r="427" spans="2:15" s="2" customFormat="1" x14ac:dyDescent="0.2">
      <c r="B427" s="14"/>
      <c r="C427" s="14"/>
      <c r="D427" s="14"/>
      <c r="E427" s="14"/>
      <c r="F427" s="14"/>
      <c r="G427" s="14"/>
      <c r="H427" s="14"/>
      <c r="I427" s="14"/>
      <c r="J427" s="14"/>
      <c r="K427" s="14"/>
      <c r="L427" s="14"/>
      <c r="M427" s="14"/>
      <c r="N427" s="14"/>
      <c r="O427" s="14"/>
    </row>
    <row r="428" spans="2:15" s="2" customFormat="1" x14ac:dyDescent="0.2">
      <c r="B428" s="14"/>
      <c r="C428" s="14"/>
      <c r="D428" s="14"/>
      <c r="E428" s="14"/>
      <c r="F428" s="14"/>
      <c r="G428" s="14"/>
      <c r="H428" s="14"/>
      <c r="I428" s="14"/>
      <c r="J428" s="14"/>
      <c r="K428" s="14"/>
      <c r="L428" s="14"/>
      <c r="M428" s="14"/>
      <c r="N428" s="14"/>
      <c r="O428" s="14"/>
    </row>
    <row r="429" spans="2:15" s="2" customFormat="1" x14ac:dyDescent="0.2">
      <c r="B429" s="14"/>
      <c r="C429" s="14"/>
      <c r="D429" s="14"/>
      <c r="E429" s="14"/>
      <c r="F429" s="14"/>
      <c r="G429" s="14"/>
      <c r="H429" s="14"/>
      <c r="I429" s="14"/>
      <c r="J429" s="14"/>
      <c r="K429" s="14"/>
      <c r="L429" s="14"/>
      <c r="M429" s="14"/>
      <c r="N429" s="14"/>
      <c r="O429" s="14"/>
    </row>
    <row r="430" spans="2:15" s="2" customFormat="1" x14ac:dyDescent="0.2">
      <c r="B430" s="14"/>
      <c r="C430" s="14"/>
      <c r="D430" s="14"/>
      <c r="E430" s="14"/>
      <c r="F430" s="14"/>
      <c r="G430" s="14"/>
      <c r="H430" s="14"/>
      <c r="I430" s="14"/>
      <c r="J430" s="14"/>
      <c r="K430" s="14"/>
      <c r="L430" s="14"/>
      <c r="M430" s="14"/>
      <c r="N430" s="14"/>
      <c r="O430" s="14"/>
    </row>
    <row r="431" spans="2:15" s="2" customFormat="1" x14ac:dyDescent="0.2">
      <c r="B431" s="14"/>
      <c r="C431" s="14"/>
      <c r="D431" s="14"/>
      <c r="E431" s="14"/>
      <c r="F431" s="14"/>
      <c r="G431" s="14"/>
      <c r="H431" s="14"/>
      <c r="I431" s="14"/>
      <c r="J431" s="14"/>
      <c r="K431" s="14"/>
      <c r="L431" s="14"/>
      <c r="M431" s="14"/>
      <c r="N431" s="14"/>
      <c r="O431" s="14"/>
    </row>
    <row r="432" spans="2:15" s="2" customFormat="1" x14ac:dyDescent="0.2">
      <c r="B432" s="14"/>
      <c r="C432" s="14"/>
      <c r="D432" s="14"/>
      <c r="E432" s="14"/>
      <c r="F432" s="14"/>
      <c r="G432" s="14"/>
      <c r="H432" s="14"/>
      <c r="I432" s="14"/>
      <c r="J432" s="14"/>
      <c r="K432" s="14"/>
      <c r="L432" s="14"/>
      <c r="M432" s="14"/>
      <c r="N432" s="14"/>
      <c r="O432" s="14"/>
    </row>
    <row r="433" spans="2:15" s="2" customFormat="1" x14ac:dyDescent="0.2">
      <c r="B433" s="14"/>
      <c r="C433" s="14"/>
      <c r="D433" s="14"/>
      <c r="E433" s="14"/>
      <c r="F433" s="14"/>
      <c r="G433" s="14"/>
      <c r="H433" s="14"/>
      <c r="I433" s="14"/>
      <c r="J433" s="14"/>
      <c r="K433" s="14"/>
      <c r="L433" s="14"/>
      <c r="M433" s="14"/>
      <c r="N433" s="14"/>
      <c r="O433" s="14"/>
    </row>
    <row r="434" spans="2:15" s="2" customFormat="1" x14ac:dyDescent="0.2">
      <c r="B434" s="14"/>
      <c r="C434" s="14"/>
      <c r="D434" s="14"/>
      <c r="E434" s="14"/>
      <c r="F434" s="14"/>
      <c r="G434" s="14"/>
      <c r="H434" s="14"/>
      <c r="I434" s="14"/>
      <c r="J434" s="14"/>
      <c r="K434" s="14"/>
      <c r="L434" s="14"/>
      <c r="M434" s="14"/>
      <c r="N434" s="14"/>
      <c r="O434" s="14"/>
    </row>
    <row r="435" spans="2:15" s="2" customFormat="1" x14ac:dyDescent="0.2">
      <c r="B435" s="14"/>
      <c r="C435" s="14"/>
      <c r="D435" s="14"/>
      <c r="E435" s="14"/>
      <c r="F435" s="14"/>
      <c r="G435" s="14"/>
      <c r="H435" s="14"/>
      <c r="I435" s="14"/>
      <c r="J435" s="14"/>
      <c r="K435" s="14"/>
      <c r="L435" s="14"/>
      <c r="M435" s="14"/>
      <c r="N435" s="14"/>
      <c r="O435" s="14"/>
    </row>
    <row r="436" spans="2:15" s="2" customFormat="1" x14ac:dyDescent="0.2">
      <c r="B436" s="14"/>
      <c r="C436" s="14"/>
      <c r="D436" s="14"/>
      <c r="E436" s="14"/>
      <c r="F436" s="14"/>
      <c r="G436" s="14"/>
      <c r="H436" s="14"/>
      <c r="I436" s="14"/>
      <c r="J436" s="14"/>
      <c r="K436" s="14"/>
      <c r="L436" s="14"/>
      <c r="M436" s="14"/>
      <c r="N436" s="14"/>
      <c r="O436" s="14"/>
    </row>
    <row r="437" spans="2:15" s="2" customFormat="1" x14ac:dyDescent="0.2">
      <c r="B437" s="14"/>
      <c r="C437" s="14"/>
      <c r="D437" s="14"/>
      <c r="E437" s="14"/>
      <c r="F437" s="14"/>
      <c r="G437" s="14"/>
      <c r="H437" s="14"/>
      <c r="I437" s="14"/>
      <c r="J437" s="14"/>
      <c r="K437" s="14"/>
      <c r="L437" s="14"/>
      <c r="M437" s="14"/>
      <c r="N437" s="14"/>
      <c r="O437" s="14"/>
    </row>
    <row r="438" spans="2:15" s="2" customFormat="1" x14ac:dyDescent="0.2">
      <c r="B438" s="14"/>
      <c r="C438" s="14"/>
      <c r="D438" s="14"/>
      <c r="E438" s="14"/>
      <c r="F438" s="14"/>
      <c r="G438" s="14"/>
      <c r="H438" s="14"/>
      <c r="I438" s="14"/>
      <c r="J438" s="14"/>
      <c r="K438" s="14"/>
      <c r="L438" s="14"/>
      <c r="M438" s="14"/>
      <c r="N438" s="14"/>
      <c r="O438" s="14"/>
    </row>
    <row r="439" spans="2:15" s="2" customFormat="1" x14ac:dyDescent="0.2">
      <c r="B439" s="14"/>
      <c r="C439" s="14"/>
      <c r="D439" s="14"/>
      <c r="E439" s="14"/>
      <c r="F439" s="14"/>
      <c r="G439" s="14"/>
      <c r="H439" s="14"/>
      <c r="I439" s="14"/>
      <c r="J439" s="14"/>
      <c r="K439" s="14"/>
      <c r="L439" s="14"/>
      <c r="M439" s="14"/>
      <c r="N439" s="14"/>
      <c r="O439" s="14"/>
    </row>
    <row r="440" spans="2:15" s="2" customFormat="1" x14ac:dyDescent="0.2">
      <c r="B440" s="14"/>
      <c r="C440" s="14"/>
      <c r="D440" s="14"/>
      <c r="E440" s="14"/>
      <c r="F440" s="14"/>
      <c r="G440" s="14"/>
      <c r="H440" s="14"/>
      <c r="I440" s="14"/>
      <c r="J440" s="14"/>
      <c r="K440" s="14"/>
      <c r="L440" s="14"/>
      <c r="M440" s="14"/>
      <c r="N440" s="14"/>
      <c r="O440" s="14"/>
    </row>
    <row r="441" spans="2:15" s="2" customFormat="1" x14ac:dyDescent="0.2">
      <c r="B441" s="14"/>
      <c r="C441" s="14"/>
      <c r="D441" s="14"/>
      <c r="E441" s="14"/>
      <c r="F441" s="14"/>
      <c r="G441" s="14"/>
      <c r="H441" s="14"/>
      <c r="I441" s="14"/>
      <c r="J441" s="14"/>
      <c r="K441" s="14"/>
      <c r="L441" s="14"/>
      <c r="M441" s="14"/>
      <c r="N441" s="14"/>
      <c r="O441" s="14"/>
    </row>
    <row r="442" spans="2:15" s="2" customFormat="1" x14ac:dyDescent="0.2">
      <c r="B442" s="14"/>
      <c r="C442" s="14"/>
      <c r="D442" s="14"/>
      <c r="E442" s="14"/>
      <c r="F442" s="14"/>
      <c r="G442" s="14"/>
      <c r="H442" s="14"/>
      <c r="I442" s="14"/>
      <c r="J442" s="14"/>
      <c r="K442" s="14"/>
      <c r="L442" s="14"/>
      <c r="M442" s="14"/>
      <c r="N442" s="14"/>
      <c r="O442" s="14"/>
    </row>
    <row r="443" spans="2:15" s="2" customFormat="1" x14ac:dyDescent="0.2">
      <c r="B443" s="14"/>
      <c r="C443" s="14"/>
      <c r="D443" s="14"/>
      <c r="E443" s="14"/>
      <c r="F443" s="14"/>
      <c r="G443" s="14"/>
      <c r="H443" s="14"/>
      <c r="I443" s="14"/>
      <c r="J443" s="14"/>
      <c r="K443" s="14"/>
      <c r="L443" s="14"/>
      <c r="M443" s="14"/>
      <c r="N443" s="14"/>
      <c r="O443" s="14"/>
    </row>
    <row r="444" spans="2:15" s="2" customFormat="1" x14ac:dyDescent="0.2">
      <c r="B444" s="14"/>
      <c r="C444" s="14"/>
      <c r="D444" s="14"/>
      <c r="E444" s="14"/>
      <c r="F444" s="14"/>
      <c r="G444" s="14"/>
      <c r="H444" s="14"/>
      <c r="I444" s="14"/>
      <c r="J444" s="14"/>
      <c r="K444" s="14"/>
      <c r="L444" s="14"/>
      <c r="M444" s="14"/>
      <c r="N444" s="14"/>
      <c r="O444" s="14"/>
    </row>
    <row r="445" spans="2:15" s="2" customFormat="1" x14ac:dyDescent="0.2">
      <c r="B445" s="14"/>
      <c r="C445" s="14"/>
      <c r="D445" s="14"/>
      <c r="E445" s="14"/>
      <c r="F445" s="14"/>
      <c r="G445" s="14"/>
      <c r="H445" s="14"/>
      <c r="I445" s="14"/>
      <c r="J445" s="14"/>
      <c r="K445" s="14"/>
      <c r="L445" s="14"/>
      <c r="M445" s="14"/>
      <c r="N445" s="14"/>
      <c r="O445" s="14"/>
    </row>
    <row r="446" spans="2:15" s="2" customFormat="1" x14ac:dyDescent="0.2">
      <c r="B446" s="14"/>
      <c r="C446" s="14"/>
      <c r="D446" s="14"/>
      <c r="E446" s="14"/>
      <c r="F446" s="14"/>
      <c r="G446" s="14"/>
      <c r="H446" s="14"/>
      <c r="I446" s="14"/>
      <c r="J446" s="14"/>
      <c r="K446" s="14"/>
      <c r="L446" s="14"/>
      <c r="M446" s="14"/>
      <c r="N446" s="14"/>
      <c r="O446" s="14"/>
    </row>
    <row r="447" spans="2:15" s="2" customFormat="1" x14ac:dyDescent="0.2">
      <c r="B447" s="14"/>
      <c r="C447" s="14"/>
      <c r="D447" s="14"/>
      <c r="E447" s="14"/>
      <c r="F447" s="14"/>
      <c r="G447" s="14"/>
      <c r="H447" s="14"/>
      <c r="I447" s="14"/>
      <c r="J447" s="14"/>
      <c r="K447" s="14"/>
      <c r="L447" s="14"/>
      <c r="M447" s="14"/>
      <c r="N447" s="14"/>
      <c r="O447" s="14"/>
    </row>
    <row r="448" spans="2:15" s="2" customFormat="1" x14ac:dyDescent="0.2">
      <c r="B448" s="14"/>
      <c r="C448" s="14"/>
      <c r="D448" s="14"/>
      <c r="E448" s="14"/>
      <c r="F448" s="14"/>
      <c r="G448" s="14"/>
      <c r="H448" s="14"/>
      <c r="I448" s="14"/>
      <c r="J448" s="14"/>
      <c r="K448" s="14"/>
      <c r="L448" s="14"/>
      <c r="M448" s="14"/>
      <c r="N448" s="14"/>
      <c r="O448" s="14"/>
    </row>
    <row r="449" spans="2:15" s="2" customFormat="1" x14ac:dyDescent="0.2">
      <c r="B449" s="14"/>
      <c r="C449" s="14"/>
      <c r="D449" s="14"/>
      <c r="E449" s="14"/>
      <c r="F449" s="14"/>
      <c r="G449" s="14"/>
      <c r="H449" s="14"/>
      <c r="I449" s="14"/>
      <c r="J449" s="14"/>
      <c r="K449" s="14"/>
      <c r="L449" s="14"/>
      <c r="M449" s="14"/>
      <c r="N449" s="14"/>
      <c r="O449" s="14"/>
    </row>
    <row r="450" spans="2:15" s="2" customFormat="1" x14ac:dyDescent="0.2">
      <c r="B450" s="14"/>
      <c r="C450" s="14"/>
      <c r="D450" s="14"/>
      <c r="E450" s="14"/>
      <c r="F450" s="14"/>
      <c r="G450" s="14"/>
      <c r="H450" s="14"/>
      <c r="I450" s="14"/>
      <c r="J450" s="14"/>
      <c r="K450" s="14"/>
      <c r="L450" s="14"/>
      <c r="M450" s="14"/>
      <c r="N450" s="14"/>
      <c r="O450" s="14"/>
    </row>
    <row r="451" spans="2:15" s="2" customFormat="1" x14ac:dyDescent="0.2">
      <c r="B451" s="14"/>
      <c r="C451" s="14"/>
      <c r="D451" s="14"/>
      <c r="E451" s="14"/>
      <c r="F451" s="14"/>
      <c r="G451" s="14"/>
      <c r="H451" s="14"/>
      <c r="I451" s="14"/>
      <c r="J451" s="14"/>
      <c r="K451" s="14"/>
      <c r="L451" s="14"/>
      <c r="M451" s="14"/>
      <c r="N451" s="14"/>
      <c r="O451" s="14"/>
    </row>
    <row r="452" spans="2:15" s="2" customFormat="1" x14ac:dyDescent="0.2">
      <c r="B452" s="14"/>
      <c r="C452" s="14"/>
      <c r="D452" s="14"/>
      <c r="E452" s="14"/>
      <c r="F452" s="14"/>
      <c r="G452" s="14"/>
      <c r="H452" s="14"/>
      <c r="I452" s="14"/>
      <c r="J452" s="14"/>
      <c r="K452" s="14"/>
      <c r="L452" s="14"/>
      <c r="M452" s="14"/>
      <c r="N452" s="14"/>
      <c r="O452" s="14"/>
    </row>
    <row r="453" spans="2:15" s="2" customFormat="1" x14ac:dyDescent="0.2">
      <c r="B453" s="14"/>
      <c r="C453" s="14"/>
      <c r="D453" s="14"/>
      <c r="E453" s="14"/>
      <c r="F453" s="14"/>
      <c r="G453" s="14"/>
      <c r="H453" s="14"/>
      <c r="I453" s="14"/>
      <c r="J453" s="14"/>
      <c r="K453" s="14"/>
      <c r="L453" s="14"/>
      <c r="M453" s="14"/>
      <c r="N453" s="14"/>
      <c r="O453" s="14"/>
    </row>
    <row r="454" spans="2:15" s="2" customFormat="1" x14ac:dyDescent="0.2">
      <c r="B454" s="14"/>
      <c r="C454" s="14"/>
      <c r="D454" s="14"/>
      <c r="E454" s="14"/>
      <c r="F454" s="14"/>
      <c r="G454" s="14"/>
      <c r="H454" s="14"/>
      <c r="I454" s="14"/>
      <c r="J454" s="14"/>
      <c r="K454" s="14"/>
      <c r="L454" s="14"/>
      <c r="M454" s="14"/>
      <c r="N454" s="14"/>
      <c r="O454" s="14"/>
    </row>
    <row r="455" spans="2:15" s="2" customFormat="1" x14ac:dyDescent="0.2">
      <c r="B455" s="14"/>
      <c r="C455" s="14"/>
      <c r="D455" s="14"/>
      <c r="E455" s="14"/>
      <c r="F455" s="14"/>
      <c r="G455" s="14"/>
      <c r="H455" s="14"/>
      <c r="I455" s="14"/>
      <c r="J455" s="14"/>
      <c r="K455" s="14"/>
      <c r="L455" s="14"/>
      <c r="M455" s="14"/>
      <c r="N455" s="14"/>
      <c r="O455" s="14"/>
    </row>
    <row r="456" spans="2:15" s="2" customFormat="1" x14ac:dyDescent="0.2">
      <c r="B456" s="14"/>
      <c r="C456" s="14"/>
      <c r="D456" s="14"/>
      <c r="E456" s="14"/>
      <c r="F456" s="14"/>
      <c r="G456" s="14"/>
      <c r="H456" s="14"/>
      <c r="I456" s="14"/>
      <c r="J456" s="14"/>
      <c r="K456" s="14"/>
      <c r="L456" s="14"/>
      <c r="M456" s="14"/>
      <c r="N456" s="14"/>
      <c r="O456" s="14"/>
    </row>
    <row r="457" spans="2:15" s="2" customFormat="1" x14ac:dyDescent="0.2">
      <c r="B457" s="14"/>
      <c r="C457" s="14"/>
      <c r="D457" s="14"/>
      <c r="E457" s="14"/>
      <c r="F457" s="14"/>
      <c r="G457" s="14"/>
      <c r="H457" s="14"/>
      <c r="I457" s="14"/>
      <c r="J457" s="14"/>
      <c r="K457" s="14"/>
      <c r="L457" s="14"/>
      <c r="M457" s="14"/>
      <c r="N457" s="14"/>
      <c r="O457" s="14"/>
    </row>
    <row r="458" spans="2:15" s="2" customFormat="1" x14ac:dyDescent="0.2">
      <c r="B458" s="14"/>
      <c r="C458" s="14"/>
      <c r="D458" s="14"/>
      <c r="E458" s="14"/>
      <c r="F458" s="14"/>
      <c r="G458" s="14"/>
      <c r="H458" s="14"/>
      <c r="I458" s="14"/>
      <c r="J458" s="14"/>
      <c r="K458" s="14"/>
      <c r="L458" s="14"/>
      <c r="M458" s="14"/>
      <c r="N458" s="14"/>
      <c r="O458" s="14"/>
    </row>
    <row r="459" spans="2:15" s="2" customFormat="1" x14ac:dyDescent="0.2">
      <c r="B459" s="14"/>
      <c r="C459" s="14"/>
      <c r="D459" s="14"/>
      <c r="E459" s="14"/>
      <c r="F459" s="14"/>
      <c r="G459" s="14"/>
      <c r="H459" s="14"/>
      <c r="I459" s="14"/>
      <c r="J459" s="14"/>
      <c r="K459" s="14"/>
      <c r="L459" s="14"/>
      <c r="M459" s="14"/>
      <c r="N459" s="14"/>
      <c r="O459" s="14"/>
    </row>
    <row r="460" spans="2:15" s="2" customFormat="1" x14ac:dyDescent="0.2">
      <c r="B460" s="14"/>
      <c r="C460" s="14"/>
      <c r="D460" s="14"/>
      <c r="E460" s="14"/>
      <c r="F460" s="14"/>
      <c r="G460" s="14"/>
      <c r="H460" s="14"/>
      <c r="I460" s="14"/>
      <c r="J460" s="14"/>
      <c r="K460" s="14"/>
      <c r="L460" s="14"/>
      <c r="M460" s="14"/>
      <c r="N460" s="14"/>
      <c r="O460" s="14"/>
    </row>
    <row r="461" spans="2:15" s="2" customFormat="1" x14ac:dyDescent="0.2">
      <c r="B461" s="14"/>
      <c r="C461" s="14"/>
      <c r="D461" s="14"/>
      <c r="E461" s="14"/>
      <c r="F461" s="14"/>
      <c r="G461" s="14"/>
      <c r="H461" s="14"/>
      <c r="I461" s="14"/>
      <c r="J461" s="14"/>
      <c r="K461" s="14"/>
      <c r="L461" s="14"/>
      <c r="M461" s="14"/>
      <c r="N461" s="14"/>
      <c r="O461" s="14"/>
    </row>
    <row r="462" spans="2:15" s="2" customFormat="1" x14ac:dyDescent="0.2">
      <c r="B462" s="14"/>
      <c r="C462" s="14"/>
      <c r="D462" s="14"/>
      <c r="E462" s="14"/>
      <c r="F462" s="14"/>
      <c r="G462" s="14"/>
      <c r="H462" s="14"/>
      <c r="I462" s="14"/>
      <c r="J462" s="14"/>
      <c r="K462" s="14"/>
      <c r="L462" s="14"/>
      <c r="M462" s="14"/>
      <c r="N462" s="14"/>
      <c r="O462" s="14"/>
    </row>
    <row r="463" spans="2:15" s="2" customFormat="1" x14ac:dyDescent="0.2">
      <c r="B463" s="14"/>
      <c r="C463" s="14"/>
      <c r="D463" s="14"/>
      <c r="E463" s="14"/>
      <c r="F463" s="14"/>
      <c r="G463" s="14"/>
      <c r="H463" s="14"/>
      <c r="I463" s="14"/>
      <c r="J463" s="14"/>
      <c r="K463" s="14"/>
      <c r="L463" s="14"/>
      <c r="M463" s="14"/>
      <c r="N463" s="14"/>
      <c r="O463" s="14"/>
    </row>
    <row r="464" spans="2:15" s="2" customFormat="1" x14ac:dyDescent="0.2">
      <c r="B464" s="14"/>
      <c r="C464" s="14"/>
      <c r="D464" s="14"/>
      <c r="E464" s="14"/>
      <c r="F464" s="14"/>
      <c r="G464" s="14"/>
      <c r="H464" s="14"/>
      <c r="I464" s="14"/>
      <c r="J464" s="14"/>
      <c r="K464" s="14"/>
      <c r="L464" s="14"/>
      <c r="M464" s="14"/>
      <c r="N464" s="14"/>
      <c r="O464" s="14"/>
    </row>
    <row r="465" spans="2:15" s="2" customFormat="1" x14ac:dyDescent="0.2">
      <c r="B465" s="14"/>
      <c r="C465" s="14"/>
      <c r="D465" s="14"/>
      <c r="E465" s="14"/>
      <c r="F465" s="14"/>
      <c r="G465" s="14"/>
      <c r="H465" s="14"/>
      <c r="I465" s="14"/>
      <c r="J465" s="14"/>
      <c r="K465" s="14"/>
      <c r="L465" s="14"/>
      <c r="M465" s="14"/>
      <c r="N465" s="14"/>
      <c r="O465" s="14"/>
    </row>
    <row r="466" spans="2:15" s="2" customFormat="1" x14ac:dyDescent="0.2">
      <c r="B466" s="14"/>
      <c r="C466" s="14"/>
      <c r="D466" s="14"/>
      <c r="E466" s="14"/>
      <c r="F466" s="14"/>
      <c r="G466" s="14"/>
      <c r="H466" s="14"/>
      <c r="I466" s="14"/>
      <c r="J466" s="14"/>
      <c r="K466" s="14"/>
      <c r="L466" s="14"/>
      <c r="M466" s="14"/>
      <c r="N466" s="14"/>
      <c r="O466" s="14"/>
    </row>
    <row r="467" spans="2:15" s="2" customFormat="1" x14ac:dyDescent="0.2">
      <c r="B467" s="14"/>
      <c r="C467" s="14"/>
      <c r="D467" s="14"/>
      <c r="E467" s="14"/>
      <c r="F467" s="14"/>
      <c r="G467" s="14"/>
      <c r="H467" s="14"/>
      <c r="I467" s="14"/>
      <c r="J467" s="14"/>
      <c r="K467" s="14"/>
      <c r="L467" s="14"/>
      <c r="M467" s="14"/>
      <c r="N467" s="14"/>
      <c r="O467" s="14"/>
    </row>
    <row r="468" spans="2:15" s="2" customFormat="1" x14ac:dyDescent="0.2">
      <c r="B468" s="14"/>
      <c r="C468" s="14"/>
      <c r="D468" s="14"/>
      <c r="E468" s="14"/>
      <c r="F468" s="14"/>
      <c r="G468" s="14"/>
      <c r="H468" s="14"/>
      <c r="I468" s="14"/>
      <c r="J468" s="14"/>
      <c r="K468" s="14"/>
      <c r="L468" s="14"/>
      <c r="M468" s="14"/>
      <c r="N468" s="14"/>
      <c r="O468" s="14"/>
    </row>
    <row r="469" spans="2:15" s="2" customFormat="1" x14ac:dyDescent="0.2">
      <c r="B469" s="14"/>
      <c r="C469" s="14"/>
      <c r="D469" s="14"/>
      <c r="E469" s="14"/>
      <c r="F469" s="14"/>
      <c r="G469" s="14"/>
      <c r="H469" s="14"/>
      <c r="I469" s="14"/>
      <c r="J469" s="14"/>
      <c r="K469" s="14"/>
      <c r="L469" s="14"/>
      <c r="M469" s="14"/>
      <c r="N469" s="14"/>
      <c r="O469" s="14"/>
    </row>
    <row r="470" spans="2:15" s="2" customFormat="1" x14ac:dyDescent="0.2">
      <c r="B470" s="14"/>
      <c r="C470" s="14"/>
      <c r="D470" s="14"/>
      <c r="E470" s="14"/>
      <c r="F470" s="14"/>
      <c r="G470" s="14"/>
      <c r="H470" s="14"/>
      <c r="I470" s="14"/>
      <c r="J470" s="14"/>
      <c r="K470" s="14"/>
      <c r="L470" s="14"/>
      <c r="M470" s="14"/>
      <c r="N470" s="14"/>
      <c r="O470" s="14"/>
    </row>
    <row r="471" spans="2:15" s="2" customFormat="1" x14ac:dyDescent="0.2">
      <c r="B471" s="14"/>
      <c r="C471" s="14"/>
      <c r="D471" s="14"/>
      <c r="E471" s="14"/>
      <c r="F471" s="14"/>
      <c r="G471" s="14"/>
      <c r="H471" s="14"/>
      <c r="I471" s="14"/>
      <c r="J471" s="14"/>
      <c r="K471" s="14"/>
      <c r="L471" s="14"/>
      <c r="M471" s="14"/>
      <c r="N471" s="14"/>
      <c r="O471" s="14"/>
    </row>
    <row r="472" spans="2:15" s="2" customFormat="1" x14ac:dyDescent="0.2">
      <c r="B472" s="14"/>
      <c r="C472" s="14"/>
      <c r="D472" s="14"/>
      <c r="E472" s="14"/>
      <c r="F472" s="14"/>
      <c r="G472" s="14"/>
      <c r="H472" s="14"/>
      <c r="I472" s="14"/>
      <c r="J472" s="14"/>
      <c r="K472" s="14"/>
      <c r="L472" s="14"/>
      <c r="M472" s="14"/>
      <c r="N472" s="14"/>
      <c r="O472" s="14"/>
    </row>
    <row r="473" spans="2:15" s="2" customFormat="1" x14ac:dyDescent="0.2">
      <c r="B473" s="14"/>
      <c r="C473" s="14"/>
      <c r="D473" s="14"/>
      <c r="E473" s="14"/>
      <c r="F473" s="14"/>
      <c r="G473" s="14"/>
      <c r="H473" s="14"/>
      <c r="I473" s="14"/>
      <c r="J473" s="14"/>
      <c r="K473" s="14"/>
      <c r="L473" s="14"/>
      <c r="M473" s="14"/>
      <c r="N473" s="14"/>
      <c r="O473" s="14"/>
    </row>
    <row r="474" spans="2:15" s="2" customFormat="1" x14ac:dyDescent="0.2">
      <c r="B474" s="14"/>
      <c r="C474" s="14"/>
      <c r="D474" s="14"/>
      <c r="E474" s="14"/>
      <c r="F474" s="14"/>
      <c r="G474" s="14"/>
      <c r="H474" s="14"/>
      <c r="I474" s="14"/>
      <c r="J474" s="14"/>
      <c r="K474" s="14"/>
      <c r="L474" s="14"/>
      <c r="M474" s="14"/>
      <c r="N474" s="14"/>
      <c r="O474" s="14"/>
    </row>
    <row r="475" spans="2:15" s="2" customFormat="1" x14ac:dyDescent="0.2">
      <c r="B475" s="14"/>
      <c r="C475" s="14"/>
      <c r="D475" s="14"/>
      <c r="E475" s="14"/>
      <c r="F475" s="14"/>
      <c r="G475" s="14"/>
      <c r="H475" s="14"/>
      <c r="I475" s="14"/>
      <c r="J475" s="14"/>
      <c r="K475" s="14"/>
      <c r="L475" s="14"/>
      <c r="M475" s="14"/>
      <c r="N475" s="14"/>
      <c r="O475" s="14"/>
    </row>
    <row r="476" spans="2:15" s="2" customFormat="1" x14ac:dyDescent="0.2">
      <c r="B476" s="14"/>
      <c r="C476" s="14"/>
      <c r="D476" s="14"/>
      <c r="E476" s="14"/>
      <c r="F476" s="14"/>
      <c r="G476" s="14"/>
      <c r="H476" s="14"/>
      <c r="I476" s="14"/>
      <c r="J476" s="14"/>
      <c r="K476" s="14"/>
      <c r="L476" s="14"/>
      <c r="M476" s="14"/>
      <c r="N476" s="14"/>
      <c r="O476" s="14"/>
    </row>
    <row r="477" spans="2:15" s="2" customFormat="1" x14ac:dyDescent="0.2">
      <c r="B477" s="14"/>
      <c r="C477" s="14"/>
      <c r="D477" s="14"/>
      <c r="E477" s="14"/>
      <c r="F477" s="14"/>
      <c r="G477" s="14"/>
      <c r="H477" s="14"/>
      <c r="I477" s="14"/>
      <c r="J477" s="14"/>
      <c r="K477" s="14"/>
      <c r="L477" s="14"/>
      <c r="M477" s="14"/>
      <c r="N477" s="14"/>
      <c r="O477" s="14"/>
    </row>
    <row r="478" spans="2:15" s="2" customFormat="1" x14ac:dyDescent="0.2">
      <c r="B478" s="14"/>
      <c r="C478" s="14"/>
      <c r="D478" s="14"/>
      <c r="E478" s="14"/>
      <c r="F478" s="14"/>
      <c r="G478" s="14"/>
      <c r="H478" s="14"/>
      <c r="I478" s="14"/>
      <c r="J478" s="14"/>
      <c r="K478" s="14"/>
      <c r="L478" s="14"/>
      <c r="M478" s="14"/>
      <c r="N478" s="14"/>
      <c r="O478" s="14"/>
    </row>
    <row r="479" spans="2:15" s="2" customFormat="1" x14ac:dyDescent="0.2">
      <c r="B479" s="14"/>
      <c r="C479" s="14"/>
      <c r="D479" s="14"/>
      <c r="E479" s="14"/>
      <c r="F479" s="14"/>
      <c r="G479" s="14"/>
      <c r="H479" s="14"/>
      <c r="I479" s="14"/>
      <c r="J479" s="14"/>
      <c r="K479" s="14"/>
      <c r="L479" s="14"/>
      <c r="M479" s="14"/>
      <c r="N479" s="14"/>
      <c r="O479" s="14"/>
    </row>
    <row r="480" spans="2:15" s="2" customFormat="1" x14ac:dyDescent="0.2">
      <c r="B480" s="14"/>
      <c r="C480" s="14"/>
      <c r="D480" s="14"/>
      <c r="E480" s="14"/>
      <c r="F480" s="14"/>
      <c r="G480" s="14"/>
      <c r="H480" s="14"/>
      <c r="I480" s="14"/>
      <c r="J480" s="14"/>
      <c r="K480" s="14"/>
      <c r="L480" s="14"/>
      <c r="M480" s="14"/>
      <c r="N480" s="14"/>
      <c r="O480" s="14"/>
    </row>
    <row r="481" spans="2:15" s="2" customFormat="1" x14ac:dyDescent="0.2">
      <c r="B481" s="14"/>
      <c r="C481" s="14"/>
      <c r="D481" s="14"/>
      <c r="E481" s="14"/>
      <c r="F481" s="14"/>
      <c r="G481" s="14"/>
      <c r="H481" s="14"/>
      <c r="I481" s="14"/>
      <c r="J481" s="14"/>
      <c r="K481" s="14"/>
      <c r="L481" s="14"/>
      <c r="M481" s="14"/>
      <c r="N481" s="14"/>
      <c r="O481" s="14"/>
    </row>
    <row r="482" spans="2:15" s="2" customFormat="1" x14ac:dyDescent="0.2">
      <c r="B482" s="14"/>
      <c r="C482" s="14"/>
      <c r="D482" s="14"/>
      <c r="E482" s="14"/>
      <c r="F482" s="14"/>
      <c r="G482" s="14"/>
      <c r="H482" s="14"/>
      <c r="I482" s="14"/>
      <c r="J482" s="14"/>
      <c r="K482" s="14"/>
      <c r="L482" s="14"/>
      <c r="M482" s="14"/>
      <c r="N482" s="14"/>
      <c r="O482" s="14"/>
    </row>
    <row r="483" spans="2:15" s="2" customFormat="1" x14ac:dyDescent="0.2">
      <c r="B483" s="14"/>
      <c r="C483" s="14"/>
      <c r="D483" s="14"/>
      <c r="E483" s="14"/>
      <c r="F483" s="14"/>
      <c r="G483" s="14"/>
      <c r="H483" s="14"/>
      <c r="I483" s="14"/>
      <c r="J483" s="14"/>
      <c r="K483" s="14"/>
      <c r="L483" s="14"/>
      <c r="M483" s="14"/>
      <c r="N483" s="14"/>
      <c r="O483" s="14"/>
    </row>
    <row r="484" spans="2:15" s="2" customFormat="1" x14ac:dyDescent="0.2">
      <c r="B484" s="14"/>
      <c r="C484" s="14"/>
      <c r="D484" s="14"/>
      <c r="E484" s="14"/>
      <c r="F484" s="14"/>
      <c r="G484" s="14"/>
      <c r="H484" s="14"/>
      <c r="I484" s="14"/>
      <c r="J484" s="14"/>
      <c r="K484" s="14"/>
      <c r="L484" s="14"/>
      <c r="M484" s="14"/>
      <c r="N484" s="14"/>
      <c r="O484" s="14"/>
    </row>
    <row r="485" spans="2:15" s="2" customFormat="1" x14ac:dyDescent="0.2">
      <c r="B485" s="14"/>
      <c r="C485" s="14"/>
      <c r="D485" s="14"/>
      <c r="E485" s="14"/>
      <c r="F485" s="14"/>
      <c r="G485" s="14"/>
      <c r="H485" s="14"/>
      <c r="I485" s="14"/>
      <c r="J485" s="14"/>
      <c r="K485" s="14"/>
      <c r="L485" s="14"/>
      <c r="M485" s="14"/>
      <c r="N485" s="14"/>
      <c r="O485" s="14"/>
    </row>
    <row r="486" spans="2:15" s="2" customFormat="1" x14ac:dyDescent="0.2">
      <c r="B486" s="14"/>
      <c r="C486" s="14"/>
      <c r="D486" s="14"/>
      <c r="E486" s="14"/>
      <c r="F486" s="14"/>
      <c r="G486" s="14"/>
      <c r="H486" s="14"/>
      <c r="I486" s="14"/>
      <c r="J486" s="14"/>
      <c r="K486" s="14"/>
      <c r="L486" s="14"/>
      <c r="M486" s="14"/>
      <c r="N486" s="14"/>
      <c r="O486" s="14"/>
    </row>
    <row r="487" spans="2:15" s="2" customFormat="1" x14ac:dyDescent="0.2">
      <c r="B487" s="14"/>
      <c r="C487" s="14"/>
      <c r="D487" s="14"/>
      <c r="E487" s="14"/>
      <c r="F487" s="14"/>
      <c r="G487" s="14"/>
      <c r="H487" s="14"/>
      <c r="I487" s="14"/>
      <c r="J487" s="14"/>
      <c r="K487" s="14"/>
      <c r="L487" s="14"/>
      <c r="M487" s="14"/>
      <c r="N487" s="14"/>
      <c r="O487" s="14"/>
    </row>
    <row r="488" spans="2:15" s="2" customFormat="1" x14ac:dyDescent="0.2">
      <c r="B488" s="14"/>
      <c r="C488" s="14"/>
      <c r="D488" s="14"/>
      <c r="E488" s="14"/>
      <c r="F488" s="14"/>
      <c r="G488" s="14"/>
      <c r="H488" s="14"/>
      <c r="I488" s="14"/>
      <c r="J488" s="14"/>
      <c r="K488" s="14"/>
      <c r="L488" s="14"/>
      <c r="M488" s="14"/>
      <c r="N488" s="14"/>
      <c r="O488" s="14"/>
    </row>
    <row r="489" spans="2:15" s="2" customFormat="1" x14ac:dyDescent="0.2">
      <c r="B489" s="14"/>
      <c r="C489" s="14"/>
      <c r="D489" s="14"/>
      <c r="E489" s="14"/>
      <c r="F489" s="14"/>
      <c r="G489" s="14"/>
      <c r="H489" s="14"/>
      <c r="I489" s="14"/>
      <c r="J489" s="14"/>
      <c r="K489" s="14"/>
      <c r="L489" s="14"/>
      <c r="M489" s="14"/>
      <c r="N489" s="14"/>
      <c r="O489" s="14"/>
    </row>
    <row r="490" spans="2:15" s="2" customFormat="1" x14ac:dyDescent="0.2">
      <c r="B490" s="14"/>
      <c r="C490" s="14"/>
      <c r="D490" s="14"/>
      <c r="E490" s="14"/>
      <c r="F490" s="14"/>
      <c r="G490" s="14"/>
      <c r="H490" s="14"/>
      <c r="I490" s="14"/>
      <c r="J490" s="14"/>
      <c r="K490" s="14"/>
      <c r="L490" s="14"/>
      <c r="M490" s="14"/>
      <c r="N490" s="14"/>
      <c r="O490" s="14"/>
    </row>
    <row r="491" spans="2:15" s="2" customFormat="1" x14ac:dyDescent="0.2">
      <c r="B491" s="14"/>
      <c r="C491" s="14"/>
      <c r="D491" s="14"/>
      <c r="E491" s="14"/>
      <c r="F491" s="14"/>
      <c r="G491" s="14"/>
      <c r="H491" s="14"/>
      <c r="I491" s="14"/>
      <c r="J491" s="14"/>
      <c r="K491" s="14"/>
      <c r="L491" s="14"/>
      <c r="M491" s="14"/>
      <c r="N491" s="14"/>
      <c r="O491" s="14"/>
    </row>
    <row r="492" spans="2:15" s="2" customFormat="1" x14ac:dyDescent="0.2">
      <c r="B492" s="14"/>
      <c r="C492" s="14"/>
      <c r="D492" s="14"/>
      <c r="E492" s="14"/>
      <c r="F492" s="14"/>
      <c r="G492" s="14"/>
      <c r="H492" s="14"/>
      <c r="I492" s="14"/>
      <c r="J492" s="14"/>
      <c r="K492" s="14"/>
      <c r="L492" s="14"/>
      <c r="M492" s="14"/>
      <c r="N492" s="14"/>
      <c r="O492" s="14"/>
    </row>
    <row r="493" spans="2:15" s="2" customFormat="1" x14ac:dyDescent="0.2">
      <c r="B493" s="14"/>
      <c r="C493" s="14"/>
      <c r="D493" s="14"/>
      <c r="E493" s="14"/>
      <c r="F493" s="14"/>
      <c r="G493" s="14"/>
      <c r="H493" s="14"/>
      <c r="I493" s="14"/>
      <c r="J493" s="14"/>
      <c r="K493" s="14"/>
      <c r="L493" s="14"/>
      <c r="M493" s="14"/>
      <c r="N493" s="14"/>
      <c r="O493" s="14"/>
    </row>
    <row r="494" spans="2:15" s="2" customFormat="1" x14ac:dyDescent="0.2">
      <c r="B494" s="14"/>
      <c r="C494" s="14"/>
      <c r="D494" s="14"/>
      <c r="E494" s="14"/>
      <c r="F494" s="14"/>
      <c r="G494" s="14"/>
      <c r="H494" s="14"/>
      <c r="I494" s="14"/>
      <c r="J494" s="14"/>
      <c r="K494" s="14"/>
      <c r="L494" s="14"/>
      <c r="M494" s="14"/>
      <c r="N494" s="14"/>
      <c r="O494" s="14"/>
    </row>
    <row r="495" spans="2:15" s="2" customFormat="1" x14ac:dyDescent="0.2">
      <c r="B495" s="14"/>
      <c r="C495" s="14"/>
      <c r="D495" s="14"/>
      <c r="E495" s="14"/>
      <c r="F495" s="14"/>
      <c r="G495" s="14"/>
      <c r="H495" s="14"/>
      <c r="I495" s="14"/>
      <c r="J495" s="14"/>
      <c r="K495" s="14"/>
      <c r="L495" s="14"/>
      <c r="M495" s="14"/>
      <c r="N495" s="14"/>
      <c r="O495" s="14"/>
    </row>
    <row r="496" spans="2:15" s="2" customFormat="1" x14ac:dyDescent="0.2">
      <c r="B496" s="14"/>
      <c r="C496" s="14"/>
      <c r="D496" s="14"/>
      <c r="E496" s="14"/>
      <c r="F496" s="14"/>
      <c r="G496" s="14"/>
      <c r="H496" s="14"/>
      <c r="I496" s="14"/>
      <c r="J496" s="14"/>
      <c r="K496" s="14"/>
      <c r="L496" s="14"/>
      <c r="M496" s="14"/>
      <c r="N496" s="14"/>
      <c r="O496" s="14"/>
    </row>
    <row r="497" spans="2:15" s="2" customFormat="1" x14ac:dyDescent="0.2">
      <c r="B497" s="14"/>
      <c r="C497" s="14"/>
      <c r="D497" s="14"/>
      <c r="E497" s="14"/>
      <c r="F497" s="14"/>
      <c r="G497" s="14"/>
      <c r="H497" s="14"/>
      <c r="I497" s="14"/>
      <c r="J497" s="14"/>
      <c r="K497" s="14"/>
      <c r="L497" s="14"/>
      <c r="M497" s="14"/>
      <c r="N497" s="14"/>
      <c r="O497" s="14"/>
    </row>
    <row r="498" spans="2:15" s="2" customFormat="1" x14ac:dyDescent="0.2">
      <c r="B498" s="14"/>
      <c r="C498" s="14"/>
      <c r="D498" s="14"/>
      <c r="E498" s="14"/>
      <c r="F498" s="14"/>
      <c r="G498" s="14"/>
      <c r="H498" s="14"/>
      <c r="I498" s="14"/>
      <c r="J498" s="14"/>
      <c r="K498" s="14"/>
      <c r="L498" s="14"/>
      <c r="M498" s="14"/>
      <c r="N498" s="14"/>
      <c r="O498" s="14"/>
    </row>
    <row r="499" spans="2:15" s="2" customFormat="1" x14ac:dyDescent="0.2">
      <c r="B499" s="14"/>
      <c r="C499" s="14"/>
      <c r="D499" s="14"/>
      <c r="E499" s="14"/>
      <c r="F499" s="14"/>
      <c r="G499" s="14"/>
      <c r="H499" s="14"/>
      <c r="I499" s="14"/>
      <c r="J499" s="14"/>
      <c r="K499" s="14"/>
      <c r="L499" s="14"/>
      <c r="M499" s="14"/>
      <c r="N499" s="14"/>
      <c r="O499" s="14"/>
    </row>
    <row r="500" spans="2:15" s="2" customFormat="1" x14ac:dyDescent="0.2">
      <c r="B500" s="14"/>
      <c r="C500" s="14"/>
      <c r="D500" s="14"/>
      <c r="E500" s="14"/>
      <c r="F500" s="14"/>
      <c r="G500" s="14"/>
      <c r="H500" s="14"/>
      <c r="I500" s="14"/>
      <c r="J500" s="14"/>
      <c r="K500" s="14"/>
      <c r="L500" s="14"/>
      <c r="M500" s="14"/>
      <c r="N500" s="14"/>
      <c r="O500" s="14"/>
    </row>
    <row r="501" spans="2:15" s="2" customFormat="1" x14ac:dyDescent="0.2">
      <c r="B501" s="14"/>
      <c r="C501" s="14"/>
      <c r="D501" s="14"/>
      <c r="E501" s="14"/>
      <c r="F501" s="14"/>
      <c r="G501" s="14"/>
      <c r="H501" s="14"/>
      <c r="I501" s="14"/>
      <c r="J501" s="14"/>
      <c r="K501" s="14"/>
      <c r="L501" s="14"/>
      <c r="M501" s="14"/>
      <c r="N501" s="14"/>
      <c r="O501" s="14"/>
    </row>
    <row r="502" spans="2:15" s="2" customFormat="1" x14ac:dyDescent="0.2">
      <c r="B502" s="14"/>
      <c r="C502" s="14"/>
      <c r="D502" s="14"/>
      <c r="E502" s="14"/>
      <c r="F502" s="14"/>
      <c r="G502" s="14"/>
      <c r="H502" s="14"/>
      <c r="I502" s="14"/>
      <c r="J502" s="14"/>
      <c r="K502" s="14"/>
      <c r="L502" s="14"/>
      <c r="M502" s="14"/>
      <c r="N502" s="14"/>
      <c r="O502" s="14"/>
    </row>
    <row r="503" spans="2:15" s="2" customFormat="1" x14ac:dyDescent="0.2">
      <c r="B503" s="14"/>
      <c r="C503" s="14"/>
      <c r="D503" s="14"/>
      <c r="E503" s="14"/>
      <c r="F503" s="14"/>
      <c r="G503" s="14"/>
      <c r="H503" s="14"/>
      <c r="I503" s="14"/>
      <c r="J503" s="14"/>
      <c r="K503" s="14"/>
      <c r="L503" s="14"/>
      <c r="M503" s="14"/>
      <c r="N503" s="14"/>
      <c r="O503" s="14"/>
    </row>
    <row r="504" spans="2:15" s="2" customFormat="1" x14ac:dyDescent="0.2">
      <c r="B504" s="14"/>
      <c r="C504" s="14"/>
      <c r="D504" s="14"/>
      <c r="E504" s="14"/>
      <c r="F504" s="14"/>
      <c r="G504" s="14"/>
      <c r="H504" s="14"/>
      <c r="I504" s="14"/>
      <c r="J504" s="14"/>
      <c r="K504" s="14"/>
      <c r="L504" s="14"/>
      <c r="M504" s="14"/>
      <c r="N504" s="14"/>
      <c r="O504" s="14"/>
    </row>
  </sheetData>
  <mergeCells count="16">
    <mergeCell ref="C24:M24"/>
    <mergeCell ref="C29:M29"/>
    <mergeCell ref="B13:B15"/>
    <mergeCell ref="D13:M13"/>
    <mergeCell ref="D14:M14"/>
    <mergeCell ref="D15:M15"/>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B744D-A857-47F0-91D9-D9E07849094C}">
  <sheetPr codeName="Sheet5">
    <pageSetUpPr fitToPage="1"/>
  </sheetPr>
  <dimension ref="A1:Y352"/>
  <sheetViews>
    <sheetView showGridLines="0" topLeftCell="D1" zoomScaleNormal="100" zoomScalePageLayoutView="40" workbookViewId="0">
      <selection activeCell="G13" sqref="G13:O16"/>
    </sheetView>
  </sheetViews>
  <sheetFormatPr defaultColWidth="9.140625" defaultRowHeight="12.75" x14ac:dyDescent="0.2"/>
  <cols>
    <col min="1" max="1" width="1.85546875" style="2" customWidth="1"/>
    <col min="2" max="2" width="3.5703125" style="59" customWidth="1"/>
    <col min="3" max="3" width="29.5703125" style="3" customWidth="1"/>
    <col min="4" max="4" width="72" style="3" customWidth="1"/>
    <col min="5" max="7" width="26.140625" style="3" customWidth="1"/>
    <col min="8" max="8" width="23.140625" style="3" customWidth="1"/>
    <col min="9" max="9" width="12.5703125" style="2" customWidth="1"/>
    <col min="10" max="10" width="14.42578125" style="3" customWidth="1"/>
    <col min="11" max="11" width="12" style="3" customWidth="1"/>
    <col min="12" max="12" width="11.42578125" style="3" customWidth="1"/>
    <col min="13" max="13" width="14" style="3" customWidth="1"/>
    <col min="14" max="14" width="14.5703125" style="3" customWidth="1"/>
    <col min="15" max="15" width="13" style="3" customWidth="1"/>
    <col min="16" max="16" width="49" style="3" customWidth="1"/>
    <col min="17" max="17" width="43.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59" t="s">
        <v>0</v>
      </c>
      <c r="C1" s="259"/>
      <c r="D1" s="259"/>
      <c r="E1" s="259"/>
      <c r="F1" s="259"/>
      <c r="G1" s="259"/>
      <c r="H1" s="259"/>
      <c r="I1" s="259"/>
      <c r="J1" s="259"/>
      <c r="K1" s="259"/>
      <c r="L1" s="259"/>
      <c r="M1" s="259"/>
      <c r="N1" s="259"/>
      <c r="O1" s="259"/>
      <c r="P1" s="259"/>
      <c r="Q1" s="259"/>
    </row>
    <row r="2" spans="1:25" ht="20.25" x14ac:dyDescent="0.3">
      <c r="B2" s="259" t="s">
        <v>38</v>
      </c>
      <c r="C2" s="259"/>
      <c r="D2" s="259"/>
      <c r="E2" s="259"/>
      <c r="F2" s="259"/>
      <c r="G2" s="259"/>
      <c r="H2" s="259"/>
      <c r="I2" s="259"/>
      <c r="J2" s="259"/>
      <c r="K2" s="259"/>
      <c r="L2" s="259"/>
      <c r="M2" s="259"/>
      <c r="N2" s="259"/>
      <c r="O2" s="259"/>
      <c r="P2" s="259"/>
      <c r="Q2" s="259"/>
    </row>
    <row r="3" spans="1:25" ht="5.25" customHeight="1" x14ac:dyDescent="0.2">
      <c r="B3" s="6"/>
      <c r="C3" s="2"/>
      <c r="D3" s="2"/>
      <c r="E3" s="2"/>
      <c r="F3" s="2"/>
      <c r="G3" s="2"/>
      <c r="H3" s="2"/>
      <c r="J3" s="2"/>
      <c r="K3" s="2"/>
      <c r="L3" s="2"/>
      <c r="M3" s="2"/>
      <c r="N3" s="2"/>
      <c r="O3" s="2"/>
      <c r="P3" s="2"/>
    </row>
    <row r="4" spans="1:25" ht="13.5" thickBot="1" x14ac:dyDescent="0.25">
      <c r="B4" s="277" t="s">
        <v>39</v>
      </c>
      <c r="C4" s="277"/>
      <c r="D4" s="278" t="s">
        <v>358</v>
      </c>
      <c r="E4" s="279"/>
      <c r="F4" s="14"/>
      <c r="G4" s="14"/>
      <c r="H4" s="14"/>
      <c r="I4" s="14"/>
      <c r="J4" s="14"/>
      <c r="K4" s="14"/>
      <c r="L4" s="14"/>
      <c r="M4" s="14"/>
      <c r="N4" s="14"/>
      <c r="O4" s="14"/>
      <c r="P4" s="14"/>
      <c r="Q4" s="14"/>
    </row>
    <row r="5" spans="1:25" ht="13.5" thickBot="1" x14ac:dyDescent="0.25">
      <c r="B5" s="277" t="s">
        <v>40</v>
      </c>
      <c r="C5" s="277"/>
      <c r="D5" s="225">
        <v>1</v>
      </c>
      <c r="E5" s="225" t="s">
        <v>41</v>
      </c>
      <c r="F5" s="226" t="s">
        <v>42</v>
      </c>
      <c r="G5" s="280" t="s">
        <v>314</v>
      </c>
      <c r="H5" s="280"/>
      <c r="I5" s="280"/>
      <c r="J5" s="280"/>
      <c r="K5" s="14"/>
      <c r="L5" s="14"/>
      <c r="M5" s="227" t="s">
        <v>17</v>
      </c>
      <c r="N5" s="228" t="str">
        <f>DQI!I9</f>
        <v>1,2,2,2,1</v>
      </c>
      <c r="O5" s="229"/>
      <c r="P5" s="14" t="s">
        <v>43</v>
      </c>
      <c r="Q5" s="14"/>
    </row>
    <row r="6" spans="1:25" ht="27.75" customHeight="1" x14ac:dyDescent="0.2">
      <c r="B6" s="281" t="s">
        <v>44</v>
      </c>
      <c r="C6" s="282"/>
      <c r="D6" s="283" t="s">
        <v>359</v>
      </c>
      <c r="E6" s="284"/>
      <c r="F6" s="284"/>
      <c r="G6" s="284"/>
      <c r="H6" s="284"/>
      <c r="I6" s="284"/>
      <c r="J6" s="284"/>
      <c r="K6" s="284"/>
      <c r="L6" s="284"/>
      <c r="M6" s="284"/>
      <c r="N6" s="284"/>
      <c r="O6" s="285"/>
      <c r="P6" s="230"/>
      <c r="Q6" s="14"/>
    </row>
    <row r="7" spans="1:25" ht="13.5" thickBot="1" x14ac:dyDescent="0.25">
      <c r="B7" s="14"/>
      <c r="C7" s="14"/>
      <c r="D7" s="14"/>
      <c r="E7" s="14"/>
      <c r="F7" s="14"/>
      <c r="G7" s="14"/>
      <c r="H7" s="14"/>
      <c r="I7" s="14"/>
      <c r="J7" s="14"/>
      <c r="K7" s="14"/>
      <c r="L7" s="14"/>
      <c r="M7" s="14"/>
      <c r="N7" s="14"/>
      <c r="O7" s="14"/>
      <c r="P7" s="14"/>
      <c r="Q7" s="14"/>
    </row>
    <row r="8" spans="1:25" s="19" customFormat="1" ht="15.75" customHeight="1" thickBot="1" x14ac:dyDescent="0.25">
      <c r="A8" s="18"/>
      <c r="B8" s="286" t="s">
        <v>45</v>
      </c>
      <c r="C8" s="287"/>
      <c r="D8" s="287"/>
      <c r="E8" s="287"/>
      <c r="F8" s="287"/>
      <c r="G8" s="287"/>
      <c r="H8" s="287"/>
      <c r="I8" s="287"/>
      <c r="J8" s="287"/>
      <c r="K8" s="287"/>
      <c r="L8" s="287"/>
      <c r="M8" s="287"/>
      <c r="N8" s="287"/>
      <c r="O8" s="287"/>
      <c r="P8" s="287"/>
      <c r="Q8" s="288"/>
      <c r="R8" s="18"/>
      <c r="S8" s="18"/>
      <c r="T8" s="18"/>
      <c r="U8" s="18"/>
      <c r="V8" s="18"/>
      <c r="W8" s="18"/>
      <c r="X8" s="18"/>
      <c r="Y8" s="18"/>
    </row>
    <row r="9" spans="1:25" x14ac:dyDescent="0.2">
      <c r="B9" s="6"/>
      <c r="C9" s="2"/>
      <c r="D9" s="2"/>
      <c r="E9" s="2"/>
      <c r="F9" s="2"/>
      <c r="G9" s="2"/>
      <c r="H9" s="2"/>
      <c r="J9" s="2"/>
      <c r="K9" s="2"/>
      <c r="L9" s="2"/>
      <c r="M9" s="2"/>
      <c r="N9" s="2"/>
      <c r="O9" s="2"/>
      <c r="P9" s="2"/>
    </row>
    <row r="10" spans="1:25" x14ac:dyDescent="0.2">
      <c r="B10" s="277" t="s">
        <v>46</v>
      </c>
      <c r="C10" s="277"/>
      <c r="D10" s="289" t="s">
        <v>315</v>
      </c>
      <c r="E10" s="276"/>
      <c r="F10" s="2"/>
      <c r="G10" s="20" t="s">
        <v>47</v>
      </c>
      <c r="H10" s="21"/>
      <c r="I10" s="21"/>
      <c r="J10" s="21"/>
      <c r="K10" s="21"/>
      <c r="L10" s="21"/>
      <c r="M10" s="21"/>
      <c r="N10" s="21"/>
      <c r="O10" s="22"/>
      <c r="P10" s="2"/>
    </row>
    <row r="11" spans="1:25" x14ac:dyDescent="0.2">
      <c r="B11" s="273" t="s">
        <v>48</v>
      </c>
      <c r="C11" s="274"/>
      <c r="D11" s="275" t="s">
        <v>315</v>
      </c>
      <c r="E11" s="276"/>
      <c r="F11" s="2"/>
      <c r="G11" s="23" t="str">
        <f>CONCATENATE("Reference Flow: ",D5," ",E5," of ",G5)</f>
        <v>Reference Flow: 1 kg of natural gas</v>
      </c>
      <c r="H11" s="24"/>
      <c r="I11" s="24"/>
      <c r="J11" s="24"/>
      <c r="K11" s="24"/>
      <c r="L11" s="24"/>
      <c r="M11" s="24"/>
      <c r="N11" s="24"/>
      <c r="O11" s="25"/>
      <c r="P11" s="2"/>
    </row>
    <row r="12" spans="1:25" x14ac:dyDescent="0.2">
      <c r="B12" s="277" t="s">
        <v>49</v>
      </c>
      <c r="C12" s="277"/>
      <c r="D12" s="290">
        <v>2016</v>
      </c>
      <c r="E12" s="290"/>
      <c r="F12" s="2"/>
      <c r="G12" s="23"/>
      <c r="H12" s="24"/>
      <c r="I12" s="24"/>
      <c r="J12" s="24"/>
      <c r="K12" s="24"/>
      <c r="L12" s="24"/>
      <c r="M12" s="24"/>
      <c r="N12" s="24"/>
      <c r="O12" s="25"/>
      <c r="P12" s="2"/>
    </row>
    <row r="13" spans="1:25" ht="12.75" customHeight="1" x14ac:dyDescent="0.2">
      <c r="B13" s="277" t="s">
        <v>50</v>
      </c>
      <c r="C13" s="277"/>
      <c r="D13" s="290" t="s">
        <v>101</v>
      </c>
      <c r="E13" s="290"/>
      <c r="F13" s="2"/>
      <c r="G13" s="291" t="s">
        <v>360</v>
      </c>
      <c r="H13" s="292"/>
      <c r="I13" s="292"/>
      <c r="J13" s="292"/>
      <c r="K13" s="292"/>
      <c r="L13" s="292"/>
      <c r="M13" s="292"/>
      <c r="N13" s="292"/>
      <c r="O13" s="293"/>
      <c r="P13" s="2"/>
    </row>
    <row r="14" spans="1:25" x14ac:dyDescent="0.2">
      <c r="B14" s="277" t="s">
        <v>51</v>
      </c>
      <c r="C14" s="277"/>
      <c r="D14" s="290" t="s">
        <v>98</v>
      </c>
      <c r="E14" s="290"/>
      <c r="F14" s="2"/>
      <c r="G14" s="291"/>
      <c r="H14" s="292"/>
      <c r="I14" s="292"/>
      <c r="J14" s="292"/>
      <c r="K14" s="292"/>
      <c r="L14" s="292"/>
      <c r="M14" s="292"/>
      <c r="N14" s="292"/>
      <c r="O14" s="293"/>
      <c r="P14" s="2"/>
    </row>
    <row r="15" spans="1:25" x14ac:dyDescent="0.2">
      <c r="B15" s="277" t="s">
        <v>52</v>
      </c>
      <c r="C15" s="277"/>
      <c r="D15" s="290" t="s">
        <v>316</v>
      </c>
      <c r="E15" s="290"/>
      <c r="F15" s="2"/>
      <c r="G15" s="291"/>
      <c r="H15" s="292"/>
      <c r="I15" s="292"/>
      <c r="J15" s="292"/>
      <c r="K15" s="292"/>
      <c r="L15" s="292"/>
      <c r="M15" s="292"/>
      <c r="N15" s="292"/>
      <c r="O15" s="293"/>
      <c r="P15" s="2"/>
    </row>
    <row r="16" spans="1:25" x14ac:dyDescent="0.2">
      <c r="B16" s="277" t="s">
        <v>53</v>
      </c>
      <c r="C16" s="277"/>
      <c r="D16" s="290" t="s">
        <v>94</v>
      </c>
      <c r="E16" s="290"/>
      <c r="F16" s="2"/>
      <c r="G16" s="291"/>
      <c r="H16" s="292"/>
      <c r="I16" s="292"/>
      <c r="J16" s="292"/>
      <c r="K16" s="292"/>
      <c r="L16" s="292"/>
      <c r="M16" s="292"/>
      <c r="N16" s="292"/>
      <c r="O16" s="293"/>
      <c r="P16" s="2"/>
    </row>
    <row r="17" spans="1:25" ht="23.45" customHeight="1" x14ac:dyDescent="0.2">
      <c r="B17" s="294" t="s">
        <v>54</v>
      </c>
      <c r="C17" s="295"/>
      <c r="D17" s="296"/>
      <c r="E17" s="296"/>
      <c r="F17" s="2"/>
      <c r="G17" s="26" t="s">
        <v>361</v>
      </c>
      <c r="H17" s="27"/>
      <c r="I17" s="27"/>
      <c r="J17" s="27"/>
      <c r="K17" s="27"/>
      <c r="L17" s="27"/>
      <c r="M17" s="27"/>
      <c r="N17" s="27"/>
      <c r="O17" s="28"/>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19" customFormat="1" ht="15.75" customHeight="1" thickBot="1" x14ac:dyDescent="0.25">
      <c r="A20" s="18"/>
      <c r="B20" s="297" t="s">
        <v>55</v>
      </c>
      <c r="C20" s="298"/>
      <c r="D20" s="298"/>
      <c r="E20" s="298"/>
      <c r="F20" s="298"/>
      <c r="G20" s="298"/>
      <c r="H20" s="298"/>
      <c r="I20" s="298"/>
      <c r="J20" s="298"/>
      <c r="K20" s="298"/>
      <c r="L20" s="298"/>
      <c r="M20" s="298"/>
      <c r="N20" s="298"/>
      <c r="O20" s="298"/>
      <c r="P20" s="298"/>
      <c r="Q20" s="299"/>
      <c r="R20" s="18"/>
      <c r="S20" s="18"/>
      <c r="T20" s="18"/>
      <c r="U20" s="18"/>
      <c r="V20" s="18"/>
      <c r="W20" s="18"/>
      <c r="X20" s="18"/>
      <c r="Y20" s="18"/>
    </row>
    <row r="21" spans="1:25" x14ac:dyDescent="0.2">
      <c r="B21" s="6"/>
      <c r="C21" s="2"/>
      <c r="D21" s="2"/>
      <c r="E21" s="2"/>
      <c r="F21" s="2"/>
      <c r="G21" s="29" t="s">
        <v>56</v>
      </c>
      <c r="H21" s="2"/>
      <c r="J21" s="2"/>
      <c r="K21" s="2"/>
      <c r="L21" s="2"/>
      <c r="M21" s="2"/>
      <c r="N21" s="2"/>
      <c r="O21" s="2"/>
      <c r="P21" s="2"/>
    </row>
    <row r="22" spans="1:25" x14ac:dyDescent="0.2">
      <c r="B22" s="6"/>
      <c r="C22" s="30" t="s">
        <v>57</v>
      </c>
      <c r="D22" s="30" t="s">
        <v>58</v>
      </c>
      <c r="E22" s="30" t="s">
        <v>59</v>
      </c>
      <c r="F22" s="30" t="s">
        <v>60</v>
      </c>
      <c r="G22" s="30" t="s">
        <v>61</v>
      </c>
      <c r="H22" s="30" t="s">
        <v>62</v>
      </c>
      <c r="I22" s="30" t="s">
        <v>63</v>
      </c>
      <c r="J22" s="272" t="s">
        <v>64</v>
      </c>
      <c r="K22" s="272"/>
      <c r="L22" s="272"/>
      <c r="M22" s="272"/>
      <c r="N22" s="272"/>
      <c r="O22" s="272"/>
      <c r="P22" s="272"/>
      <c r="Q22" s="272"/>
    </row>
    <row r="23" spans="1:25" x14ac:dyDescent="0.2">
      <c r="B23" s="14">
        <f t="shared" ref="B23:B24" si="0">LEN(C23)</f>
        <v>15</v>
      </c>
      <c r="C23" s="31" t="s">
        <v>362</v>
      </c>
      <c r="D23" s="32"/>
      <c r="E23" s="66">
        <f>PS!D7</f>
        <v>243.4137950754716</v>
      </c>
      <c r="F23" s="211">
        <f>PS!C7</f>
        <v>101.92227358490562</v>
      </c>
      <c r="G23" s="212">
        <f>PS!E7</f>
        <v>504.96672122641502</v>
      </c>
      <c r="H23" s="35" t="s">
        <v>334</v>
      </c>
      <c r="I23" s="34">
        <v>1</v>
      </c>
      <c r="J23" s="271" t="s">
        <v>366</v>
      </c>
      <c r="K23" s="271"/>
      <c r="L23" s="271"/>
      <c r="M23" s="271"/>
      <c r="N23" s="271"/>
      <c r="O23" s="271"/>
      <c r="P23" s="271"/>
      <c r="Q23" s="271"/>
    </row>
    <row r="24" spans="1:25" x14ac:dyDescent="0.2">
      <c r="B24" s="14">
        <f t="shared" si="0"/>
        <v>9</v>
      </c>
      <c r="C24" s="31" t="s">
        <v>363</v>
      </c>
      <c r="E24" s="66">
        <f>PS!D8</f>
        <v>107130479.83437712</v>
      </c>
      <c r="F24" s="211">
        <f>PS!C8</f>
        <v>93222976.541981131</v>
      </c>
      <c r="G24" s="212">
        <f>PS!E8</f>
        <v>119571403.56037736</v>
      </c>
      <c r="H24" s="237" t="s">
        <v>335</v>
      </c>
      <c r="I24" s="140">
        <v>1</v>
      </c>
      <c r="J24" s="3" t="s">
        <v>367</v>
      </c>
      <c r="Q24" s="3"/>
    </row>
    <row r="25" spans="1:25" x14ac:dyDescent="0.2">
      <c r="B25" s="14"/>
      <c r="C25" s="31" t="s">
        <v>337</v>
      </c>
      <c r="D25" s="32"/>
      <c r="E25" s="66">
        <f>PS!D9</f>
        <v>0.73415595693918156</v>
      </c>
      <c r="F25" s="211">
        <f>PS!C9</f>
        <v>0.73076369026073684</v>
      </c>
      <c r="G25" s="212">
        <f>PS!E9</f>
        <v>0.73754822361762629</v>
      </c>
      <c r="H25" s="35" t="s">
        <v>336</v>
      </c>
      <c r="I25" s="34">
        <v>2</v>
      </c>
      <c r="J25" s="271" t="s">
        <v>338</v>
      </c>
      <c r="K25" s="271"/>
      <c r="L25" s="271"/>
      <c r="M25" s="271"/>
      <c r="N25" s="271"/>
      <c r="O25" s="271"/>
      <c r="P25" s="271"/>
      <c r="Q25" s="271"/>
    </row>
    <row r="26" spans="1:25" x14ac:dyDescent="0.2">
      <c r="B26" s="14"/>
      <c r="C26" s="213" t="s">
        <v>364</v>
      </c>
      <c r="D26" s="32"/>
      <c r="E26" s="66">
        <f>PS!D10</f>
        <v>21419.82430188678</v>
      </c>
      <c r="F26" s="211">
        <f>PS!C10</f>
        <v>18356.568396226416</v>
      </c>
      <c r="G26" s="212">
        <f>PS!E10</f>
        <v>24736.795754716975</v>
      </c>
      <c r="H26" s="35" t="s">
        <v>339</v>
      </c>
      <c r="I26" s="34">
        <v>1</v>
      </c>
      <c r="J26" s="271" t="s">
        <v>368</v>
      </c>
      <c r="K26" s="271"/>
      <c r="L26" s="271"/>
      <c r="M26" s="271"/>
      <c r="N26" s="271"/>
      <c r="O26" s="271"/>
      <c r="P26" s="271"/>
      <c r="Q26" s="271"/>
    </row>
    <row r="27" spans="1:25" x14ac:dyDescent="0.2">
      <c r="B27" s="14"/>
      <c r="C27" s="213" t="s">
        <v>340</v>
      </c>
      <c r="D27" s="32"/>
      <c r="E27" s="66">
        <f>PS!D11</f>
        <v>0.44</v>
      </c>
      <c r="F27" s="211">
        <f>PS!C11</f>
        <v>0.44</v>
      </c>
      <c r="G27" s="212">
        <f>PS!E11</f>
        <v>0.44</v>
      </c>
      <c r="H27" s="35" t="s">
        <v>336</v>
      </c>
      <c r="I27" s="34">
        <v>3</v>
      </c>
      <c r="J27" s="271" t="s">
        <v>374</v>
      </c>
      <c r="K27" s="271"/>
      <c r="L27" s="271"/>
      <c r="M27" s="271"/>
      <c r="N27" s="271"/>
      <c r="O27" s="271"/>
      <c r="P27" s="271"/>
      <c r="Q27" s="271"/>
    </row>
    <row r="28" spans="1:25" x14ac:dyDescent="0.2">
      <c r="B28" s="14">
        <f t="shared" ref="B28" si="1">LEN(C28)</f>
        <v>12</v>
      </c>
      <c r="C28" s="31" t="s">
        <v>365</v>
      </c>
      <c r="D28" s="208" t="str">
        <f>CONCATENATE(C24,"*1000*.042/2.205")</f>
        <v>5_storcap*1000*.042/2.205</v>
      </c>
      <c r="E28" s="66">
        <f>E24*1000*0.042/2.205</f>
        <v>2040580568.27385</v>
      </c>
      <c r="F28" s="66">
        <f>F24*1000*0.042/2.205</f>
        <v>1775675743.6567833</v>
      </c>
      <c r="G28" s="66">
        <f>G24*1000*0.042/2.205</f>
        <v>2277550544.0071878</v>
      </c>
      <c r="H28" s="252" t="s">
        <v>41</v>
      </c>
      <c r="I28" s="34"/>
      <c r="J28" s="271" t="s">
        <v>369</v>
      </c>
      <c r="K28" s="271"/>
      <c r="L28" s="271"/>
      <c r="M28" s="271"/>
      <c r="N28" s="271"/>
      <c r="O28" s="271"/>
      <c r="P28" s="271"/>
      <c r="Q28" s="271"/>
    </row>
    <row r="29" spans="1:25" x14ac:dyDescent="0.2">
      <c r="B29" s="14">
        <f t="shared" ref="B29" si="2">LEN(C29)</f>
        <v>7</v>
      </c>
      <c r="C29" s="213" t="s">
        <v>332</v>
      </c>
      <c r="D29" s="208" t="str">
        <f>CONCATENATE(C23,"*1000/",C25,"/",C28)</f>
        <v>5_RECIP_CH4vent*1000/nat_mCH4/5_storcap_kg</v>
      </c>
      <c r="E29" s="66">
        <f>E23*1000/E25/E28</f>
        <v>1.6248119847691965E-4</v>
      </c>
      <c r="F29" s="66">
        <f>F23/F25*1000/F28</f>
        <v>7.8546797104129856E-5</v>
      </c>
      <c r="G29" s="66">
        <f>G23/G25*1000/G28</f>
        <v>3.0061061542829625E-4</v>
      </c>
      <c r="H29" s="252" t="s">
        <v>41</v>
      </c>
      <c r="I29" s="34"/>
      <c r="J29" s="271" t="s">
        <v>341</v>
      </c>
      <c r="K29" s="271"/>
      <c r="L29" s="271"/>
      <c r="M29" s="271"/>
      <c r="N29" s="271"/>
      <c r="O29" s="271"/>
      <c r="P29" s="271"/>
      <c r="Q29" s="271"/>
    </row>
    <row r="30" spans="1:25" x14ac:dyDescent="0.2">
      <c r="B30" s="14"/>
      <c r="C30" s="213" t="s">
        <v>344</v>
      </c>
      <c r="D30" s="208" t="str">
        <f>CONCATENATE(C26,"*2544")</f>
        <v>5_RECIP_energy*2544</v>
      </c>
      <c r="E30" s="66">
        <f>E26*2544</f>
        <v>54492033.023999967</v>
      </c>
      <c r="F30" s="66">
        <f>F26*2544</f>
        <v>46699110</v>
      </c>
      <c r="G30" s="66">
        <f>G26*2544</f>
        <v>62930408.399999984</v>
      </c>
      <c r="H30" s="252" t="s">
        <v>350</v>
      </c>
      <c r="I30" s="34"/>
      <c r="J30" s="271" t="s">
        <v>371</v>
      </c>
      <c r="K30" s="271"/>
      <c r="L30" s="271"/>
      <c r="M30" s="271"/>
      <c r="N30" s="271"/>
      <c r="O30" s="271"/>
      <c r="P30" s="271"/>
      <c r="Q30" s="271"/>
    </row>
    <row r="31" spans="1:25" x14ac:dyDescent="0.2">
      <c r="B31" s="14"/>
      <c r="C31" s="213" t="s">
        <v>343</v>
      </c>
      <c r="D31" s="208" t="str">
        <f>CONCATENATE(C30,"/",C27)</f>
        <v>Compressor output_energy/Recip_thermalefficiency</v>
      </c>
      <c r="E31" s="66">
        <f>E30/E27</f>
        <v>123845529.59999992</v>
      </c>
      <c r="F31" s="66">
        <f>F30/F27</f>
        <v>106134340.90909091</v>
      </c>
      <c r="G31" s="66">
        <f>G30/G27</f>
        <v>143023655.45454541</v>
      </c>
      <c r="H31" s="252" t="s">
        <v>350</v>
      </c>
      <c r="I31" s="34"/>
      <c r="J31" s="271" t="s">
        <v>373</v>
      </c>
      <c r="K31" s="271"/>
      <c r="L31" s="271"/>
      <c r="M31" s="271"/>
      <c r="N31" s="271"/>
      <c r="O31" s="271"/>
      <c r="P31" s="271"/>
      <c r="Q31" s="271"/>
    </row>
    <row r="32" spans="1:25" x14ac:dyDescent="0.2">
      <c r="B32" s="14"/>
      <c r="C32" s="213" t="s">
        <v>342</v>
      </c>
      <c r="D32" s="208" t="str">
        <f>CONCATENATE(C31,"/1031*0.042/2.205/",C24)</f>
        <v>Compressor_input_energy/1031*0.042/2.205/5_storcap</v>
      </c>
      <c r="E32" s="66">
        <f>E31/1031*0.042/2.205/E28</f>
        <v>1.1212659121367136E-6</v>
      </c>
      <c r="F32" s="66">
        <f>F31/1031*0.042/2.205/F24</f>
        <v>2.103366695597191E-5</v>
      </c>
      <c r="G32" s="66">
        <f>G31/1031*0.042/2.205/G24</f>
        <v>2.2098488917807333E-5</v>
      </c>
      <c r="H32" s="252" t="s">
        <v>41</v>
      </c>
      <c r="I32" s="34"/>
      <c r="J32" s="271" t="s">
        <v>372</v>
      </c>
      <c r="K32" s="271"/>
      <c r="L32" s="271"/>
      <c r="M32" s="271"/>
      <c r="N32" s="271"/>
      <c r="O32" s="271"/>
      <c r="P32" s="271"/>
      <c r="Q32" s="271"/>
    </row>
    <row r="33" spans="1:25" x14ac:dyDescent="0.2">
      <c r="B33" s="6"/>
      <c r="C33" s="36" t="s">
        <v>65</v>
      </c>
      <c r="D33" s="37" t="s">
        <v>66</v>
      </c>
      <c r="E33" s="33"/>
      <c r="F33" s="211"/>
      <c r="G33" s="212"/>
      <c r="H33" s="35"/>
      <c r="I33" s="38"/>
      <c r="J33" s="271"/>
      <c r="K33" s="271"/>
      <c r="L33" s="271"/>
      <c r="M33" s="271"/>
      <c r="N33" s="271"/>
      <c r="O33" s="271"/>
      <c r="P33" s="271"/>
      <c r="Q33" s="271"/>
    </row>
    <row r="34" spans="1:25" ht="13.5" thickBot="1" x14ac:dyDescent="0.25">
      <c r="B34" s="6"/>
      <c r="C34" s="2"/>
      <c r="D34" s="2"/>
      <c r="E34" s="2"/>
      <c r="F34" s="2"/>
      <c r="G34" s="2"/>
      <c r="H34" s="2"/>
      <c r="J34" s="2"/>
      <c r="K34" s="2"/>
      <c r="L34" s="2"/>
      <c r="M34" s="2"/>
      <c r="N34" s="2"/>
      <c r="O34" s="2"/>
      <c r="P34" s="2"/>
    </row>
    <row r="35" spans="1:25" s="19" customFormat="1" ht="15.75" customHeight="1" thickBot="1" x14ac:dyDescent="0.25">
      <c r="A35" s="18"/>
      <c r="B35" s="297" t="s">
        <v>67</v>
      </c>
      <c r="C35" s="298"/>
      <c r="D35" s="298"/>
      <c r="E35" s="298"/>
      <c r="F35" s="298"/>
      <c r="G35" s="298"/>
      <c r="H35" s="298"/>
      <c r="I35" s="298"/>
      <c r="J35" s="298"/>
      <c r="K35" s="298"/>
      <c r="L35" s="298"/>
      <c r="M35" s="298"/>
      <c r="N35" s="298"/>
      <c r="O35" s="298"/>
      <c r="P35" s="298"/>
      <c r="Q35" s="299"/>
      <c r="R35" s="18"/>
      <c r="S35" s="18"/>
      <c r="T35" s="18"/>
      <c r="U35" s="18"/>
      <c r="V35" s="18"/>
      <c r="W35" s="18"/>
      <c r="X35" s="18"/>
      <c r="Y35" s="18"/>
    </row>
    <row r="36" spans="1:25" x14ac:dyDescent="0.2">
      <c r="B36" s="6"/>
      <c r="C36" s="2"/>
      <c r="D36" s="2"/>
      <c r="E36" s="2"/>
      <c r="F36" s="2"/>
      <c r="G36" s="2"/>
      <c r="H36" s="29" t="s">
        <v>68</v>
      </c>
      <c r="J36" s="2"/>
      <c r="K36" s="2"/>
      <c r="L36" s="2"/>
      <c r="M36" s="2"/>
      <c r="N36" s="2"/>
      <c r="O36" s="2"/>
      <c r="P36" s="2"/>
    </row>
    <row r="37" spans="1:25" x14ac:dyDescent="0.2">
      <c r="B37" s="6"/>
      <c r="C37" s="30" t="s">
        <v>69</v>
      </c>
      <c r="D37" s="30" t="s">
        <v>70</v>
      </c>
      <c r="E37" s="30" t="s">
        <v>59</v>
      </c>
      <c r="F37" s="30" t="s">
        <v>71</v>
      </c>
      <c r="G37" s="30" t="s">
        <v>69</v>
      </c>
      <c r="H37" s="30" t="s">
        <v>62</v>
      </c>
      <c r="I37" s="30" t="s">
        <v>72</v>
      </c>
      <c r="J37" s="30" t="s">
        <v>73</v>
      </c>
      <c r="K37" s="30" t="s">
        <v>74</v>
      </c>
      <c r="L37" s="30" t="s">
        <v>75</v>
      </c>
      <c r="M37" s="30" t="s">
        <v>63</v>
      </c>
      <c r="N37" s="30" t="s">
        <v>17</v>
      </c>
      <c r="O37" s="272" t="s">
        <v>64</v>
      </c>
      <c r="P37" s="272"/>
      <c r="Q37" s="272"/>
      <c r="X37" s="18"/>
      <c r="Y37" s="18"/>
    </row>
    <row r="38" spans="1:25" x14ac:dyDescent="0.2">
      <c r="B38" s="6"/>
      <c r="C38" s="31" t="str">
        <f>C32</f>
        <v>Compressor input_fuel</v>
      </c>
      <c r="D38" s="45" t="s">
        <v>333</v>
      </c>
      <c r="E38" s="39">
        <v>1</v>
      </c>
      <c r="F38" s="39" t="s">
        <v>41</v>
      </c>
      <c r="G38" s="222">
        <f>IF($C38="",1,VLOOKUP($C38,$C$22:$H$33,3,FALSE))</f>
        <v>1.1212659121367136E-6</v>
      </c>
      <c r="H38" s="41" t="str">
        <f>IF($C38="","",VLOOKUP($C38,$C$22:$H$33,6,FALSE))</f>
        <v>kg</v>
      </c>
      <c r="I38" s="223">
        <f>IF(D38="","",E38*G38*$D$5)</f>
        <v>1.1212659121367136E-6</v>
      </c>
      <c r="J38" s="39" t="s">
        <v>41</v>
      </c>
      <c r="K38" s="43" t="s">
        <v>91</v>
      </c>
      <c r="L38" s="39"/>
      <c r="M38" s="44"/>
      <c r="N38" s="44"/>
      <c r="O38" s="301" t="s">
        <v>375</v>
      </c>
      <c r="P38" s="301"/>
      <c r="Q38" s="301"/>
      <c r="X38" s="18"/>
      <c r="Y38" s="18"/>
    </row>
    <row r="39" spans="1:25" x14ac:dyDescent="0.2">
      <c r="B39" s="6"/>
      <c r="C39" s="39"/>
      <c r="D39" s="46"/>
      <c r="E39" s="39"/>
      <c r="F39" s="39"/>
      <c r="G39" s="40">
        <f>IF($C39="",1,VLOOKUP($C39,$C$22:$H$33,3,FALSE))</f>
        <v>1</v>
      </c>
      <c r="H39" s="41" t="str">
        <f>IF($C39="","",VLOOKUP($C39,$C$22:$H$33,6,FALSE))</f>
        <v/>
      </c>
      <c r="I39" s="42" t="str">
        <f t="shared" ref="I39" si="3">IF(D39="","",E39*G39*$D$5)</f>
        <v/>
      </c>
      <c r="J39" s="39"/>
      <c r="K39" s="43"/>
      <c r="L39" s="39"/>
      <c r="M39" s="44"/>
      <c r="N39" s="44"/>
      <c r="O39" s="304"/>
      <c r="P39" s="304"/>
      <c r="Q39" s="304"/>
      <c r="X39" s="18"/>
      <c r="Y39" s="18"/>
    </row>
    <row r="40" spans="1:25" x14ac:dyDescent="0.2">
      <c r="B40" s="6"/>
      <c r="C40" s="47" t="s">
        <v>65</v>
      </c>
      <c r="D40" s="37" t="s">
        <v>66</v>
      </c>
      <c r="E40" s="48" t="s">
        <v>76</v>
      </c>
      <c r="F40" s="37"/>
      <c r="G40" s="37"/>
      <c r="H40" s="37"/>
      <c r="I40" s="48" t="s">
        <v>77</v>
      </c>
      <c r="J40" s="37"/>
      <c r="K40" s="48"/>
      <c r="L40" s="37" t="s">
        <v>78</v>
      </c>
      <c r="M40" s="49"/>
      <c r="N40" s="49"/>
      <c r="O40" s="300"/>
      <c r="P40" s="300"/>
      <c r="Q40" s="300"/>
      <c r="X40" s="18"/>
      <c r="Y40" s="18"/>
    </row>
    <row r="41" spans="1:25" s="2" customFormat="1" ht="13.5" thickBot="1" x14ac:dyDescent="0.25">
      <c r="B41" s="6"/>
      <c r="X41" s="18"/>
      <c r="Y41" s="18"/>
    </row>
    <row r="42" spans="1:25" s="19" customFormat="1" ht="15.75" customHeight="1" thickBot="1" x14ac:dyDescent="0.25">
      <c r="A42" s="18"/>
      <c r="B42" s="297" t="s">
        <v>79</v>
      </c>
      <c r="C42" s="298"/>
      <c r="D42" s="298"/>
      <c r="E42" s="298"/>
      <c r="F42" s="298"/>
      <c r="G42" s="298"/>
      <c r="H42" s="298"/>
      <c r="I42" s="298"/>
      <c r="J42" s="298"/>
      <c r="K42" s="298"/>
      <c r="L42" s="298"/>
      <c r="M42" s="298"/>
      <c r="N42" s="298"/>
      <c r="O42" s="298"/>
      <c r="P42" s="298"/>
      <c r="Q42" s="299"/>
      <c r="R42" s="18"/>
      <c r="S42" s="18"/>
      <c r="T42" s="18"/>
      <c r="U42" s="18"/>
      <c r="V42" s="18"/>
      <c r="W42" s="18"/>
      <c r="X42" s="18"/>
      <c r="Y42" s="18"/>
    </row>
    <row r="43" spans="1:25" x14ac:dyDescent="0.2">
      <c r="B43" s="6"/>
      <c r="C43" s="2"/>
      <c r="D43" s="2"/>
      <c r="E43" s="2"/>
      <c r="F43" s="2"/>
      <c r="G43" s="2"/>
      <c r="H43" s="29" t="s">
        <v>80</v>
      </c>
      <c r="J43" s="2"/>
      <c r="K43" s="2"/>
      <c r="L43" s="2"/>
      <c r="M43" s="2"/>
      <c r="N43" s="2"/>
      <c r="O43" s="2"/>
      <c r="P43" s="2"/>
      <c r="X43" s="18"/>
      <c r="Y43" s="18"/>
    </row>
    <row r="44" spans="1:25" x14ac:dyDescent="0.2">
      <c r="B44" s="6"/>
      <c r="C44" s="30" t="s">
        <v>69</v>
      </c>
      <c r="D44" s="30" t="s">
        <v>70</v>
      </c>
      <c r="E44" s="30" t="s">
        <v>59</v>
      </c>
      <c r="F44" s="30" t="s">
        <v>71</v>
      </c>
      <c r="G44" s="30" t="s">
        <v>69</v>
      </c>
      <c r="H44" s="30" t="s">
        <v>62</v>
      </c>
      <c r="I44" s="30" t="s">
        <v>72</v>
      </c>
      <c r="J44" s="30" t="s">
        <v>73</v>
      </c>
      <c r="K44" s="30" t="s">
        <v>74</v>
      </c>
      <c r="L44" s="30" t="s">
        <v>75</v>
      </c>
      <c r="M44" s="30" t="s">
        <v>63</v>
      </c>
      <c r="N44" s="30" t="s">
        <v>17</v>
      </c>
      <c r="O44" s="272" t="s">
        <v>64</v>
      </c>
      <c r="P44" s="272"/>
      <c r="Q44" s="272"/>
      <c r="X44" s="18"/>
      <c r="Y44" s="18"/>
    </row>
    <row r="45" spans="1:25" x14ac:dyDescent="0.2">
      <c r="B45" s="6"/>
      <c r="C45" s="50"/>
      <c r="D45" s="51" t="s">
        <v>312</v>
      </c>
      <c r="E45" s="52">
        <v>1</v>
      </c>
      <c r="F45" s="52" t="str">
        <f>J45</f>
        <v>kg NG</v>
      </c>
      <c r="G45" s="40">
        <f>IF($C45="",1,VLOOKUP($C45,$C$22:$H$33,3,FALSE))</f>
        <v>1</v>
      </c>
      <c r="H45" s="41" t="str">
        <f>IF($C45="","",VLOOKUP($C45,$C$22:$H$33,6,FALSE))</f>
        <v/>
      </c>
      <c r="I45" s="42">
        <f t="shared" ref="I45:I47" si="4">IF(D45="","",E45*G45*$D$5)</f>
        <v>1</v>
      </c>
      <c r="J45" s="52" t="s">
        <v>313</v>
      </c>
      <c r="K45" s="43" t="s">
        <v>91</v>
      </c>
      <c r="L45" s="39"/>
      <c r="M45" s="53"/>
      <c r="N45" s="53"/>
      <c r="O45" s="303" t="s">
        <v>81</v>
      </c>
      <c r="P45" s="303"/>
      <c r="Q45" s="303"/>
      <c r="X45" s="18"/>
      <c r="Y45" s="18"/>
    </row>
    <row r="46" spans="1:25" x14ac:dyDescent="0.2">
      <c r="B46" s="6"/>
      <c r="C46" s="46" t="str">
        <f>C29</f>
        <v>Vent_NG</v>
      </c>
      <c r="D46" s="54" t="str">
        <f>CONCATENATE(C29," [to venting and flaring]")</f>
        <v>Vent_NG [to venting and flaring]</v>
      </c>
      <c r="E46" s="52">
        <v>1</v>
      </c>
      <c r="F46" s="52" t="str">
        <f t="shared" ref="F46" si="5">J46</f>
        <v>kg NG</v>
      </c>
      <c r="G46" s="40">
        <f>IF($C46="",1,VLOOKUP($C46,$C$22:$H$33,3,FALSE))</f>
        <v>1.6248119847691965E-4</v>
      </c>
      <c r="H46" s="41" t="str">
        <f>IF($C46="","",VLOOKUP($C46,$C$22:$H$33,6,FALSE))</f>
        <v>kg</v>
      </c>
      <c r="I46" s="214">
        <f t="shared" si="4"/>
        <v>1.6248119847691965E-4</v>
      </c>
      <c r="J46" s="52" t="s">
        <v>313</v>
      </c>
      <c r="K46" s="43" t="s">
        <v>91</v>
      </c>
      <c r="L46" s="39"/>
      <c r="M46" s="44"/>
      <c r="N46" s="44"/>
      <c r="O46" s="305" t="str">
        <f>J29</f>
        <v>[kg] Natural gas vented from reciprocating compressors.</v>
      </c>
      <c r="P46" s="306"/>
      <c r="Q46" s="307"/>
      <c r="X46" s="18"/>
      <c r="Y46" s="18"/>
    </row>
    <row r="47" spans="1:25" x14ac:dyDescent="0.2">
      <c r="B47" s="6"/>
      <c r="C47" s="46"/>
      <c r="D47" s="54"/>
      <c r="E47" s="52"/>
      <c r="F47" s="52"/>
      <c r="G47" s="40">
        <f>IF($C47="",1,VLOOKUP($C47,$C$22:$H$33,3,FALSE))</f>
        <v>1</v>
      </c>
      <c r="H47" s="41" t="str">
        <f>IF($C47="","",VLOOKUP($C47,$C$22:$H$33,6,FALSE))</f>
        <v/>
      </c>
      <c r="I47" s="42" t="str">
        <f t="shared" si="4"/>
        <v/>
      </c>
      <c r="J47" s="52"/>
      <c r="K47" s="43"/>
      <c r="L47" s="39"/>
      <c r="M47" s="44"/>
      <c r="N47" s="44"/>
      <c r="O47" s="303"/>
      <c r="P47" s="303"/>
      <c r="Q47" s="303"/>
      <c r="X47" s="18"/>
      <c r="Y47" s="18"/>
    </row>
    <row r="48" spans="1:25" x14ac:dyDescent="0.2">
      <c r="B48" s="6"/>
      <c r="C48" s="47" t="s">
        <v>65</v>
      </c>
      <c r="D48" s="55" t="s">
        <v>66</v>
      </c>
      <c r="E48" s="48" t="s">
        <v>76</v>
      </c>
      <c r="F48" s="52"/>
      <c r="G48" s="56"/>
      <c r="H48" s="57"/>
      <c r="I48" s="57"/>
      <c r="J48" s="37"/>
      <c r="K48" s="48"/>
      <c r="L48" s="37" t="s">
        <v>78</v>
      </c>
      <c r="M48" s="49"/>
      <c r="N48" s="49"/>
      <c r="O48" s="300"/>
      <c r="P48" s="300"/>
      <c r="Q48" s="300"/>
      <c r="X48" s="18"/>
      <c r="Y48" s="18"/>
    </row>
    <row r="49" spans="2:25" x14ac:dyDescent="0.2">
      <c r="B49" s="6"/>
      <c r="C49" s="2"/>
      <c r="D49" s="2"/>
      <c r="E49" s="2"/>
      <c r="F49" s="2"/>
      <c r="G49" s="2"/>
      <c r="H49" s="2"/>
      <c r="J49" s="2"/>
      <c r="K49" s="2"/>
      <c r="L49" s="2"/>
      <c r="M49" s="2"/>
      <c r="N49" s="2"/>
      <c r="O49" s="2"/>
      <c r="P49" s="2"/>
      <c r="X49" s="18"/>
      <c r="Y49" s="18"/>
    </row>
    <row r="50" spans="2:25" ht="20.25" customHeight="1" x14ac:dyDescent="0.2">
      <c r="B50" s="6"/>
      <c r="C50" s="294" t="s">
        <v>82</v>
      </c>
      <c r="D50" s="302"/>
      <c r="E50" s="302"/>
      <c r="F50" s="302"/>
      <c r="G50" s="302"/>
      <c r="H50" s="302"/>
      <c r="I50" s="302"/>
      <c r="J50" s="302"/>
      <c r="K50" s="302"/>
      <c r="L50" s="302"/>
      <c r="M50" s="302"/>
      <c r="N50" s="302"/>
      <c r="O50" s="302"/>
      <c r="P50" s="302"/>
      <c r="Q50" s="295"/>
    </row>
    <row r="51" spans="2:25" x14ac:dyDescent="0.2">
      <c r="B51" s="6"/>
      <c r="C51" s="2"/>
      <c r="D51" s="2"/>
      <c r="E51" s="2"/>
      <c r="F51" s="2"/>
      <c r="G51" s="2"/>
      <c r="H51" s="2"/>
      <c r="J51" s="2"/>
      <c r="K51" s="2"/>
      <c r="L51" s="2"/>
      <c r="M51" s="2"/>
      <c r="N51" s="2"/>
      <c r="O51" s="2"/>
      <c r="P51" s="2"/>
    </row>
    <row r="52" spans="2:25" x14ac:dyDescent="0.2">
      <c r="B52" s="6"/>
      <c r="C52" s="2"/>
      <c r="D52" s="2"/>
      <c r="E52" s="2"/>
      <c r="F52" s="2"/>
      <c r="G52" s="2"/>
      <c r="H52" s="2"/>
      <c r="J52" s="2"/>
      <c r="K52" s="2"/>
      <c r="L52" s="2"/>
      <c r="M52" s="2"/>
      <c r="N52" s="2"/>
      <c r="O52" s="2"/>
      <c r="P52" s="2"/>
    </row>
    <row r="53" spans="2:25" x14ac:dyDescent="0.2">
      <c r="B53" s="6"/>
      <c r="C53" s="2"/>
      <c r="D53" s="2"/>
      <c r="E53" s="2"/>
      <c r="F53" s="2"/>
      <c r="G53" s="2"/>
      <c r="H53" s="2"/>
      <c r="J53" s="2"/>
      <c r="K53" s="2"/>
      <c r="L53" s="2"/>
      <c r="M53" s="2"/>
      <c r="N53" s="2"/>
      <c r="O53" s="2"/>
      <c r="P53" s="2"/>
    </row>
    <row r="54" spans="2:25" x14ac:dyDescent="0.2">
      <c r="B54" s="6"/>
      <c r="C54" s="2"/>
      <c r="D54" s="2"/>
      <c r="E54" s="2"/>
      <c r="F54" s="2"/>
      <c r="G54" s="2"/>
      <c r="H54" s="2"/>
      <c r="J54" s="2"/>
      <c r="K54" s="2"/>
      <c r="L54" s="2"/>
      <c r="M54" s="2"/>
      <c r="N54" s="2"/>
      <c r="O54" s="2"/>
      <c r="P54" s="2"/>
    </row>
    <row r="55" spans="2:25" x14ac:dyDescent="0.2">
      <c r="B55" s="6"/>
      <c r="C55" s="2"/>
      <c r="D55" s="2"/>
      <c r="E55" s="2"/>
      <c r="F55" s="2"/>
      <c r="G55" s="2"/>
      <c r="H55" s="2"/>
      <c r="J55" s="2"/>
      <c r="K55" s="2"/>
      <c r="L55" s="2"/>
      <c r="M55" s="2"/>
      <c r="N55" s="2"/>
      <c r="O55" s="2"/>
      <c r="P55" s="2"/>
    </row>
    <row r="56" spans="2:25" x14ac:dyDescent="0.2">
      <c r="B56" s="6"/>
      <c r="C56" s="2"/>
      <c r="D56" s="2"/>
      <c r="E56" s="2"/>
      <c r="F56" s="2"/>
      <c r="G56" s="2"/>
      <c r="H56" s="2"/>
      <c r="J56" s="2"/>
      <c r="K56" s="2"/>
      <c r="L56" s="2"/>
      <c r="M56" s="2"/>
      <c r="N56" s="2"/>
      <c r="O56" s="2"/>
      <c r="P56" s="2"/>
    </row>
    <row r="57" spans="2:25" s="2" customFormat="1" x14ac:dyDescent="0.2">
      <c r="B57" s="6"/>
    </row>
    <row r="58" spans="2:25" s="2" customFormat="1" x14ac:dyDescent="0.2">
      <c r="B58" s="6"/>
    </row>
    <row r="59" spans="2:25" s="2" customFormat="1" x14ac:dyDescent="0.2">
      <c r="B59" s="6"/>
    </row>
    <row r="60" spans="2:25" s="2" customFormat="1" x14ac:dyDescent="0.2">
      <c r="B60" s="6"/>
    </row>
    <row r="61" spans="2:25" s="2" customFormat="1" x14ac:dyDescent="0.2">
      <c r="B61" s="6"/>
    </row>
    <row r="62" spans="2:25" s="2" customFormat="1" x14ac:dyDescent="0.2">
      <c r="B62" s="6"/>
    </row>
    <row r="63" spans="2:25" s="2" customFormat="1" x14ac:dyDescent="0.2">
      <c r="B63" s="6"/>
    </row>
    <row r="64" spans="2:25" s="2" customFormat="1" x14ac:dyDescent="0.2">
      <c r="B64" s="6"/>
    </row>
    <row r="65" spans="2:2" s="2" customFormat="1" x14ac:dyDescent="0.2">
      <c r="B65" s="6"/>
    </row>
    <row r="66" spans="2:2" s="2" customFormat="1" x14ac:dyDescent="0.2">
      <c r="B66" s="6"/>
    </row>
    <row r="67" spans="2:2" s="2" customFormat="1" x14ac:dyDescent="0.2">
      <c r="B67" s="6"/>
    </row>
    <row r="68" spans="2:2" s="2" customFormat="1" x14ac:dyDescent="0.2">
      <c r="B68" s="6"/>
    </row>
    <row r="69" spans="2:2" s="2" customFormat="1" x14ac:dyDescent="0.2">
      <c r="B69" s="6"/>
    </row>
    <row r="70" spans="2:2" s="2" customFormat="1" x14ac:dyDescent="0.2">
      <c r="B70" s="6"/>
    </row>
    <row r="71" spans="2:2" s="2" customFormat="1" x14ac:dyDescent="0.2">
      <c r="B71" s="6"/>
    </row>
    <row r="72" spans="2:2" s="2" customFormat="1" x14ac:dyDescent="0.2">
      <c r="B72" s="6"/>
    </row>
    <row r="73" spans="2:2" s="2" customFormat="1" x14ac:dyDescent="0.2">
      <c r="B73" s="6"/>
    </row>
    <row r="74" spans="2:2" s="2" customFormat="1" x14ac:dyDescent="0.2">
      <c r="B74" s="6"/>
    </row>
    <row r="75" spans="2:2" s="2" customFormat="1" x14ac:dyDescent="0.2">
      <c r="B75" s="6"/>
    </row>
    <row r="76" spans="2:2" s="2" customFormat="1" x14ac:dyDescent="0.2">
      <c r="B76" s="6"/>
    </row>
    <row r="77" spans="2:2" s="2" customFormat="1" x14ac:dyDescent="0.2">
      <c r="B77" s="6"/>
    </row>
    <row r="78" spans="2:2" s="2" customFormat="1" x14ac:dyDescent="0.2">
      <c r="B78" s="6"/>
    </row>
    <row r="79" spans="2:2" s="2" customFormat="1" x14ac:dyDescent="0.2">
      <c r="B79" s="6"/>
    </row>
    <row r="80" spans="2:2" s="2" customFormat="1" x14ac:dyDescent="0.2">
      <c r="B80" s="6"/>
    </row>
    <row r="81" spans="2:16" s="2" customFormat="1" x14ac:dyDescent="0.2">
      <c r="B81" s="6"/>
    </row>
    <row r="82" spans="2:16" s="2" customFormat="1" x14ac:dyDescent="0.2">
      <c r="B82" s="6"/>
    </row>
    <row r="83" spans="2:16" s="2" customFormat="1" x14ac:dyDescent="0.2">
      <c r="B83" s="6"/>
    </row>
    <row r="84" spans="2:16" s="2" customFormat="1" x14ac:dyDescent="0.2">
      <c r="B84" s="6"/>
    </row>
    <row r="85" spans="2:16" s="2" customFormat="1" x14ac:dyDescent="0.2">
      <c r="B85" s="6"/>
    </row>
    <row r="86" spans="2:16" s="2" customFormat="1" x14ac:dyDescent="0.2">
      <c r="B86" s="6"/>
    </row>
    <row r="87" spans="2:16" s="2" customFormat="1" x14ac:dyDescent="0.2">
      <c r="B87" s="6"/>
    </row>
    <row r="88" spans="2:16" s="2" customFormat="1" x14ac:dyDescent="0.2">
      <c r="B88" s="6"/>
    </row>
    <row r="89" spans="2:16" x14ac:dyDescent="0.2">
      <c r="B89" s="6"/>
      <c r="C89" s="2"/>
      <c r="D89" s="2"/>
      <c r="E89" s="2"/>
      <c r="F89" s="2"/>
      <c r="G89" s="2"/>
      <c r="H89" s="2"/>
      <c r="J89" s="2"/>
      <c r="K89" s="2"/>
      <c r="L89" s="2"/>
      <c r="M89" s="2"/>
      <c r="N89" s="2"/>
      <c r="O89" s="2"/>
      <c r="P89" s="2"/>
    </row>
    <row r="90" spans="2:16" x14ac:dyDescent="0.2">
      <c r="B90" s="6"/>
      <c r="C90" s="2"/>
      <c r="D90" s="2"/>
      <c r="E90" s="2"/>
      <c r="F90" s="2"/>
      <c r="G90" s="2"/>
      <c r="H90" s="2"/>
      <c r="J90" s="2"/>
      <c r="K90" s="2"/>
      <c r="L90" s="2"/>
      <c r="M90" s="2"/>
      <c r="N90" s="2"/>
      <c r="O90" s="2"/>
      <c r="P90" s="2"/>
    </row>
    <row r="91" spans="2:16" x14ac:dyDescent="0.2">
      <c r="B91" s="6"/>
      <c r="C91" s="2"/>
      <c r="D91" s="2"/>
      <c r="E91" s="2"/>
      <c r="F91" s="2"/>
      <c r="G91" s="2"/>
      <c r="H91" s="2"/>
      <c r="J91" s="2"/>
      <c r="K91" s="2"/>
      <c r="L91" s="2"/>
      <c r="M91" s="2"/>
      <c r="N91" s="2"/>
      <c r="O91" s="2"/>
      <c r="P91" s="2"/>
    </row>
    <row r="92" spans="2:16" x14ac:dyDescent="0.2">
      <c r="B92" s="6"/>
      <c r="C92" s="2"/>
      <c r="D92" s="2"/>
      <c r="E92" s="2"/>
      <c r="F92" s="2"/>
      <c r="G92" s="2"/>
      <c r="H92" s="2"/>
      <c r="J92" s="2"/>
      <c r="K92" s="2"/>
      <c r="L92" s="2"/>
      <c r="M92" s="2"/>
      <c r="N92" s="2"/>
      <c r="O92" s="2"/>
      <c r="P92" s="2"/>
    </row>
    <row r="93" spans="2:16" x14ac:dyDescent="0.2">
      <c r="B93" s="6"/>
      <c r="C93" s="2"/>
      <c r="D93" s="2"/>
      <c r="E93" s="2"/>
      <c r="F93" s="2"/>
      <c r="G93" s="2"/>
      <c r="H93" s="2"/>
      <c r="J93" s="2"/>
      <c r="K93" s="2"/>
      <c r="L93" s="2"/>
      <c r="M93" s="2"/>
      <c r="N93" s="2"/>
      <c r="O93" s="2"/>
      <c r="P93" s="2"/>
    </row>
    <row r="94" spans="2:16" x14ac:dyDescent="0.2">
      <c r="B94" s="6"/>
      <c r="C94" s="2"/>
      <c r="D94" s="2"/>
      <c r="E94" s="2"/>
      <c r="F94" s="2"/>
      <c r="G94" s="2"/>
      <c r="H94" s="2"/>
      <c r="J94" s="2"/>
      <c r="K94" s="2"/>
      <c r="L94" s="2"/>
      <c r="M94" s="2"/>
      <c r="N94" s="2"/>
      <c r="O94" s="2"/>
      <c r="P94" s="2"/>
    </row>
    <row r="95" spans="2:16" x14ac:dyDescent="0.2">
      <c r="B95" s="6"/>
      <c r="C95" s="2"/>
      <c r="D95" s="2"/>
      <c r="E95" s="2"/>
      <c r="F95" s="2"/>
      <c r="G95" s="2"/>
      <c r="H95" s="2"/>
      <c r="J95" s="2"/>
      <c r="K95" s="2"/>
      <c r="L95" s="2"/>
      <c r="M95" s="2"/>
      <c r="N95" s="2"/>
      <c r="O95" s="2"/>
      <c r="P95" s="2"/>
    </row>
    <row r="96" spans="2:16" x14ac:dyDescent="0.2">
      <c r="B96" s="6"/>
      <c r="C96" s="2"/>
      <c r="D96" s="2"/>
      <c r="E96" s="2"/>
      <c r="F96" s="2"/>
      <c r="G96" s="2"/>
      <c r="H96" s="2"/>
      <c r="J96" s="2"/>
      <c r="K96" s="2"/>
      <c r="L96" s="2"/>
      <c r="M96" s="2"/>
      <c r="N96" s="2"/>
      <c r="O96" s="2"/>
      <c r="P96" s="2"/>
    </row>
    <row r="97" spans="1:25" x14ac:dyDescent="0.2">
      <c r="B97" s="6"/>
      <c r="C97" s="2"/>
      <c r="D97" s="2"/>
      <c r="E97" s="2"/>
      <c r="F97" s="2"/>
      <c r="G97" s="2"/>
      <c r="H97" s="2"/>
      <c r="J97" s="2"/>
      <c r="K97" s="2"/>
      <c r="L97" s="2"/>
      <c r="M97" s="2"/>
      <c r="N97" s="2"/>
      <c r="O97" s="2"/>
      <c r="P97" s="2"/>
    </row>
    <row r="98" spans="1:25" x14ac:dyDescent="0.2">
      <c r="B98" s="6"/>
      <c r="C98" s="2"/>
      <c r="D98" s="2"/>
      <c r="E98" s="2"/>
      <c r="F98" s="2"/>
      <c r="G98" s="2"/>
      <c r="H98" s="2"/>
      <c r="J98" s="2"/>
      <c r="K98" s="2"/>
      <c r="L98" s="2"/>
      <c r="M98" s="2"/>
      <c r="N98" s="2"/>
      <c r="O98" s="2"/>
      <c r="P98" s="2"/>
    </row>
    <row r="99" spans="1:25" x14ac:dyDescent="0.2">
      <c r="B99" s="6"/>
      <c r="C99" s="2"/>
      <c r="D99" s="2"/>
      <c r="E99" s="2"/>
      <c r="F99" s="2"/>
      <c r="G99" s="2"/>
      <c r="H99" s="2"/>
      <c r="J99" s="2"/>
      <c r="K99" s="2"/>
      <c r="L99" s="2"/>
      <c r="M99" s="2"/>
      <c r="N99" s="2"/>
      <c r="O99" s="2"/>
      <c r="P99" s="2"/>
    </row>
    <row r="100" spans="1:25" x14ac:dyDescent="0.2">
      <c r="B100" s="6"/>
      <c r="C100" s="2"/>
      <c r="D100" s="2"/>
      <c r="E100" s="2"/>
      <c r="F100" s="2"/>
      <c r="G100" s="2"/>
      <c r="H100" s="2"/>
      <c r="J100" s="2"/>
      <c r="K100" s="2"/>
      <c r="L100" s="2"/>
      <c r="M100" s="2"/>
      <c r="N100" s="2"/>
      <c r="O100" s="2"/>
      <c r="P100" s="2"/>
    </row>
    <row r="101" spans="1:25" x14ac:dyDescent="0.2">
      <c r="B101" s="6"/>
      <c r="C101" s="2"/>
      <c r="D101" s="2"/>
      <c r="E101" s="2"/>
      <c r="F101" s="2"/>
      <c r="G101" s="2"/>
      <c r="H101" s="2"/>
      <c r="J101" s="2"/>
      <c r="K101" s="2"/>
      <c r="L101" s="2"/>
      <c r="M101" s="2"/>
      <c r="N101" s="2"/>
      <c r="O101" s="2"/>
      <c r="P101" s="2"/>
    </row>
    <row r="102" spans="1:25" x14ac:dyDescent="0.2">
      <c r="B102" s="58" t="s">
        <v>83</v>
      </c>
      <c r="C102" s="2"/>
      <c r="D102" s="2"/>
      <c r="E102" s="2"/>
      <c r="F102" s="2"/>
      <c r="G102" s="2"/>
      <c r="H102" s="2"/>
      <c r="J102" s="2"/>
      <c r="K102" s="2"/>
      <c r="L102" s="2"/>
      <c r="M102" s="2"/>
      <c r="N102" s="2"/>
      <c r="O102" s="2"/>
      <c r="P102" s="2"/>
    </row>
    <row r="103" spans="1:25" s="59" customFormat="1" x14ac:dyDescent="0.2">
      <c r="A103" s="6"/>
      <c r="B103" s="6"/>
      <c r="C103" s="6" t="s">
        <v>84</v>
      </c>
      <c r="D103" s="6" t="s">
        <v>85</v>
      </c>
      <c r="E103" s="6" t="s">
        <v>86</v>
      </c>
      <c r="F103" s="6"/>
      <c r="G103" s="6"/>
      <c r="H103" s="6" t="s">
        <v>75</v>
      </c>
      <c r="I103" s="6"/>
      <c r="J103" s="6" t="s">
        <v>74</v>
      </c>
      <c r="K103" s="6"/>
      <c r="L103" s="6"/>
      <c r="M103" s="6"/>
      <c r="N103" s="6"/>
      <c r="O103" s="6"/>
      <c r="P103" s="6"/>
      <c r="Q103" s="6"/>
      <c r="R103" s="6"/>
      <c r="S103" s="6"/>
      <c r="T103" s="6"/>
      <c r="U103" s="6"/>
      <c r="V103" s="6"/>
      <c r="W103" s="6"/>
      <c r="X103" s="6"/>
      <c r="Y103" s="6"/>
    </row>
    <row r="104" spans="1:25" x14ac:dyDescent="0.2">
      <c r="B104" s="6"/>
      <c r="C104" s="60" t="s">
        <v>78</v>
      </c>
      <c r="D104" s="60" t="s">
        <v>78</v>
      </c>
      <c r="E104" s="60" t="s">
        <v>78</v>
      </c>
      <c r="F104" s="2"/>
      <c r="G104" s="2"/>
      <c r="H104" s="60" t="s">
        <v>78</v>
      </c>
      <c r="J104" s="2"/>
      <c r="K104" s="2"/>
      <c r="L104" s="2"/>
      <c r="M104" s="2"/>
      <c r="N104" s="2"/>
      <c r="O104" s="2"/>
      <c r="P104" s="2"/>
    </row>
    <row r="105" spans="1:25" s="2" customFormat="1" x14ac:dyDescent="0.2">
      <c r="B105" s="6"/>
      <c r="C105" s="14" t="s">
        <v>87</v>
      </c>
      <c r="D105" s="2" t="s">
        <v>88</v>
      </c>
      <c r="E105" s="2" t="s">
        <v>89</v>
      </c>
      <c r="H105" s="2" t="s">
        <v>90</v>
      </c>
      <c r="J105" s="2" t="s">
        <v>91</v>
      </c>
    </row>
    <row r="106" spans="1:25" s="2" customFormat="1" x14ac:dyDescent="0.2">
      <c r="B106" s="6"/>
      <c r="C106" s="2" t="s">
        <v>92</v>
      </c>
      <c r="D106" s="2" t="s">
        <v>93</v>
      </c>
      <c r="E106" s="2" t="s">
        <v>94</v>
      </c>
      <c r="H106" s="2" t="s">
        <v>95</v>
      </c>
      <c r="J106" s="2" t="s">
        <v>96</v>
      </c>
    </row>
    <row r="107" spans="1:25" s="2" customFormat="1" x14ac:dyDescent="0.2">
      <c r="B107" s="6"/>
      <c r="C107" s="2" t="s">
        <v>97</v>
      </c>
      <c r="D107" s="2" t="s">
        <v>98</v>
      </c>
      <c r="E107" s="2" t="s">
        <v>99</v>
      </c>
      <c r="H107" s="2" t="s">
        <v>100</v>
      </c>
    </row>
    <row r="108" spans="1:25" s="2" customFormat="1" x14ac:dyDescent="0.2">
      <c r="B108" s="6"/>
      <c r="C108" s="2" t="s">
        <v>101</v>
      </c>
      <c r="D108" s="2" t="s">
        <v>102</v>
      </c>
      <c r="E108" s="2" t="s">
        <v>103</v>
      </c>
      <c r="H108" s="2" t="s">
        <v>104</v>
      </c>
    </row>
    <row r="109" spans="1:25" s="2" customFormat="1" x14ac:dyDescent="0.2">
      <c r="B109" s="6"/>
      <c r="C109" s="2" t="s">
        <v>105</v>
      </c>
      <c r="E109" s="2" t="s">
        <v>106</v>
      </c>
      <c r="H109" s="2" t="s">
        <v>106</v>
      </c>
    </row>
    <row r="110" spans="1:25" s="2" customFormat="1" x14ac:dyDescent="0.2">
      <c r="B110" s="6"/>
      <c r="C110" s="2" t="s">
        <v>107</v>
      </c>
    </row>
    <row r="111" spans="1:25" s="2" customFormat="1" x14ac:dyDescent="0.2">
      <c r="B111" s="6"/>
      <c r="C111" s="2" t="s">
        <v>108</v>
      </c>
    </row>
    <row r="112" spans="1:25" s="2" customFormat="1" x14ac:dyDescent="0.2">
      <c r="B112" s="6"/>
      <c r="C112" s="2" t="s">
        <v>109</v>
      </c>
    </row>
    <row r="113" spans="2:16" s="2" customFormat="1" x14ac:dyDescent="0.2">
      <c r="B113" s="6"/>
      <c r="C113" s="14" t="s">
        <v>110</v>
      </c>
    </row>
    <row r="114" spans="2:16" s="2" customFormat="1" x14ac:dyDescent="0.2">
      <c r="B114" s="6"/>
      <c r="C114" s="3"/>
      <c r="D114" s="3"/>
      <c r="E114" s="3"/>
      <c r="F114" s="3"/>
      <c r="G114" s="3"/>
      <c r="H114" s="3"/>
      <c r="J114" s="3"/>
      <c r="K114" s="3"/>
      <c r="L114" s="3"/>
      <c r="M114" s="3"/>
      <c r="N114" s="3"/>
      <c r="O114" s="3"/>
      <c r="P114" s="3"/>
    </row>
    <row r="115" spans="2:16" s="2" customFormat="1" x14ac:dyDescent="0.2">
      <c r="B115" s="6"/>
      <c r="C115" s="3"/>
      <c r="D115" s="3"/>
      <c r="E115" s="3"/>
      <c r="F115" s="3"/>
      <c r="G115" s="3"/>
      <c r="H115" s="3"/>
      <c r="J115" s="3"/>
      <c r="K115" s="3"/>
      <c r="L115" s="3"/>
      <c r="M115" s="3"/>
      <c r="N115" s="3"/>
      <c r="O115" s="3"/>
      <c r="P115" s="3"/>
    </row>
    <row r="116" spans="2:16" s="2" customFormat="1" x14ac:dyDescent="0.2">
      <c r="B116" s="6"/>
      <c r="C116" s="3"/>
      <c r="D116" s="3"/>
      <c r="E116" s="3"/>
      <c r="F116" s="3"/>
      <c r="G116" s="3"/>
      <c r="H116" s="3"/>
      <c r="J116" s="3"/>
      <c r="K116" s="3"/>
      <c r="L116" s="3"/>
      <c r="M116" s="3"/>
      <c r="N116" s="3"/>
      <c r="O116" s="3"/>
      <c r="P116" s="3"/>
    </row>
    <row r="117" spans="2:16" s="2" customFormat="1" x14ac:dyDescent="0.2">
      <c r="B117" s="6"/>
      <c r="C117" s="3"/>
      <c r="D117" s="3"/>
      <c r="E117" s="3"/>
      <c r="F117" s="3"/>
      <c r="G117" s="3"/>
      <c r="H117" s="3"/>
      <c r="J117" s="3"/>
      <c r="K117" s="3"/>
      <c r="L117" s="3"/>
      <c r="M117" s="3"/>
      <c r="N117" s="3"/>
      <c r="O117" s="3"/>
      <c r="P117" s="3"/>
    </row>
    <row r="118" spans="2:16" s="2" customFormat="1" x14ac:dyDescent="0.2">
      <c r="B118" s="6"/>
      <c r="C118" s="3"/>
      <c r="D118" s="3"/>
      <c r="E118" s="3"/>
      <c r="F118" s="3"/>
      <c r="G118" s="3"/>
      <c r="H118" s="3"/>
      <c r="J118" s="3"/>
      <c r="K118" s="3"/>
      <c r="L118" s="3"/>
      <c r="M118" s="3"/>
      <c r="N118" s="3"/>
      <c r="O118" s="3"/>
      <c r="P118" s="3"/>
    </row>
    <row r="119" spans="2:16" s="2" customFormat="1" x14ac:dyDescent="0.2">
      <c r="B119" s="6"/>
      <c r="C119" s="3"/>
      <c r="D119" s="3"/>
      <c r="E119" s="3"/>
      <c r="F119" s="3"/>
      <c r="G119" s="3"/>
      <c r="H119" s="3"/>
      <c r="J119" s="3"/>
      <c r="K119" s="3"/>
      <c r="L119" s="3"/>
      <c r="M119" s="3"/>
      <c r="N119" s="3"/>
      <c r="O119" s="3"/>
      <c r="P119" s="3"/>
    </row>
    <row r="120" spans="2:16" s="2" customFormat="1" x14ac:dyDescent="0.2">
      <c r="B120" s="6"/>
      <c r="C120" s="3"/>
      <c r="D120" s="3"/>
      <c r="E120" s="3"/>
      <c r="F120" s="3"/>
      <c r="G120" s="3"/>
      <c r="H120" s="3"/>
      <c r="J120" s="3"/>
      <c r="K120" s="3"/>
      <c r="L120" s="3"/>
      <c r="M120" s="3"/>
      <c r="N120" s="3"/>
      <c r="O120" s="3"/>
      <c r="P120" s="3"/>
    </row>
    <row r="121" spans="2:16" x14ac:dyDescent="0.2">
      <c r="B121" s="6"/>
    </row>
    <row r="122" spans="2:16" x14ac:dyDescent="0.2">
      <c r="B122" s="6"/>
    </row>
    <row r="123" spans="2:16" x14ac:dyDescent="0.2">
      <c r="B123" s="6"/>
    </row>
    <row r="124" spans="2:16" x14ac:dyDescent="0.2">
      <c r="B124" s="6"/>
    </row>
    <row r="125" spans="2:16" x14ac:dyDescent="0.2">
      <c r="B125" s="6"/>
    </row>
    <row r="126" spans="2:16" x14ac:dyDescent="0.2">
      <c r="B126" s="6"/>
    </row>
    <row r="127" spans="2:16" x14ac:dyDescent="0.2">
      <c r="B127" s="6"/>
    </row>
    <row r="128" spans="2:16"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row r="350" spans="2:2" x14ac:dyDescent="0.2">
      <c r="B350" s="6"/>
    </row>
    <row r="351" spans="2:2" x14ac:dyDescent="0.2">
      <c r="B351" s="6"/>
    </row>
    <row r="352" spans="2:2" x14ac:dyDescent="0.2">
      <c r="B352" s="6"/>
    </row>
  </sheetData>
  <sheetProtection formatCells="0" formatRows="0" insertRows="0" insertHyperlinks="0" deleteRows="0" selectLockedCells="1"/>
  <mergeCells count="50">
    <mergeCell ref="O48:Q48"/>
    <mergeCell ref="O38:Q38"/>
    <mergeCell ref="J31:Q31"/>
    <mergeCell ref="C50:Q50"/>
    <mergeCell ref="B35:Q35"/>
    <mergeCell ref="O37:Q37"/>
    <mergeCell ref="O47:Q47"/>
    <mergeCell ref="B42:Q42"/>
    <mergeCell ref="O44:Q44"/>
    <mergeCell ref="O45:Q45"/>
    <mergeCell ref="O39:Q39"/>
    <mergeCell ref="O40:Q40"/>
    <mergeCell ref="J33:Q33"/>
    <mergeCell ref="O46:Q46"/>
    <mergeCell ref="J32:Q32"/>
    <mergeCell ref="J23:Q23"/>
    <mergeCell ref="B12:C12"/>
    <mergeCell ref="D12:E12"/>
    <mergeCell ref="B13:C13"/>
    <mergeCell ref="D13:E13"/>
    <mergeCell ref="G13:O16"/>
    <mergeCell ref="B14:C14"/>
    <mergeCell ref="D14:E14"/>
    <mergeCell ref="B15:C15"/>
    <mergeCell ref="D15:E15"/>
    <mergeCell ref="B16:C16"/>
    <mergeCell ref="D16:E16"/>
    <mergeCell ref="B17:C17"/>
    <mergeCell ref="D17:E17"/>
    <mergeCell ref="B20:Q20"/>
    <mergeCell ref="J22:Q22"/>
    <mergeCell ref="B11:C11"/>
    <mergeCell ref="D11:E11"/>
    <mergeCell ref="B1:Q1"/>
    <mergeCell ref="B2:Q2"/>
    <mergeCell ref="B4:C4"/>
    <mergeCell ref="D4:E4"/>
    <mergeCell ref="B5:C5"/>
    <mergeCell ref="G5:J5"/>
    <mergeCell ref="B6:C6"/>
    <mergeCell ref="D6:O6"/>
    <mergeCell ref="B8:Q8"/>
    <mergeCell ref="B10:C10"/>
    <mergeCell ref="D10:E10"/>
    <mergeCell ref="J25:Q25"/>
    <mergeCell ref="J27:Q27"/>
    <mergeCell ref="J26:Q26"/>
    <mergeCell ref="J30:Q30"/>
    <mergeCell ref="J28:Q28"/>
    <mergeCell ref="J29:Q29"/>
  </mergeCells>
  <conditionalFormatting sqref="H45 H47:H48 H39">
    <cfRule type="cellIs" dxfId="11" priority="62" stopIfTrue="1" operator="equal">
      <formula>0</formula>
    </cfRule>
  </conditionalFormatting>
  <conditionalFormatting sqref="G45 G47:G48 G39">
    <cfRule type="cellIs" dxfId="10" priority="61" stopIfTrue="1" operator="equal">
      <formula>1</formula>
    </cfRule>
  </conditionalFormatting>
  <conditionalFormatting sqref="H46">
    <cfRule type="cellIs" dxfId="9" priority="22" stopIfTrue="1" operator="equal">
      <formula>0</formula>
    </cfRule>
  </conditionalFormatting>
  <conditionalFormatting sqref="G46">
    <cfRule type="cellIs" dxfId="8" priority="21" stopIfTrue="1" operator="equal">
      <formula>1</formula>
    </cfRule>
  </conditionalFormatting>
  <conditionalFormatting sqref="H38">
    <cfRule type="cellIs" dxfId="7" priority="4" stopIfTrue="1" operator="equal">
      <formula>0</formula>
    </cfRule>
  </conditionalFormatting>
  <conditionalFormatting sqref="G38">
    <cfRule type="cellIs" dxfId="6" priority="3" stopIfTrue="1" operator="equal">
      <formula>1</formula>
    </cfRule>
  </conditionalFormatting>
  <dataValidations count="7">
    <dataValidation type="list" allowBlank="1" showInputMessage="1" showErrorMessage="1" sqref="WVT983032:WVT983039 L38:L39 JH45 TD45 ACZ45 AMV45 AWR45 BGN45 BQJ45 CAF45 CKB45 CTX45 DDT45 DNP45 DXL45 EHH45 ERD45 FAZ45 FKV45 FUR45 GEN45 GOJ45 GYF45 HIB45 HRX45 IBT45 ILP45 IVL45 JFH45 JPD45 JYZ45 KIV45 KSR45 LCN45 LMJ45 LWF45 MGB45 MPX45 MZT45 NJP45 NTL45 ODH45 OND45 OWZ45 PGV45 PQR45 QAN45 QKJ45 QUF45 REB45 RNX45 RXT45 SHP45 SRL45 TBH45 TLD45 TUZ45 UEV45 UOR45 UYN45 VIJ45 VSF45 WCB45 WLX45 L65542:L65580 JH65542:JH65580 TD65542:TD65580 ACZ65542:ACZ65580 AMV65542:AMV65580 AWR65542:AWR65580 BGN65542:BGN65580 BQJ65542:BQJ65580 CAF65542:CAF65580 CKB65542:CKB65580 CTX65542:CTX65580 DDT65542:DDT65580 DNP65542:DNP65580 DXL65542:DXL65580 EHH65542:EHH65580 ERD65542:ERD65580 FAZ65542:FAZ65580 FKV65542:FKV65580 FUR65542:FUR65580 GEN65542:GEN65580 GOJ65542:GOJ65580 GYF65542:GYF65580 HIB65542:HIB65580 HRX65542:HRX65580 IBT65542:IBT65580 ILP65542:ILP65580 IVL65542:IVL65580 JFH65542:JFH65580 JPD65542:JPD65580 JYZ65542:JYZ65580 KIV65542:KIV65580 KSR65542:KSR65580 LCN65542:LCN65580 LMJ65542:LMJ65580 LWF65542:LWF65580 MGB65542:MGB65580 MPX65542:MPX65580 MZT65542:MZT65580 NJP65542:NJP65580 NTL65542:NTL65580 ODH65542:ODH65580 OND65542:OND65580 OWZ65542:OWZ65580 PGV65542:PGV65580 PQR65542:PQR65580 QAN65542:QAN65580 QKJ65542:QKJ65580 QUF65542:QUF65580 REB65542:REB65580 RNX65542:RNX65580 RXT65542:RXT65580 SHP65542:SHP65580 SRL65542:SRL65580 TBH65542:TBH65580 TLD65542:TLD65580 TUZ65542:TUZ65580 UEV65542:UEV65580 UOR65542:UOR65580 UYN65542:UYN65580 VIJ65542:VIJ65580 VSF65542:VSF65580 WCB65542:WCB65580 WLX65542:WLX65580 WVT65542:WVT65580 L131078:L131116 JH131078:JH131116 TD131078:TD131116 ACZ131078:ACZ131116 AMV131078:AMV131116 AWR131078:AWR131116 BGN131078:BGN131116 BQJ131078:BQJ131116 CAF131078:CAF131116 CKB131078:CKB131116 CTX131078:CTX131116 DDT131078:DDT131116 DNP131078:DNP131116 DXL131078:DXL131116 EHH131078:EHH131116 ERD131078:ERD131116 FAZ131078:FAZ131116 FKV131078:FKV131116 FUR131078:FUR131116 GEN131078:GEN131116 GOJ131078:GOJ131116 GYF131078:GYF131116 HIB131078:HIB131116 HRX131078:HRX131116 IBT131078:IBT131116 ILP131078:ILP131116 IVL131078:IVL131116 JFH131078:JFH131116 JPD131078:JPD131116 JYZ131078:JYZ131116 KIV131078:KIV131116 KSR131078:KSR131116 LCN131078:LCN131116 LMJ131078:LMJ131116 LWF131078:LWF131116 MGB131078:MGB131116 MPX131078:MPX131116 MZT131078:MZT131116 NJP131078:NJP131116 NTL131078:NTL131116 ODH131078:ODH131116 OND131078:OND131116 OWZ131078:OWZ131116 PGV131078:PGV131116 PQR131078:PQR131116 QAN131078:QAN131116 QKJ131078:QKJ131116 QUF131078:QUF131116 REB131078:REB131116 RNX131078:RNX131116 RXT131078:RXT131116 SHP131078:SHP131116 SRL131078:SRL131116 TBH131078:TBH131116 TLD131078:TLD131116 TUZ131078:TUZ131116 UEV131078:UEV131116 UOR131078:UOR131116 UYN131078:UYN131116 VIJ131078:VIJ131116 VSF131078:VSF131116 WCB131078:WCB131116 WLX131078:WLX131116 WVT131078:WVT131116 L196614:L196652 JH196614:JH196652 TD196614:TD196652 ACZ196614:ACZ196652 AMV196614:AMV196652 AWR196614:AWR196652 BGN196614:BGN196652 BQJ196614:BQJ196652 CAF196614:CAF196652 CKB196614:CKB196652 CTX196614:CTX196652 DDT196614:DDT196652 DNP196614:DNP196652 DXL196614:DXL196652 EHH196614:EHH196652 ERD196614:ERD196652 FAZ196614:FAZ196652 FKV196614:FKV196652 FUR196614:FUR196652 GEN196614:GEN196652 GOJ196614:GOJ196652 GYF196614:GYF196652 HIB196614:HIB196652 HRX196614:HRX196652 IBT196614:IBT196652 ILP196614:ILP196652 IVL196614:IVL196652 JFH196614:JFH196652 JPD196614:JPD196652 JYZ196614:JYZ196652 KIV196614:KIV196652 KSR196614:KSR196652 LCN196614:LCN196652 LMJ196614:LMJ196652 LWF196614:LWF196652 MGB196614:MGB196652 MPX196614:MPX196652 MZT196614:MZT196652 NJP196614:NJP196652 NTL196614:NTL196652 ODH196614:ODH196652 OND196614:OND196652 OWZ196614:OWZ196652 PGV196614:PGV196652 PQR196614:PQR196652 QAN196614:QAN196652 QKJ196614:QKJ196652 QUF196614:QUF196652 REB196614:REB196652 RNX196614:RNX196652 RXT196614:RXT196652 SHP196614:SHP196652 SRL196614:SRL196652 TBH196614:TBH196652 TLD196614:TLD196652 TUZ196614:TUZ196652 UEV196614:UEV196652 UOR196614:UOR196652 UYN196614:UYN196652 VIJ196614:VIJ196652 VSF196614:VSF196652 WCB196614:WCB196652 WLX196614:WLX196652 WVT196614:WVT196652 L262150:L262188 JH262150:JH262188 TD262150:TD262188 ACZ262150:ACZ262188 AMV262150:AMV262188 AWR262150:AWR262188 BGN262150:BGN262188 BQJ262150:BQJ262188 CAF262150:CAF262188 CKB262150:CKB262188 CTX262150:CTX262188 DDT262150:DDT262188 DNP262150:DNP262188 DXL262150:DXL262188 EHH262150:EHH262188 ERD262150:ERD262188 FAZ262150:FAZ262188 FKV262150:FKV262188 FUR262150:FUR262188 GEN262150:GEN262188 GOJ262150:GOJ262188 GYF262150:GYF262188 HIB262150:HIB262188 HRX262150:HRX262188 IBT262150:IBT262188 ILP262150:ILP262188 IVL262150:IVL262188 JFH262150:JFH262188 JPD262150:JPD262188 JYZ262150:JYZ262188 KIV262150:KIV262188 KSR262150:KSR262188 LCN262150:LCN262188 LMJ262150:LMJ262188 LWF262150:LWF262188 MGB262150:MGB262188 MPX262150:MPX262188 MZT262150:MZT262188 NJP262150:NJP262188 NTL262150:NTL262188 ODH262150:ODH262188 OND262150:OND262188 OWZ262150:OWZ262188 PGV262150:PGV262188 PQR262150:PQR262188 QAN262150:QAN262188 QKJ262150:QKJ262188 QUF262150:QUF262188 REB262150:REB262188 RNX262150:RNX262188 RXT262150:RXT262188 SHP262150:SHP262188 SRL262150:SRL262188 TBH262150:TBH262188 TLD262150:TLD262188 TUZ262150:TUZ262188 UEV262150:UEV262188 UOR262150:UOR262188 UYN262150:UYN262188 VIJ262150:VIJ262188 VSF262150:VSF262188 WCB262150:WCB262188 WLX262150:WLX262188 WVT262150:WVT262188 L327686:L327724 JH327686:JH327724 TD327686:TD327724 ACZ327686:ACZ327724 AMV327686:AMV327724 AWR327686:AWR327724 BGN327686:BGN327724 BQJ327686:BQJ327724 CAF327686:CAF327724 CKB327686:CKB327724 CTX327686:CTX327724 DDT327686:DDT327724 DNP327686:DNP327724 DXL327686:DXL327724 EHH327686:EHH327724 ERD327686:ERD327724 FAZ327686:FAZ327724 FKV327686:FKV327724 FUR327686:FUR327724 GEN327686:GEN327724 GOJ327686:GOJ327724 GYF327686:GYF327724 HIB327686:HIB327724 HRX327686:HRX327724 IBT327686:IBT327724 ILP327686:ILP327724 IVL327686:IVL327724 JFH327686:JFH327724 JPD327686:JPD327724 JYZ327686:JYZ327724 KIV327686:KIV327724 KSR327686:KSR327724 LCN327686:LCN327724 LMJ327686:LMJ327724 LWF327686:LWF327724 MGB327686:MGB327724 MPX327686:MPX327724 MZT327686:MZT327724 NJP327686:NJP327724 NTL327686:NTL327724 ODH327686:ODH327724 OND327686:OND327724 OWZ327686:OWZ327724 PGV327686:PGV327724 PQR327686:PQR327724 QAN327686:QAN327724 QKJ327686:QKJ327724 QUF327686:QUF327724 REB327686:REB327724 RNX327686:RNX327724 RXT327686:RXT327724 SHP327686:SHP327724 SRL327686:SRL327724 TBH327686:TBH327724 TLD327686:TLD327724 TUZ327686:TUZ327724 UEV327686:UEV327724 UOR327686:UOR327724 UYN327686:UYN327724 VIJ327686:VIJ327724 VSF327686:VSF327724 WCB327686:WCB327724 WLX327686:WLX327724 WVT327686:WVT327724 L393222:L393260 JH393222:JH393260 TD393222:TD393260 ACZ393222:ACZ393260 AMV393222:AMV393260 AWR393222:AWR393260 BGN393222:BGN393260 BQJ393222:BQJ393260 CAF393222:CAF393260 CKB393222:CKB393260 CTX393222:CTX393260 DDT393222:DDT393260 DNP393222:DNP393260 DXL393222:DXL393260 EHH393222:EHH393260 ERD393222:ERD393260 FAZ393222:FAZ393260 FKV393222:FKV393260 FUR393222:FUR393260 GEN393222:GEN393260 GOJ393222:GOJ393260 GYF393222:GYF393260 HIB393222:HIB393260 HRX393222:HRX393260 IBT393222:IBT393260 ILP393222:ILP393260 IVL393222:IVL393260 JFH393222:JFH393260 JPD393222:JPD393260 JYZ393222:JYZ393260 KIV393222:KIV393260 KSR393222:KSR393260 LCN393222:LCN393260 LMJ393222:LMJ393260 LWF393222:LWF393260 MGB393222:MGB393260 MPX393222:MPX393260 MZT393222:MZT393260 NJP393222:NJP393260 NTL393222:NTL393260 ODH393222:ODH393260 OND393222:OND393260 OWZ393222:OWZ393260 PGV393222:PGV393260 PQR393222:PQR393260 QAN393222:QAN393260 QKJ393222:QKJ393260 QUF393222:QUF393260 REB393222:REB393260 RNX393222:RNX393260 RXT393222:RXT393260 SHP393222:SHP393260 SRL393222:SRL393260 TBH393222:TBH393260 TLD393222:TLD393260 TUZ393222:TUZ393260 UEV393222:UEV393260 UOR393222:UOR393260 UYN393222:UYN393260 VIJ393222:VIJ393260 VSF393222:VSF393260 WCB393222:WCB393260 WLX393222:WLX393260 WVT393222:WVT393260 L458758:L458796 JH458758:JH458796 TD458758:TD458796 ACZ458758:ACZ458796 AMV458758:AMV458796 AWR458758:AWR458796 BGN458758:BGN458796 BQJ458758:BQJ458796 CAF458758:CAF458796 CKB458758:CKB458796 CTX458758:CTX458796 DDT458758:DDT458796 DNP458758:DNP458796 DXL458758:DXL458796 EHH458758:EHH458796 ERD458758:ERD458796 FAZ458758:FAZ458796 FKV458758:FKV458796 FUR458758:FUR458796 GEN458758:GEN458796 GOJ458758:GOJ458796 GYF458758:GYF458796 HIB458758:HIB458796 HRX458758:HRX458796 IBT458758:IBT458796 ILP458758:ILP458796 IVL458758:IVL458796 JFH458758:JFH458796 JPD458758:JPD458796 JYZ458758:JYZ458796 KIV458758:KIV458796 KSR458758:KSR458796 LCN458758:LCN458796 LMJ458758:LMJ458796 LWF458758:LWF458796 MGB458758:MGB458796 MPX458758:MPX458796 MZT458758:MZT458796 NJP458758:NJP458796 NTL458758:NTL458796 ODH458758:ODH458796 OND458758:OND458796 OWZ458758:OWZ458796 PGV458758:PGV458796 PQR458758:PQR458796 QAN458758:QAN458796 QKJ458758:QKJ458796 QUF458758:QUF458796 REB458758:REB458796 RNX458758:RNX458796 RXT458758:RXT458796 SHP458758:SHP458796 SRL458758:SRL458796 TBH458758:TBH458796 TLD458758:TLD458796 TUZ458758:TUZ458796 UEV458758:UEV458796 UOR458758:UOR458796 UYN458758:UYN458796 VIJ458758:VIJ458796 VSF458758:VSF458796 WCB458758:WCB458796 WLX458758:WLX458796 WVT458758:WVT458796 L524294:L524332 JH524294:JH524332 TD524294:TD524332 ACZ524294:ACZ524332 AMV524294:AMV524332 AWR524294:AWR524332 BGN524294:BGN524332 BQJ524294:BQJ524332 CAF524294:CAF524332 CKB524294:CKB524332 CTX524294:CTX524332 DDT524294:DDT524332 DNP524294:DNP524332 DXL524294:DXL524332 EHH524294:EHH524332 ERD524294:ERD524332 FAZ524294:FAZ524332 FKV524294:FKV524332 FUR524294:FUR524332 GEN524294:GEN524332 GOJ524294:GOJ524332 GYF524294:GYF524332 HIB524294:HIB524332 HRX524294:HRX524332 IBT524294:IBT524332 ILP524294:ILP524332 IVL524294:IVL524332 JFH524294:JFH524332 JPD524294:JPD524332 JYZ524294:JYZ524332 KIV524294:KIV524332 KSR524294:KSR524332 LCN524294:LCN524332 LMJ524294:LMJ524332 LWF524294:LWF524332 MGB524294:MGB524332 MPX524294:MPX524332 MZT524294:MZT524332 NJP524294:NJP524332 NTL524294:NTL524332 ODH524294:ODH524332 OND524294:OND524332 OWZ524294:OWZ524332 PGV524294:PGV524332 PQR524294:PQR524332 QAN524294:QAN524332 QKJ524294:QKJ524332 QUF524294:QUF524332 REB524294:REB524332 RNX524294:RNX524332 RXT524294:RXT524332 SHP524294:SHP524332 SRL524294:SRL524332 TBH524294:TBH524332 TLD524294:TLD524332 TUZ524294:TUZ524332 UEV524294:UEV524332 UOR524294:UOR524332 UYN524294:UYN524332 VIJ524294:VIJ524332 VSF524294:VSF524332 WCB524294:WCB524332 WLX524294:WLX524332 WVT524294:WVT524332 L589830:L589868 JH589830:JH589868 TD589830:TD589868 ACZ589830:ACZ589868 AMV589830:AMV589868 AWR589830:AWR589868 BGN589830:BGN589868 BQJ589830:BQJ589868 CAF589830:CAF589868 CKB589830:CKB589868 CTX589830:CTX589868 DDT589830:DDT589868 DNP589830:DNP589868 DXL589830:DXL589868 EHH589830:EHH589868 ERD589830:ERD589868 FAZ589830:FAZ589868 FKV589830:FKV589868 FUR589830:FUR589868 GEN589830:GEN589868 GOJ589830:GOJ589868 GYF589830:GYF589868 HIB589830:HIB589868 HRX589830:HRX589868 IBT589830:IBT589868 ILP589830:ILP589868 IVL589830:IVL589868 JFH589830:JFH589868 JPD589830:JPD589868 JYZ589830:JYZ589868 KIV589830:KIV589868 KSR589830:KSR589868 LCN589830:LCN589868 LMJ589830:LMJ589868 LWF589830:LWF589868 MGB589830:MGB589868 MPX589830:MPX589868 MZT589830:MZT589868 NJP589830:NJP589868 NTL589830:NTL589868 ODH589830:ODH589868 OND589830:OND589868 OWZ589830:OWZ589868 PGV589830:PGV589868 PQR589830:PQR589868 QAN589830:QAN589868 QKJ589830:QKJ589868 QUF589830:QUF589868 REB589830:REB589868 RNX589830:RNX589868 RXT589830:RXT589868 SHP589830:SHP589868 SRL589830:SRL589868 TBH589830:TBH589868 TLD589830:TLD589868 TUZ589830:TUZ589868 UEV589830:UEV589868 UOR589830:UOR589868 UYN589830:UYN589868 VIJ589830:VIJ589868 VSF589830:VSF589868 WCB589830:WCB589868 WLX589830:WLX589868 WVT589830:WVT589868 L655366:L655404 JH655366:JH655404 TD655366:TD655404 ACZ655366:ACZ655404 AMV655366:AMV655404 AWR655366:AWR655404 BGN655366:BGN655404 BQJ655366:BQJ655404 CAF655366:CAF655404 CKB655366:CKB655404 CTX655366:CTX655404 DDT655366:DDT655404 DNP655366:DNP655404 DXL655366:DXL655404 EHH655366:EHH655404 ERD655366:ERD655404 FAZ655366:FAZ655404 FKV655366:FKV655404 FUR655366:FUR655404 GEN655366:GEN655404 GOJ655366:GOJ655404 GYF655366:GYF655404 HIB655366:HIB655404 HRX655366:HRX655404 IBT655366:IBT655404 ILP655366:ILP655404 IVL655366:IVL655404 JFH655366:JFH655404 JPD655366:JPD655404 JYZ655366:JYZ655404 KIV655366:KIV655404 KSR655366:KSR655404 LCN655366:LCN655404 LMJ655366:LMJ655404 LWF655366:LWF655404 MGB655366:MGB655404 MPX655366:MPX655404 MZT655366:MZT655404 NJP655366:NJP655404 NTL655366:NTL655404 ODH655366:ODH655404 OND655366:OND655404 OWZ655366:OWZ655404 PGV655366:PGV655404 PQR655366:PQR655404 QAN655366:QAN655404 QKJ655366:QKJ655404 QUF655366:QUF655404 REB655366:REB655404 RNX655366:RNX655404 RXT655366:RXT655404 SHP655366:SHP655404 SRL655366:SRL655404 TBH655366:TBH655404 TLD655366:TLD655404 TUZ655366:TUZ655404 UEV655366:UEV655404 UOR655366:UOR655404 UYN655366:UYN655404 VIJ655366:VIJ655404 VSF655366:VSF655404 WCB655366:WCB655404 WLX655366:WLX655404 WVT655366:WVT655404 L720902:L720940 JH720902:JH720940 TD720902:TD720940 ACZ720902:ACZ720940 AMV720902:AMV720940 AWR720902:AWR720940 BGN720902:BGN720940 BQJ720902:BQJ720940 CAF720902:CAF720940 CKB720902:CKB720940 CTX720902:CTX720940 DDT720902:DDT720940 DNP720902:DNP720940 DXL720902:DXL720940 EHH720902:EHH720940 ERD720902:ERD720940 FAZ720902:FAZ720940 FKV720902:FKV720940 FUR720902:FUR720940 GEN720902:GEN720940 GOJ720902:GOJ720940 GYF720902:GYF720940 HIB720902:HIB720940 HRX720902:HRX720940 IBT720902:IBT720940 ILP720902:ILP720940 IVL720902:IVL720940 JFH720902:JFH720940 JPD720902:JPD720940 JYZ720902:JYZ720940 KIV720902:KIV720940 KSR720902:KSR720940 LCN720902:LCN720940 LMJ720902:LMJ720940 LWF720902:LWF720940 MGB720902:MGB720940 MPX720902:MPX720940 MZT720902:MZT720940 NJP720902:NJP720940 NTL720902:NTL720940 ODH720902:ODH720940 OND720902:OND720940 OWZ720902:OWZ720940 PGV720902:PGV720940 PQR720902:PQR720940 QAN720902:QAN720940 QKJ720902:QKJ720940 QUF720902:QUF720940 REB720902:REB720940 RNX720902:RNX720940 RXT720902:RXT720940 SHP720902:SHP720940 SRL720902:SRL720940 TBH720902:TBH720940 TLD720902:TLD720940 TUZ720902:TUZ720940 UEV720902:UEV720940 UOR720902:UOR720940 UYN720902:UYN720940 VIJ720902:VIJ720940 VSF720902:VSF720940 WCB720902:WCB720940 WLX720902:WLX720940 WVT720902:WVT720940 L786438:L786476 JH786438:JH786476 TD786438:TD786476 ACZ786438:ACZ786476 AMV786438:AMV786476 AWR786438:AWR786476 BGN786438:BGN786476 BQJ786438:BQJ786476 CAF786438:CAF786476 CKB786438:CKB786476 CTX786438:CTX786476 DDT786438:DDT786476 DNP786438:DNP786476 DXL786438:DXL786476 EHH786438:EHH786476 ERD786438:ERD786476 FAZ786438:FAZ786476 FKV786438:FKV786476 FUR786438:FUR786476 GEN786438:GEN786476 GOJ786438:GOJ786476 GYF786438:GYF786476 HIB786438:HIB786476 HRX786438:HRX786476 IBT786438:IBT786476 ILP786438:ILP786476 IVL786438:IVL786476 JFH786438:JFH786476 JPD786438:JPD786476 JYZ786438:JYZ786476 KIV786438:KIV786476 KSR786438:KSR786476 LCN786438:LCN786476 LMJ786438:LMJ786476 LWF786438:LWF786476 MGB786438:MGB786476 MPX786438:MPX786476 MZT786438:MZT786476 NJP786438:NJP786476 NTL786438:NTL786476 ODH786438:ODH786476 OND786438:OND786476 OWZ786438:OWZ786476 PGV786438:PGV786476 PQR786438:PQR786476 QAN786438:QAN786476 QKJ786438:QKJ786476 QUF786438:QUF786476 REB786438:REB786476 RNX786438:RNX786476 RXT786438:RXT786476 SHP786438:SHP786476 SRL786438:SRL786476 TBH786438:TBH786476 TLD786438:TLD786476 TUZ786438:TUZ786476 UEV786438:UEV786476 UOR786438:UOR786476 UYN786438:UYN786476 VIJ786438:VIJ786476 VSF786438:VSF786476 WCB786438:WCB786476 WLX786438:WLX786476 WVT786438:WVT786476 L851974:L852012 JH851974:JH852012 TD851974:TD852012 ACZ851974:ACZ852012 AMV851974:AMV852012 AWR851974:AWR852012 BGN851974:BGN852012 BQJ851974:BQJ852012 CAF851974:CAF852012 CKB851974:CKB852012 CTX851974:CTX852012 DDT851974:DDT852012 DNP851974:DNP852012 DXL851974:DXL852012 EHH851974:EHH852012 ERD851974:ERD852012 FAZ851974:FAZ852012 FKV851974:FKV852012 FUR851974:FUR852012 GEN851974:GEN852012 GOJ851974:GOJ852012 GYF851974:GYF852012 HIB851974:HIB852012 HRX851974:HRX852012 IBT851974:IBT852012 ILP851974:ILP852012 IVL851974:IVL852012 JFH851974:JFH852012 JPD851974:JPD852012 JYZ851974:JYZ852012 KIV851974:KIV852012 KSR851974:KSR852012 LCN851974:LCN852012 LMJ851974:LMJ852012 LWF851974:LWF852012 MGB851974:MGB852012 MPX851974:MPX852012 MZT851974:MZT852012 NJP851974:NJP852012 NTL851974:NTL852012 ODH851974:ODH852012 OND851974:OND852012 OWZ851974:OWZ852012 PGV851974:PGV852012 PQR851974:PQR852012 QAN851974:QAN852012 QKJ851974:QKJ852012 QUF851974:QUF852012 REB851974:REB852012 RNX851974:RNX852012 RXT851974:RXT852012 SHP851974:SHP852012 SRL851974:SRL852012 TBH851974:TBH852012 TLD851974:TLD852012 TUZ851974:TUZ852012 UEV851974:UEV852012 UOR851974:UOR852012 UYN851974:UYN852012 VIJ851974:VIJ852012 VSF851974:VSF852012 WCB851974:WCB852012 WLX851974:WLX852012 WVT851974:WVT852012 L917510:L917548 JH917510:JH917548 TD917510:TD917548 ACZ917510:ACZ917548 AMV917510:AMV917548 AWR917510:AWR917548 BGN917510:BGN917548 BQJ917510:BQJ917548 CAF917510:CAF917548 CKB917510:CKB917548 CTX917510:CTX917548 DDT917510:DDT917548 DNP917510:DNP917548 DXL917510:DXL917548 EHH917510:EHH917548 ERD917510:ERD917548 FAZ917510:FAZ917548 FKV917510:FKV917548 FUR917510:FUR917548 GEN917510:GEN917548 GOJ917510:GOJ917548 GYF917510:GYF917548 HIB917510:HIB917548 HRX917510:HRX917548 IBT917510:IBT917548 ILP917510:ILP917548 IVL917510:IVL917548 JFH917510:JFH917548 JPD917510:JPD917548 JYZ917510:JYZ917548 KIV917510:KIV917548 KSR917510:KSR917548 LCN917510:LCN917548 LMJ917510:LMJ917548 LWF917510:LWF917548 MGB917510:MGB917548 MPX917510:MPX917548 MZT917510:MZT917548 NJP917510:NJP917548 NTL917510:NTL917548 ODH917510:ODH917548 OND917510:OND917548 OWZ917510:OWZ917548 PGV917510:PGV917548 PQR917510:PQR917548 QAN917510:QAN917548 QKJ917510:QKJ917548 QUF917510:QUF917548 REB917510:REB917548 RNX917510:RNX917548 RXT917510:RXT917548 SHP917510:SHP917548 SRL917510:SRL917548 TBH917510:TBH917548 TLD917510:TLD917548 TUZ917510:TUZ917548 UEV917510:UEV917548 UOR917510:UOR917548 UYN917510:UYN917548 VIJ917510:VIJ917548 VSF917510:VSF917548 WCB917510:WCB917548 WLX917510:WLX917548 WVT917510:WVT917548 L983046:L983084 JH983046:JH983084 TD983046:TD983084 ACZ983046:ACZ983084 AMV983046:AMV983084 AWR983046:AWR983084 BGN983046:BGN983084 BQJ983046:BQJ983084 CAF983046:CAF983084 CKB983046:CKB983084 CTX983046:CTX983084 DDT983046:DDT983084 DNP983046:DNP983084 DXL983046:DXL983084 EHH983046:EHH983084 ERD983046:ERD983084 FAZ983046:FAZ983084 FKV983046:FKV983084 FUR983046:FUR983084 GEN983046:GEN983084 GOJ983046:GOJ983084 GYF983046:GYF983084 HIB983046:HIB983084 HRX983046:HRX983084 IBT983046:IBT983084 ILP983046:ILP983084 IVL983046:IVL983084 JFH983046:JFH983084 JPD983046:JPD983084 JYZ983046:JYZ983084 KIV983046:KIV983084 KSR983046:KSR983084 LCN983046:LCN983084 LMJ983046:LMJ983084 LWF983046:LWF983084 MGB983046:MGB983084 MPX983046:MPX983084 MZT983046:MZT983084 NJP983046:NJP983084 NTL983046:NTL983084 ODH983046:ODH983084 OND983046:OND983084 OWZ983046:OWZ983084 PGV983046:PGV983084 PQR983046:PQR983084 QAN983046:QAN983084 QKJ983046:QKJ983084 QUF983046:QUF983084 REB983046:REB983084 RNX983046:RNX983084 RXT983046:RXT983084 SHP983046:SHP983084 SRL983046:SRL983084 TBH983046:TBH983084 TLD983046:TLD983084 TUZ983046:TUZ983084 UEV983046:UEV983084 UOR983046:UOR983084 UYN983046:UYN983084 VIJ983046:VIJ983084 VSF983046:VSF983084 WCB983046:WCB983084 WLX983046:WLX983084 WVT983046:WVT983084 WVT45 L65528:L65535 JH65528:JH65535 TD65528:TD65535 ACZ65528:ACZ65535 AMV65528:AMV65535 AWR65528:AWR65535 BGN65528:BGN65535 BQJ65528:BQJ65535 CAF65528:CAF65535 CKB65528:CKB65535 CTX65528:CTX65535 DDT65528:DDT65535 DNP65528:DNP65535 DXL65528:DXL65535 EHH65528:EHH65535 ERD65528:ERD65535 FAZ65528:FAZ65535 FKV65528:FKV65535 FUR65528:FUR65535 GEN65528:GEN65535 GOJ65528:GOJ65535 GYF65528:GYF65535 HIB65528:HIB65535 HRX65528:HRX65535 IBT65528:IBT65535 ILP65528:ILP65535 IVL65528:IVL65535 JFH65528:JFH65535 JPD65528:JPD65535 JYZ65528:JYZ65535 KIV65528:KIV65535 KSR65528:KSR65535 LCN65528:LCN65535 LMJ65528:LMJ65535 LWF65528:LWF65535 MGB65528:MGB65535 MPX65528:MPX65535 MZT65528:MZT65535 NJP65528:NJP65535 NTL65528:NTL65535 ODH65528:ODH65535 OND65528:OND65535 OWZ65528:OWZ65535 PGV65528:PGV65535 PQR65528:PQR65535 QAN65528:QAN65535 QKJ65528:QKJ65535 QUF65528:QUF65535 REB65528:REB65535 RNX65528:RNX65535 RXT65528:RXT65535 SHP65528:SHP65535 SRL65528:SRL65535 TBH65528:TBH65535 TLD65528:TLD65535 TUZ65528:TUZ65535 UEV65528:UEV65535 UOR65528:UOR65535 UYN65528:UYN65535 VIJ65528:VIJ65535 VSF65528:VSF65535 WCB65528:WCB65535 WLX65528:WLX65535 WVT65528:WVT65535 L131064:L131071 JH131064:JH131071 TD131064:TD131071 ACZ131064:ACZ131071 AMV131064:AMV131071 AWR131064:AWR131071 BGN131064:BGN131071 BQJ131064:BQJ131071 CAF131064:CAF131071 CKB131064:CKB131071 CTX131064:CTX131071 DDT131064:DDT131071 DNP131064:DNP131071 DXL131064:DXL131071 EHH131064:EHH131071 ERD131064:ERD131071 FAZ131064:FAZ131071 FKV131064:FKV131071 FUR131064:FUR131071 GEN131064:GEN131071 GOJ131064:GOJ131071 GYF131064:GYF131071 HIB131064:HIB131071 HRX131064:HRX131071 IBT131064:IBT131071 ILP131064:ILP131071 IVL131064:IVL131071 JFH131064:JFH131071 JPD131064:JPD131071 JYZ131064:JYZ131071 KIV131064:KIV131071 KSR131064:KSR131071 LCN131064:LCN131071 LMJ131064:LMJ131071 LWF131064:LWF131071 MGB131064:MGB131071 MPX131064:MPX131071 MZT131064:MZT131071 NJP131064:NJP131071 NTL131064:NTL131071 ODH131064:ODH131071 OND131064:OND131071 OWZ131064:OWZ131071 PGV131064:PGV131071 PQR131064:PQR131071 QAN131064:QAN131071 QKJ131064:QKJ131071 QUF131064:QUF131071 REB131064:REB131071 RNX131064:RNX131071 RXT131064:RXT131071 SHP131064:SHP131071 SRL131064:SRL131071 TBH131064:TBH131071 TLD131064:TLD131071 TUZ131064:TUZ131071 UEV131064:UEV131071 UOR131064:UOR131071 UYN131064:UYN131071 VIJ131064:VIJ131071 VSF131064:VSF131071 WCB131064:WCB131071 WLX131064:WLX131071 WVT131064:WVT131071 L196600:L196607 JH196600:JH196607 TD196600:TD196607 ACZ196600:ACZ196607 AMV196600:AMV196607 AWR196600:AWR196607 BGN196600:BGN196607 BQJ196600:BQJ196607 CAF196600:CAF196607 CKB196600:CKB196607 CTX196600:CTX196607 DDT196600:DDT196607 DNP196600:DNP196607 DXL196600:DXL196607 EHH196600:EHH196607 ERD196600:ERD196607 FAZ196600:FAZ196607 FKV196600:FKV196607 FUR196600:FUR196607 GEN196600:GEN196607 GOJ196600:GOJ196607 GYF196600:GYF196607 HIB196600:HIB196607 HRX196600:HRX196607 IBT196600:IBT196607 ILP196600:ILP196607 IVL196600:IVL196607 JFH196600:JFH196607 JPD196600:JPD196607 JYZ196600:JYZ196607 KIV196600:KIV196607 KSR196600:KSR196607 LCN196600:LCN196607 LMJ196600:LMJ196607 LWF196600:LWF196607 MGB196600:MGB196607 MPX196600:MPX196607 MZT196600:MZT196607 NJP196600:NJP196607 NTL196600:NTL196607 ODH196600:ODH196607 OND196600:OND196607 OWZ196600:OWZ196607 PGV196600:PGV196607 PQR196600:PQR196607 QAN196600:QAN196607 QKJ196600:QKJ196607 QUF196600:QUF196607 REB196600:REB196607 RNX196600:RNX196607 RXT196600:RXT196607 SHP196600:SHP196607 SRL196600:SRL196607 TBH196600:TBH196607 TLD196600:TLD196607 TUZ196600:TUZ196607 UEV196600:UEV196607 UOR196600:UOR196607 UYN196600:UYN196607 VIJ196600:VIJ196607 VSF196600:VSF196607 WCB196600:WCB196607 WLX196600:WLX196607 WVT196600:WVT196607 L262136:L262143 JH262136:JH262143 TD262136:TD262143 ACZ262136:ACZ262143 AMV262136:AMV262143 AWR262136:AWR262143 BGN262136:BGN262143 BQJ262136:BQJ262143 CAF262136:CAF262143 CKB262136:CKB262143 CTX262136:CTX262143 DDT262136:DDT262143 DNP262136:DNP262143 DXL262136:DXL262143 EHH262136:EHH262143 ERD262136:ERD262143 FAZ262136:FAZ262143 FKV262136:FKV262143 FUR262136:FUR262143 GEN262136:GEN262143 GOJ262136:GOJ262143 GYF262136:GYF262143 HIB262136:HIB262143 HRX262136:HRX262143 IBT262136:IBT262143 ILP262136:ILP262143 IVL262136:IVL262143 JFH262136:JFH262143 JPD262136:JPD262143 JYZ262136:JYZ262143 KIV262136:KIV262143 KSR262136:KSR262143 LCN262136:LCN262143 LMJ262136:LMJ262143 LWF262136:LWF262143 MGB262136:MGB262143 MPX262136:MPX262143 MZT262136:MZT262143 NJP262136:NJP262143 NTL262136:NTL262143 ODH262136:ODH262143 OND262136:OND262143 OWZ262136:OWZ262143 PGV262136:PGV262143 PQR262136:PQR262143 QAN262136:QAN262143 QKJ262136:QKJ262143 QUF262136:QUF262143 REB262136:REB262143 RNX262136:RNX262143 RXT262136:RXT262143 SHP262136:SHP262143 SRL262136:SRL262143 TBH262136:TBH262143 TLD262136:TLD262143 TUZ262136:TUZ262143 UEV262136:UEV262143 UOR262136:UOR262143 UYN262136:UYN262143 VIJ262136:VIJ262143 VSF262136:VSF262143 WCB262136:WCB262143 WLX262136:WLX262143 WVT262136:WVT262143 L327672:L327679 JH327672:JH327679 TD327672:TD327679 ACZ327672:ACZ327679 AMV327672:AMV327679 AWR327672:AWR327679 BGN327672:BGN327679 BQJ327672:BQJ327679 CAF327672:CAF327679 CKB327672:CKB327679 CTX327672:CTX327679 DDT327672:DDT327679 DNP327672:DNP327679 DXL327672:DXL327679 EHH327672:EHH327679 ERD327672:ERD327679 FAZ327672:FAZ327679 FKV327672:FKV327679 FUR327672:FUR327679 GEN327672:GEN327679 GOJ327672:GOJ327679 GYF327672:GYF327679 HIB327672:HIB327679 HRX327672:HRX327679 IBT327672:IBT327679 ILP327672:ILP327679 IVL327672:IVL327679 JFH327672:JFH327679 JPD327672:JPD327679 JYZ327672:JYZ327679 KIV327672:KIV327679 KSR327672:KSR327679 LCN327672:LCN327679 LMJ327672:LMJ327679 LWF327672:LWF327679 MGB327672:MGB327679 MPX327672:MPX327679 MZT327672:MZT327679 NJP327672:NJP327679 NTL327672:NTL327679 ODH327672:ODH327679 OND327672:OND327679 OWZ327672:OWZ327679 PGV327672:PGV327679 PQR327672:PQR327679 QAN327672:QAN327679 QKJ327672:QKJ327679 QUF327672:QUF327679 REB327672:REB327679 RNX327672:RNX327679 RXT327672:RXT327679 SHP327672:SHP327679 SRL327672:SRL327679 TBH327672:TBH327679 TLD327672:TLD327679 TUZ327672:TUZ327679 UEV327672:UEV327679 UOR327672:UOR327679 UYN327672:UYN327679 VIJ327672:VIJ327679 VSF327672:VSF327679 WCB327672:WCB327679 WLX327672:WLX327679 WVT327672:WVT327679 L393208:L393215 JH393208:JH393215 TD393208:TD393215 ACZ393208:ACZ393215 AMV393208:AMV393215 AWR393208:AWR393215 BGN393208:BGN393215 BQJ393208:BQJ393215 CAF393208:CAF393215 CKB393208:CKB393215 CTX393208:CTX393215 DDT393208:DDT393215 DNP393208:DNP393215 DXL393208:DXL393215 EHH393208:EHH393215 ERD393208:ERD393215 FAZ393208:FAZ393215 FKV393208:FKV393215 FUR393208:FUR393215 GEN393208:GEN393215 GOJ393208:GOJ393215 GYF393208:GYF393215 HIB393208:HIB393215 HRX393208:HRX393215 IBT393208:IBT393215 ILP393208:ILP393215 IVL393208:IVL393215 JFH393208:JFH393215 JPD393208:JPD393215 JYZ393208:JYZ393215 KIV393208:KIV393215 KSR393208:KSR393215 LCN393208:LCN393215 LMJ393208:LMJ393215 LWF393208:LWF393215 MGB393208:MGB393215 MPX393208:MPX393215 MZT393208:MZT393215 NJP393208:NJP393215 NTL393208:NTL393215 ODH393208:ODH393215 OND393208:OND393215 OWZ393208:OWZ393215 PGV393208:PGV393215 PQR393208:PQR393215 QAN393208:QAN393215 QKJ393208:QKJ393215 QUF393208:QUF393215 REB393208:REB393215 RNX393208:RNX393215 RXT393208:RXT393215 SHP393208:SHP393215 SRL393208:SRL393215 TBH393208:TBH393215 TLD393208:TLD393215 TUZ393208:TUZ393215 UEV393208:UEV393215 UOR393208:UOR393215 UYN393208:UYN393215 VIJ393208:VIJ393215 VSF393208:VSF393215 WCB393208:WCB393215 WLX393208:WLX393215 WVT393208:WVT393215 L458744:L458751 JH458744:JH458751 TD458744:TD458751 ACZ458744:ACZ458751 AMV458744:AMV458751 AWR458744:AWR458751 BGN458744:BGN458751 BQJ458744:BQJ458751 CAF458744:CAF458751 CKB458744:CKB458751 CTX458744:CTX458751 DDT458744:DDT458751 DNP458744:DNP458751 DXL458744:DXL458751 EHH458744:EHH458751 ERD458744:ERD458751 FAZ458744:FAZ458751 FKV458744:FKV458751 FUR458744:FUR458751 GEN458744:GEN458751 GOJ458744:GOJ458751 GYF458744:GYF458751 HIB458744:HIB458751 HRX458744:HRX458751 IBT458744:IBT458751 ILP458744:ILP458751 IVL458744:IVL458751 JFH458744:JFH458751 JPD458744:JPD458751 JYZ458744:JYZ458751 KIV458744:KIV458751 KSR458744:KSR458751 LCN458744:LCN458751 LMJ458744:LMJ458751 LWF458744:LWF458751 MGB458744:MGB458751 MPX458744:MPX458751 MZT458744:MZT458751 NJP458744:NJP458751 NTL458744:NTL458751 ODH458744:ODH458751 OND458744:OND458751 OWZ458744:OWZ458751 PGV458744:PGV458751 PQR458744:PQR458751 QAN458744:QAN458751 QKJ458744:QKJ458751 QUF458744:QUF458751 REB458744:REB458751 RNX458744:RNX458751 RXT458744:RXT458751 SHP458744:SHP458751 SRL458744:SRL458751 TBH458744:TBH458751 TLD458744:TLD458751 TUZ458744:TUZ458751 UEV458744:UEV458751 UOR458744:UOR458751 UYN458744:UYN458751 VIJ458744:VIJ458751 VSF458744:VSF458751 WCB458744:WCB458751 WLX458744:WLX458751 WVT458744:WVT458751 L524280:L524287 JH524280:JH524287 TD524280:TD524287 ACZ524280:ACZ524287 AMV524280:AMV524287 AWR524280:AWR524287 BGN524280:BGN524287 BQJ524280:BQJ524287 CAF524280:CAF524287 CKB524280:CKB524287 CTX524280:CTX524287 DDT524280:DDT524287 DNP524280:DNP524287 DXL524280:DXL524287 EHH524280:EHH524287 ERD524280:ERD524287 FAZ524280:FAZ524287 FKV524280:FKV524287 FUR524280:FUR524287 GEN524280:GEN524287 GOJ524280:GOJ524287 GYF524280:GYF524287 HIB524280:HIB524287 HRX524280:HRX524287 IBT524280:IBT524287 ILP524280:ILP524287 IVL524280:IVL524287 JFH524280:JFH524287 JPD524280:JPD524287 JYZ524280:JYZ524287 KIV524280:KIV524287 KSR524280:KSR524287 LCN524280:LCN524287 LMJ524280:LMJ524287 LWF524280:LWF524287 MGB524280:MGB524287 MPX524280:MPX524287 MZT524280:MZT524287 NJP524280:NJP524287 NTL524280:NTL524287 ODH524280:ODH524287 OND524280:OND524287 OWZ524280:OWZ524287 PGV524280:PGV524287 PQR524280:PQR524287 QAN524280:QAN524287 QKJ524280:QKJ524287 QUF524280:QUF524287 REB524280:REB524287 RNX524280:RNX524287 RXT524280:RXT524287 SHP524280:SHP524287 SRL524280:SRL524287 TBH524280:TBH524287 TLD524280:TLD524287 TUZ524280:TUZ524287 UEV524280:UEV524287 UOR524280:UOR524287 UYN524280:UYN524287 VIJ524280:VIJ524287 VSF524280:VSF524287 WCB524280:WCB524287 WLX524280:WLX524287 WVT524280:WVT524287 L589816:L589823 JH589816:JH589823 TD589816:TD589823 ACZ589816:ACZ589823 AMV589816:AMV589823 AWR589816:AWR589823 BGN589816:BGN589823 BQJ589816:BQJ589823 CAF589816:CAF589823 CKB589816:CKB589823 CTX589816:CTX589823 DDT589816:DDT589823 DNP589816:DNP589823 DXL589816:DXL589823 EHH589816:EHH589823 ERD589816:ERD589823 FAZ589816:FAZ589823 FKV589816:FKV589823 FUR589816:FUR589823 GEN589816:GEN589823 GOJ589816:GOJ589823 GYF589816:GYF589823 HIB589816:HIB589823 HRX589816:HRX589823 IBT589816:IBT589823 ILP589816:ILP589823 IVL589816:IVL589823 JFH589816:JFH589823 JPD589816:JPD589823 JYZ589816:JYZ589823 KIV589816:KIV589823 KSR589816:KSR589823 LCN589816:LCN589823 LMJ589816:LMJ589823 LWF589816:LWF589823 MGB589816:MGB589823 MPX589816:MPX589823 MZT589816:MZT589823 NJP589816:NJP589823 NTL589816:NTL589823 ODH589816:ODH589823 OND589816:OND589823 OWZ589816:OWZ589823 PGV589816:PGV589823 PQR589816:PQR589823 QAN589816:QAN589823 QKJ589816:QKJ589823 QUF589816:QUF589823 REB589816:REB589823 RNX589816:RNX589823 RXT589816:RXT589823 SHP589816:SHP589823 SRL589816:SRL589823 TBH589816:TBH589823 TLD589816:TLD589823 TUZ589816:TUZ589823 UEV589816:UEV589823 UOR589816:UOR589823 UYN589816:UYN589823 VIJ589816:VIJ589823 VSF589816:VSF589823 WCB589816:WCB589823 WLX589816:WLX589823 WVT589816:WVT589823 L655352:L655359 JH655352:JH655359 TD655352:TD655359 ACZ655352:ACZ655359 AMV655352:AMV655359 AWR655352:AWR655359 BGN655352:BGN655359 BQJ655352:BQJ655359 CAF655352:CAF655359 CKB655352:CKB655359 CTX655352:CTX655359 DDT655352:DDT655359 DNP655352:DNP655359 DXL655352:DXL655359 EHH655352:EHH655359 ERD655352:ERD655359 FAZ655352:FAZ655359 FKV655352:FKV655359 FUR655352:FUR655359 GEN655352:GEN655359 GOJ655352:GOJ655359 GYF655352:GYF655359 HIB655352:HIB655359 HRX655352:HRX655359 IBT655352:IBT655359 ILP655352:ILP655359 IVL655352:IVL655359 JFH655352:JFH655359 JPD655352:JPD655359 JYZ655352:JYZ655359 KIV655352:KIV655359 KSR655352:KSR655359 LCN655352:LCN655359 LMJ655352:LMJ655359 LWF655352:LWF655359 MGB655352:MGB655359 MPX655352:MPX655359 MZT655352:MZT655359 NJP655352:NJP655359 NTL655352:NTL655359 ODH655352:ODH655359 OND655352:OND655359 OWZ655352:OWZ655359 PGV655352:PGV655359 PQR655352:PQR655359 QAN655352:QAN655359 QKJ655352:QKJ655359 QUF655352:QUF655359 REB655352:REB655359 RNX655352:RNX655359 RXT655352:RXT655359 SHP655352:SHP655359 SRL655352:SRL655359 TBH655352:TBH655359 TLD655352:TLD655359 TUZ655352:TUZ655359 UEV655352:UEV655359 UOR655352:UOR655359 UYN655352:UYN655359 VIJ655352:VIJ655359 VSF655352:VSF655359 WCB655352:WCB655359 WLX655352:WLX655359 WVT655352:WVT655359 L720888:L720895 JH720888:JH720895 TD720888:TD720895 ACZ720888:ACZ720895 AMV720888:AMV720895 AWR720888:AWR720895 BGN720888:BGN720895 BQJ720888:BQJ720895 CAF720888:CAF720895 CKB720888:CKB720895 CTX720888:CTX720895 DDT720888:DDT720895 DNP720888:DNP720895 DXL720888:DXL720895 EHH720888:EHH720895 ERD720888:ERD720895 FAZ720888:FAZ720895 FKV720888:FKV720895 FUR720888:FUR720895 GEN720888:GEN720895 GOJ720888:GOJ720895 GYF720888:GYF720895 HIB720888:HIB720895 HRX720888:HRX720895 IBT720888:IBT720895 ILP720888:ILP720895 IVL720888:IVL720895 JFH720888:JFH720895 JPD720888:JPD720895 JYZ720888:JYZ720895 KIV720888:KIV720895 KSR720888:KSR720895 LCN720888:LCN720895 LMJ720888:LMJ720895 LWF720888:LWF720895 MGB720888:MGB720895 MPX720888:MPX720895 MZT720888:MZT720895 NJP720888:NJP720895 NTL720888:NTL720895 ODH720888:ODH720895 OND720888:OND720895 OWZ720888:OWZ720895 PGV720888:PGV720895 PQR720888:PQR720895 QAN720888:QAN720895 QKJ720888:QKJ720895 QUF720888:QUF720895 REB720888:REB720895 RNX720888:RNX720895 RXT720888:RXT720895 SHP720888:SHP720895 SRL720888:SRL720895 TBH720888:TBH720895 TLD720888:TLD720895 TUZ720888:TUZ720895 UEV720888:UEV720895 UOR720888:UOR720895 UYN720888:UYN720895 VIJ720888:VIJ720895 VSF720888:VSF720895 WCB720888:WCB720895 WLX720888:WLX720895 WVT720888:WVT720895 L786424:L786431 JH786424:JH786431 TD786424:TD786431 ACZ786424:ACZ786431 AMV786424:AMV786431 AWR786424:AWR786431 BGN786424:BGN786431 BQJ786424:BQJ786431 CAF786424:CAF786431 CKB786424:CKB786431 CTX786424:CTX786431 DDT786424:DDT786431 DNP786424:DNP786431 DXL786424:DXL786431 EHH786424:EHH786431 ERD786424:ERD786431 FAZ786424:FAZ786431 FKV786424:FKV786431 FUR786424:FUR786431 GEN786424:GEN786431 GOJ786424:GOJ786431 GYF786424:GYF786431 HIB786424:HIB786431 HRX786424:HRX786431 IBT786424:IBT786431 ILP786424:ILP786431 IVL786424:IVL786431 JFH786424:JFH786431 JPD786424:JPD786431 JYZ786424:JYZ786431 KIV786424:KIV786431 KSR786424:KSR786431 LCN786424:LCN786431 LMJ786424:LMJ786431 LWF786424:LWF786431 MGB786424:MGB786431 MPX786424:MPX786431 MZT786424:MZT786431 NJP786424:NJP786431 NTL786424:NTL786431 ODH786424:ODH786431 OND786424:OND786431 OWZ786424:OWZ786431 PGV786424:PGV786431 PQR786424:PQR786431 QAN786424:QAN786431 QKJ786424:QKJ786431 QUF786424:QUF786431 REB786424:REB786431 RNX786424:RNX786431 RXT786424:RXT786431 SHP786424:SHP786431 SRL786424:SRL786431 TBH786424:TBH786431 TLD786424:TLD786431 TUZ786424:TUZ786431 UEV786424:UEV786431 UOR786424:UOR786431 UYN786424:UYN786431 VIJ786424:VIJ786431 VSF786424:VSF786431 WCB786424:WCB786431 WLX786424:WLX786431 WVT786424:WVT786431 L851960:L851967 JH851960:JH851967 TD851960:TD851967 ACZ851960:ACZ851967 AMV851960:AMV851967 AWR851960:AWR851967 BGN851960:BGN851967 BQJ851960:BQJ851967 CAF851960:CAF851967 CKB851960:CKB851967 CTX851960:CTX851967 DDT851960:DDT851967 DNP851960:DNP851967 DXL851960:DXL851967 EHH851960:EHH851967 ERD851960:ERD851967 FAZ851960:FAZ851967 FKV851960:FKV851967 FUR851960:FUR851967 GEN851960:GEN851967 GOJ851960:GOJ851967 GYF851960:GYF851967 HIB851960:HIB851967 HRX851960:HRX851967 IBT851960:IBT851967 ILP851960:ILP851967 IVL851960:IVL851967 JFH851960:JFH851967 JPD851960:JPD851967 JYZ851960:JYZ851967 KIV851960:KIV851967 KSR851960:KSR851967 LCN851960:LCN851967 LMJ851960:LMJ851967 LWF851960:LWF851967 MGB851960:MGB851967 MPX851960:MPX851967 MZT851960:MZT851967 NJP851960:NJP851967 NTL851960:NTL851967 ODH851960:ODH851967 OND851960:OND851967 OWZ851960:OWZ851967 PGV851960:PGV851967 PQR851960:PQR851967 QAN851960:QAN851967 QKJ851960:QKJ851967 QUF851960:QUF851967 REB851960:REB851967 RNX851960:RNX851967 RXT851960:RXT851967 SHP851960:SHP851967 SRL851960:SRL851967 TBH851960:TBH851967 TLD851960:TLD851967 TUZ851960:TUZ851967 UEV851960:UEV851967 UOR851960:UOR851967 UYN851960:UYN851967 VIJ851960:VIJ851967 VSF851960:VSF851967 WCB851960:WCB851967 WLX851960:WLX851967 WVT851960:WVT851967 L917496:L917503 JH917496:JH917503 TD917496:TD917503 ACZ917496:ACZ917503 AMV917496:AMV917503 AWR917496:AWR917503 BGN917496:BGN917503 BQJ917496:BQJ917503 CAF917496:CAF917503 CKB917496:CKB917503 CTX917496:CTX917503 DDT917496:DDT917503 DNP917496:DNP917503 DXL917496:DXL917503 EHH917496:EHH917503 ERD917496:ERD917503 FAZ917496:FAZ917503 FKV917496:FKV917503 FUR917496:FUR917503 GEN917496:GEN917503 GOJ917496:GOJ917503 GYF917496:GYF917503 HIB917496:HIB917503 HRX917496:HRX917503 IBT917496:IBT917503 ILP917496:ILP917503 IVL917496:IVL917503 JFH917496:JFH917503 JPD917496:JPD917503 JYZ917496:JYZ917503 KIV917496:KIV917503 KSR917496:KSR917503 LCN917496:LCN917503 LMJ917496:LMJ917503 LWF917496:LWF917503 MGB917496:MGB917503 MPX917496:MPX917503 MZT917496:MZT917503 NJP917496:NJP917503 NTL917496:NTL917503 ODH917496:ODH917503 OND917496:OND917503 OWZ917496:OWZ917503 PGV917496:PGV917503 PQR917496:PQR917503 QAN917496:QAN917503 QKJ917496:QKJ917503 QUF917496:QUF917503 REB917496:REB917503 RNX917496:RNX917503 RXT917496:RXT917503 SHP917496:SHP917503 SRL917496:SRL917503 TBH917496:TBH917503 TLD917496:TLD917503 TUZ917496:TUZ917503 UEV917496:UEV917503 UOR917496:UOR917503 UYN917496:UYN917503 VIJ917496:VIJ917503 VSF917496:VSF917503 WCB917496:WCB917503 WLX917496:WLX917503 WVT917496:WVT917503 L983032:L983039 JH983032:JH983039 TD983032:TD983039 ACZ983032:ACZ983039 AMV983032:AMV983039 AWR983032:AWR983039 BGN983032:BGN983039 BQJ983032:BQJ983039 CAF983032:CAF983039 CKB983032:CKB983039 CTX983032:CTX983039 DDT983032:DDT983039 DNP983032:DNP983039 DXL983032:DXL983039 EHH983032:EHH983039 ERD983032:ERD983039 FAZ983032:FAZ983039 FKV983032:FKV983039 FUR983032:FUR983039 GEN983032:GEN983039 GOJ983032:GOJ983039 GYF983032:GYF983039 HIB983032:HIB983039 HRX983032:HRX983039 IBT983032:IBT983039 ILP983032:ILP983039 IVL983032:IVL983039 JFH983032:JFH983039 JPD983032:JPD983039 JYZ983032:JYZ983039 KIV983032:KIV983039 KSR983032:KSR983039 LCN983032:LCN983039 LMJ983032:LMJ983039 LWF983032:LWF983039 MGB983032:MGB983039 MPX983032:MPX983039 MZT983032:MZT983039 NJP983032:NJP983039 NTL983032:NTL983039 ODH983032:ODH983039 OND983032:OND983039 OWZ983032:OWZ983039 PGV983032:PGV983039 PQR983032:PQR983039 QAN983032:QAN983039 QKJ983032:QKJ983039 QUF983032:QUF983039 REB983032:REB983039 RNX983032:RNX983039 RXT983032:RXT983039 SHP983032:SHP983039 SRL983032:SRL983039 TBH983032:TBH983039 TLD983032:TLD983039 TUZ983032:TUZ983039 UEV983032:UEV983039 UOR983032:UOR983039 UYN983032:UYN983039 VIJ983032:VIJ983039 VSF983032:VSF983039 WCB983032:WCB983039 WLX983032:WLX983039 WVT38 WLX38 WCB38 VSF38 VIJ38 UYN38 UOR38 UEV38 TUZ38 TLD38 TBH38 SRL38 SHP38 RXT38 RNX38 REB38 QUF38 QKJ38 QAN38 PQR38 PGV38 OWZ38 OND38 ODH38 NTL38 NJP38 MZT38 MPX38 MGB38 LWF38 LMJ38 LCN38 KSR38 KIV38 JYZ38 JPD38 JFH38 IVL38 ILP38 IBT38 HRX38 HIB38 GYF38 GOJ38 GEN38 FUR38 FKV38 FAZ38 ERD38 EHH38 DXL38 DNP38 DDT38 CTX38 CKB38 CAF38 BQJ38 BGN38 AWR38 AMV38 ACZ38 TD38 JH38 L45:L47" xr:uid="{9EC1C07C-E488-49AF-B0EB-64BCD9EE909C}">
      <formula1>$H$104:$H$109</formula1>
    </dataValidation>
    <dataValidation type="list" allowBlank="1" showInputMessage="1" showErrorMessage="1" sqref="WVS983032:WVS983039 K38:K39 JG45 TC45 ACY45 AMU45 AWQ45 BGM45 BQI45 CAE45 CKA45 CTW45 DDS45 DNO45 DXK45 EHG45 ERC45 FAY45 FKU45 FUQ45 GEM45 GOI45 GYE45 HIA45 HRW45 IBS45 ILO45 IVK45 JFG45 JPC45 JYY45 KIU45 KSQ45 LCM45 LMI45 LWE45 MGA45 MPW45 MZS45 NJO45 NTK45 ODG45 ONC45 OWY45 PGU45 PQQ45 QAM45 QKI45 QUE45 REA45 RNW45 RXS45 SHO45 SRK45 TBG45 TLC45 TUY45 UEU45 UOQ45 UYM45 VII45 VSE45 WCA45 WLW45 K65542:K65580 JG65542:JG65580 TC65542:TC65580 ACY65542:ACY65580 AMU65542:AMU65580 AWQ65542:AWQ65580 BGM65542:BGM65580 BQI65542:BQI65580 CAE65542:CAE65580 CKA65542:CKA65580 CTW65542:CTW65580 DDS65542:DDS65580 DNO65542:DNO65580 DXK65542:DXK65580 EHG65542:EHG65580 ERC65542:ERC65580 FAY65542:FAY65580 FKU65542:FKU65580 FUQ65542:FUQ65580 GEM65542:GEM65580 GOI65542:GOI65580 GYE65542:GYE65580 HIA65542:HIA65580 HRW65542:HRW65580 IBS65542:IBS65580 ILO65542:ILO65580 IVK65542:IVK65580 JFG65542:JFG65580 JPC65542:JPC65580 JYY65542:JYY65580 KIU65542:KIU65580 KSQ65542:KSQ65580 LCM65542:LCM65580 LMI65542:LMI65580 LWE65542:LWE65580 MGA65542:MGA65580 MPW65542:MPW65580 MZS65542:MZS65580 NJO65542:NJO65580 NTK65542:NTK65580 ODG65542:ODG65580 ONC65542:ONC65580 OWY65542:OWY65580 PGU65542:PGU65580 PQQ65542:PQQ65580 QAM65542:QAM65580 QKI65542:QKI65580 QUE65542:QUE65580 REA65542:REA65580 RNW65542:RNW65580 RXS65542:RXS65580 SHO65542:SHO65580 SRK65542:SRK65580 TBG65542:TBG65580 TLC65542:TLC65580 TUY65542:TUY65580 UEU65542:UEU65580 UOQ65542:UOQ65580 UYM65542:UYM65580 VII65542:VII65580 VSE65542:VSE65580 WCA65542:WCA65580 WLW65542:WLW65580 WVS65542:WVS65580 K131078:K131116 JG131078:JG131116 TC131078:TC131116 ACY131078:ACY131116 AMU131078:AMU131116 AWQ131078:AWQ131116 BGM131078:BGM131116 BQI131078:BQI131116 CAE131078:CAE131116 CKA131078:CKA131116 CTW131078:CTW131116 DDS131078:DDS131116 DNO131078:DNO131116 DXK131078:DXK131116 EHG131078:EHG131116 ERC131078:ERC131116 FAY131078:FAY131116 FKU131078:FKU131116 FUQ131078:FUQ131116 GEM131078:GEM131116 GOI131078:GOI131116 GYE131078:GYE131116 HIA131078:HIA131116 HRW131078:HRW131116 IBS131078:IBS131116 ILO131078:ILO131116 IVK131078:IVK131116 JFG131078:JFG131116 JPC131078:JPC131116 JYY131078:JYY131116 KIU131078:KIU131116 KSQ131078:KSQ131116 LCM131078:LCM131116 LMI131078:LMI131116 LWE131078:LWE131116 MGA131078:MGA131116 MPW131078:MPW131116 MZS131078:MZS131116 NJO131078:NJO131116 NTK131078:NTK131116 ODG131078:ODG131116 ONC131078:ONC131116 OWY131078:OWY131116 PGU131078:PGU131116 PQQ131078:PQQ131116 QAM131078:QAM131116 QKI131078:QKI131116 QUE131078:QUE131116 REA131078:REA131116 RNW131078:RNW131116 RXS131078:RXS131116 SHO131078:SHO131116 SRK131078:SRK131116 TBG131078:TBG131116 TLC131078:TLC131116 TUY131078:TUY131116 UEU131078:UEU131116 UOQ131078:UOQ131116 UYM131078:UYM131116 VII131078:VII131116 VSE131078:VSE131116 WCA131078:WCA131116 WLW131078:WLW131116 WVS131078:WVS131116 K196614:K196652 JG196614:JG196652 TC196614:TC196652 ACY196614:ACY196652 AMU196614:AMU196652 AWQ196614:AWQ196652 BGM196614:BGM196652 BQI196614:BQI196652 CAE196614:CAE196652 CKA196614:CKA196652 CTW196614:CTW196652 DDS196614:DDS196652 DNO196614:DNO196652 DXK196614:DXK196652 EHG196614:EHG196652 ERC196614:ERC196652 FAY196614:FAY196652 FKU196614:FKU196652 FUQ196614:FUQ196652 GEM196614:GEM196652 GOI196614:GOI196652 GYE196614:GYE196652 HIA196614:HIA196652 HRW196614:HRW196652 IBS196614:IBS196652 ILO196614:ILO196652 IVK196614:IVK196652 JFG196614:JFG196652 JPC196614:JPC196652 JYY196614:JYY196652 KIU196614:KIU196652 KSQ196614:KSQ196652 LCM196614:LCM196652 LMI196614:LMI196652 LWE196614:LWE196652 MGA196614:MGA196652 MPW196614:MPW196652 MZS196614:MZS196652 NJO196614:NJO196652 NTK196614:NTK196652 ODG196614:ODG196652 ONC196614:ONC196652 OWY196614:OWY196652 PGU196614:PGU196652 PQQ196614:PQQ196652 QAM196614:QAM196652 QKI196614:QKI196652 QUE196614:QUE196652 REA196614:REA196652 RNW196614:RNW196652 RXS196614:RXS196652 SHO196614:SHO196652 SRK196614:SRK196652 TBG196614:TBG196652 TLC196614:TLC196652 TUY196614:TUY196652 UEU196614:UEU196652 UOQ196614:UOQ196652 UYM196614:UYM196652 VII196614:VII196652 VSE196614:VSE196652 WCA196614:WCA196652 WLW196614:WLW196652 WVS196614:WVS196652 K262150:K262188 JG262150:JG262188 TC262150:TC262188 ACY262150:ACY262188 AMU262150:AMU262188 AWQ262150:AWQ262188 BGM262150:BGM262188 BQI262150:BQI262188 CAE262150:CAE262188 CKA262150:CKA262188 CTW262150:CTW262188 DDS262150:DDS262188 DNO262150:DNO262188 DXK262150:DXK262188 EHG262150:EHG262188 ERC262150:ERC262188 FAY262150:FAY262188 FKU262150:FKU262188 FUQ262150:FUQ262188 GEM262150:GEM262188 GOI262150:GOI262188 GYE262150:GYE262188 HIA262150:HIA262188 HRW262150:HRW262188 IBS262150:IBS262188 ILO262150:ILO262188 IVK262150:IVK262188 JFG262150:JFG262188 JPC262150:JPC262188 JYY262150:JYY262188 KIU262150:KIU262188 KSQ262150:KSQ262188 LCM262150:LCM262188 LMI262150:LMI262188 LWE262150:LWE262188 MGA262150:MGA262188 MPW262150:MPW262188 MZS262150:MZS262188 NJO262150:NJO262188 NTK262150:NTK262188 ODG262150:ODG262188 ONC262150:ONC262188 OWY262150:OWY262188 PGU262150:PGU262188 PQQ262150:PQQ262188 QAM262150:QAM262188 QKI262150:QKI262188 QUE262150:QUE262188 REA262150:REA262188 RNW262150:RNW262188 RXS262150:RXS262188 SHO262150:SHO262188 SRK262150:SRK262188 TBG262150:TBG262188 TLC262150:TLC262188 TUY262150:TUY262188 UEU262150:UEU262188 UOQ262150:UOQ262188 UYM262150:UYM262188 VII262150:VII262188 VSE262150:VSE262188 WCA262150:WCA262188 WLW262150:WLW262188 WVS262150:WVS262188 K327686:K327724 JG327686:JG327724 TC327686:TC327724 ACY327686:ACY327724 AMU327686:AMU327724 AWQ327686:AWQ327724 BGM327686:BGM327724 BQI327686:BQI327724 CAE327686:CAE327724 CKA327686:CKA327724 CTW327686:CTW327724 DDS327686:DDS327724 DNO327686:DNO327724 DXK327686:DXK327724 EHG327686:EHG327724 ERC327686:ERC327724 FAY327686:FAY327724 FKU327686:FKU327724 FUQ327686:FUQ327724 GEM327686:GEM327724 GOI327686:GOI327724 GYE327686:GYE327724 HIA327686:HIA327724 HRW327686:HRW327724 IBS327686:IBS327724 ILO327686:ILO327724 IVK327686:IVK327724 JFG327686:JFG327724 JPC327686:JPC327724 JYY327686:JYY327724 KIU327686:KIU327724 KSQ327686:KSQ327724 LCM327686:LCM327724 LMI327686:LMI327724 LWE327686:LWE327724 MGA327686:MGA327724 MPW327686:MPW327724 MZS327686:MZS327724 NJO327686:NJO327724 NTK327686:NTK327724 ODG327686:ODG327724 ONC327686:ONC327724 OWY327686:OWY327724 PGU327686:PGU327724 PQQ327686:PQQ327724 QAM327686:QAM327724 QKI327686:QKI327724 QUE327686:QUE327724 REA327686:REA327724 RNW327686:RNW327724 RXS327686:RXS327724 SHO327686:SHO327724 SRK327686:SRK327724 TBG327686:TBG327724 TLC327686:TLC327724 TUY327686:TUY327724 UEU327686:UEU327724 UOQ327686:UOQ327724 UYM327686:UYM327724 VII327686:VII327724 VSE327686:VSE327724 WCA327686:WCA327724 WLW327686:WLW327724 WVS327686:WVS327724 K393222:K393260 JG393222:JG393260 TC393222:TC393260 ACY393222:ACY393260 AMU393222:AMU393260 AWQ393222:AWQ393260 BGM393222:BGM393260 BQI393222:BQI393260 CAE393222:CAE393260 CKA393222:CKA393260 CTW393222:CTW393260 DDS393222:DDS393260 DNO393222:DNO393260 DXK393222:DXK393260 EHG393222:EHG393260 ERC393222:ERC393260 FAY393222:FAY393260 FKU393222:FKU393260 FUQ393222:FUQ393260 GEM393222:GEM393260 GOI393222:GOI393260 GYE393222:GYE393260 HIA393222:HIA393260 HRW393222:HRW393260 IBS393222:IBS393260 ILO393222:ILO393260 IVK393222:IVK393260 JFG393222:JFG393260 JPC393222:JPC393260 JYY393222:JYY393260 KIU393222:KIU393260 KSQ393222:KSQ393260 LCM393222:LCM393260 LMI393222:LMI393260 LWE393222:LWE393260 MGA393222:MGA393260 MPW393222:MPW393260 MZS393222:MZS393260 NJO393222:NJO393260 NTK393222:NTK393260 ODG393222:ODG393260 ONC393222:ONC393260 OWY393222:OWY393260 PGU393222:PGU393260 PQQ393222:PQQ393260 QAM393222:QAM393260 QKI393222:QKI393260 QUE393222:QUE393260 REA393222:REA393260 RNW393222:RNW393260 RXS393222:RXS393260 SHO393222:SHO393260 SRK393222:SRK393260 TBG393222:TBG393260 TLC393222:TLC393260 TUY393222:TUY393260 UEU393222:UEU393260 UOQ393222:UOQ393260 UYM393222:UYM393260 VII393222:VII393260 VSE393222:VSE393260 WCA393222:WCA393260 WLW393222:WLW393260 WVS393222:WVS393260 K458758:K458796 JG458758:JG458796 TC458758:TC458796 ACY458758:ACY458796 AMU458758:AMU458796 AWQ458758:AWQ458796 BGM458758:BGM458796 BQI458758:BQI458796 CAE458758:CAE458796 CKA458758:CKA458796 CTW458758:CTW458796 DDS458758:DDS458796 DNO458758:DNO458796 DXK458758:DXK458796 EHG458758:EHG458796 ERC458758:ERC458796 FAY458758:FAY458796 FKU458758:FKU458796 FUQ458758:FUQ458796 GEM458758:GEM458796 GOI458758:GOI458796 GYE458758:GYE458796 HIA458758:HIA458796 HRW458758:HRW458796 IBS458758:IBS458796 ILO458758:ILO458796 IVK458758:IVK458796 JFG458758:JFG458796 JPC458758:JPC458796 JYY458758:JYY458796 KIU458758:KIU458796 KSQ458758:KSQ458796 LCM458758:LCM458796 LMI458758:LMI458796 LWE458758:LWE458796 MGA458758:MGA458796 MPW458758:MPW458796 MZS458758:MZS458796 NJO458758:NJO458796 NTK458758:NTK458796 ODG458758:ODG458796 ONC458758:ONC458796 OWY458758:OWY458796 PGU458758:PGU458796 PQQ458758:PQQ458796 QAM458758:QAM458796 QKI458758:QKI458796 QUE458758:QUE458796 REA458758:REA458796 RNW458758:RNW458796 RXS458758:RXS458796 SHO458758:SHO458796 SRK458758:SRK458796 TBG458758:TBG458796 TLC458758:TLC458796 TUY458758:TUY458796 UEU458758:UEU458796 UOQ458758:UOQ458796 UYM458758:UYM458796 VII458758:VII458796 VSE458758:VSE458796 WCA458758:WCA458796 WLW458758:WLW458796 WVS458758:WVS458796 K524294:K524332 JG524294:JG524332 TC524294:TC524332 ACY524294:ACY524332 AMU524294:AMU524332 AWQ524294:AWQ524332 BGM524294:BGM524332 BQI524294:BQI524332 CAE524294:CAE524332 CKA524294:CKA524332 CTW524294:CTW524332 DDS524294:DDS524332 DNO524294:DNO524332 DXK524294:DXK524332 EHG524294:EHG524332 ERC524294:ERC524332 FAY524294:FAY524332 FKU524294:FKU524332 FUQ524294:FUQ524332 GEM524294:GEM524332 GOI524294:GOI524332 GYE524294:GYE524332 HIA524294:HIA524332 HRW524294:HRW524332 IBS524294:IBS524332 ILO524294:ILO524332 IVK524294:IVK524332 JFG524294:JFG524332 JPC524294:JPC524332 JYY524294:JYY524332 KIU524294:KIU524332 KSQ524294:KSQ524332 LCM524294:LCM524332 LMI524294:LMI524332 LWE524294:LWE524332 MGA524294:MGA524332 MPW524294:MPW524332 MZS524294:MZS524332 NJO524294:NJO524332 NTK524294:NTK524332 ODG524294:ODG524332 ONC524294:ONC524332 OWY524294:OWY524332 PGU524294:PGU524332 PQQ524294:PQQ524332 QAM524294:QAM524332 QKI524294:QKI524332 QUE524294:QUE524332 REA524294:REA524332 RNW524294:RNW524332 RXS524294:RXS524332 SHO524294:SHO524332 SRK524294:SRK524332 TBG524294:TBG524332 TLC524294:TLC524332 TUY524294:TUY524332 UEU524294:UEU524332 UOQ524294:UOQ524332 UYM524294:UYM524332 VII524294:VII524332 VSE524294:VSE524332 WCA524294:WCA524332 WLW524294:WLW524332 WVS524294:WVS524332 K589830:K589868 JG589830:JG589868 TC589830:TC589868 ACY589830:ACY589868 AMU589830:AMU589868 AWQ589830:AWQ589868 BGM589830:BGM589868 BQI589830:BQI589868 CAE589830:CAE589868 CKA589830:CKA589868 CTW589830:CTW589868 DDS589830:DDS589868 DNO589830:DNO589868 DXK589830:DXK589868 EHG589830:EHG589868 ERC589830:ERC589868 FAY589830:FAY589868 FKU589830:FKU589868 FUQ589830:FUQ589868 GEM589830:GEM589868 GOI589830:GOI589868 GYE589830:GYE589868 HIA589830:HIA589868 HRW589830:HRW589868 IBS589830:IBS589868 ILO589830:ILO589868 IVK589830:IVK589868 JFG589830:JFG589868 JPC589830:JPC589868 JYY589830:JYY589868 KIU589830:KIU589868 KSQ589830:KSQ589868 LCM589830:LCM589868 LMI589830:LMI589868 LWE589830:LWE589868 MGA589830:MGA589868 MPW589830:MPW589868 MZS589830:MZS589868 NJO589830:NJO589868 NTK589830:NTK589868 ODG589830:ODG589868 ONC589830:ONC589868 OWY589830:OWY589868 PGU589830:PGU589868 PQQ589830:PQQ589868 QAM589830:QAM589868 QKI589830:QKI589868 QUE589830:QUE589868 REA589830:REA589868 RNW589830:RNW589868 RXS589830:RXS589868 SHO589830:SHO589868 SRK589830:SRK589868 TBG589830:TBG589868 TLC589830:TLC589868 TUY589830:TUY589868 UEU589830:UEU589868 UOQ589830:UOQ589868 UYM589830:UYM589868 VII589830:VII589868 VSE589830:VSE589868 WCA589830:WCA589868 WLW589830:WLW589868 WVS589830:WVS589868 K655366:K655404 JG655366:JG655404 TC655366:TC655404 ACY655366:ACY655404 AMU655366:AMU655404 AWQ655366:AWQ655404 BGM655366:BGM655404 BQI655366:BQI655404 CAE655366:CAE655404 CKA655366:CKA655404 CTW655366:CTW655404 DDS655366:DDS655404 DNO655366:DNO655404 DXK655366:DXK655404 EHG655366:EHG655404 ERC655366:ERC655404 FAY655366:FAY655404 FKU655366:FKU655404 FUQ655366:FUQ655404 GEM655366:GEM655404 GOI655366:GOI655404 GYE655366:GYE655404 HIA655366:HIA655404 HRW655366:HRW655404 IBS655366:IBS655404 ILO655366:ILO655404 IVK655366:IVK655404 JFG655366:JFG655404 JPC655366:JPC655404 JYY655366:JYY655404 KIU655366:KIU655404 KSQ655366:KSQ655404 LCM655366:LCM655404 LMI655366:LMI655404 LWE655366:LWE655404 MGA655366:MGA655404 MPW655366:MPW655404 MZS655366:MZS655404 NJO655366:NJO655404 NTK655366:NTK655404 ODG655366:ODG655404 ONC655366:ONC655404 OWY655366:OWY655404 PGU655366:PGU655404 PQQ655366:PQQ655404 QAM655366:QAM655404 QKI655366:QKI655404 QUE655366:QUE655404 REA655366:REA655404 RNW655366:RNW655404 RXS655366:RXS655404 SHO655366:SHO655404 SRK655366:SRK655404 TBG655366:TBG655404 TLC655366:TLC655404 TUY655366:TUY655404 UEU655366:UEU655404 UOQ655366:UOQ655404 UYM655366:UYM655404 VII655366:VII655404 VSE655366:VSE655404 WCA655366:WCA655404 WLW655366:WLW655404 WVS655366:WVS655404 K720902:K720940 JG720902:JG720940 TC720902:TC720940 ACY720902:ACY720940 AMU720902:AMU720940 AWQ720902:AWQ720940 BGM720902:BGM720940 BQI720902:BQI720940 CAE720902:CAE720940 CKA720902:CKA720940 CTW720902:CTW720940 DDS720902:DDS720940 DNO720902:DNO720940 DXK720902:DXK720940 EHG720902:EHG720940 ERC720902:ERC720940 FAY720902:FAY720940 FKU720902:FKU720940 FUQ720902:FUQ720940 GEM720902:GEM720940 GOI720902:GOI720940 GYE720902:GYE720940 HIA720902:HIA720940 HRW720902:HRW720940 IBS720902:IBS720940 ILO720902:ILO720940 IVK720902:IVK720940 JFG720902:JFG720940 JPC720902:JPC720940 JYY720902:JYY720940 KIU720902:KIU720940 KSQ720902:KSQ720940 LCM720902:LCM720940 LMI720902:LMI720940 LWE720902:LWE720940 MGA720902:MGA720940 MPW720902:MPW720940 MZS720902:MZS720940 NJO720902:NJO720940 NTK720902:NTK720940 ODG720902:ODG720940 ONC720902:ONC720940 OWY720902:OWY720940 PGU720902:PGU720940 PQQ720902:PQQ720940 QAM720902:QAM720940 QKI720902:QKI720940 QUE720902:QUE720940 REA720902:REA720940 RNW720902:RNW720940 RXS720902:RXS720940 SHO720902:SHO720940 SRK720902:SRK720940 TBG720902:TBG720940 TLC720902:TLC720940 TUY720902:TUY720940 UEU720902:UEU720940 UOQ720902:UOQ720940 UYM720902:UYM720940 VII720902:VII720940 VSE720902:VSE720940 WCA720902:WCA720940 WLW720902:WLW720940 WVS720902:WVS720940 K786438:K786476 JG786438:JG786476 TC786438:TC786476 ACY786438:ACY786476 AMU786438:AMU786476 AWQ786438:AWQ786476 BGM786438:BGM786476 BQI786438:BQI786476 CAE786438:CAE786476 CKA786438:CKA786476 CTW786438:CTW786476 DDS786438:DDS786476 DNO786438:DNO786476 DXK786438:DXK786476 EHG786438:EHG786476 ERC786438:ERC786476 FAY786438:FAY786476 FKU786438:FKU786476 FUQ786438:FUQ786476 GEM786438:GEM786476 GOI786438:GOI786476 GYE786438:GYE786476 HIA786438:HIA786476 HRW786438:HRW786476 IBS786438:IBS786476 ILO786438:ILO786476 IVK786438:IVK786476 JFG786438:JFG786476 JPC786438:JPC786476 JYY786438:JYY786476 KIU786438:KIU786476 KSQ786438:KSQ786476 LCM786438:LCM786476 LMI786438:LMI786476 LWE786438:LWE786476 MGA786438:MGA786476 MPW786438:MPW786476 MZS786438:MZS786476 NJO786438:NJO786476 NTK786438:NTK786476 ODG786438:ODG786476 ONC786438:ONC786476 OWY786438:OWY786476 PGU786438:PGU786476 PQQ786438:PQQ786476 QAM786438:QAM786476 QKI786438:QKI786476 QUE786438:QUE786476 REA786438:REA786476 RNW786438:RNW786476 RXS786438:RXS786476 SHO786438:SHO786476 SRK786438:SRK786476 TBG786438:TBG786476 TLC786438:TLC786476 TUY786438:TUY786476 UEU786438:UEU786476 UOQ786438:UOQ786476 UYM786438:UYM786476 VII786438:VII786476 VSE786438:VSE786476 WCA786438:WCA786476 WLW786438:WLW786476 WVS786438:WVS786476 K851974:K852012 JG851974:JG852012 TC851974:TC852012 ACY851974:ACY852012 AMU851974:AMU852012 AWQ851974:AWQ852012 BGM851974:BGM852012 BQI851974:BQI852012 CAE851974:CAE852012 CKA851974:CKA852012 CTW851974:CTW852012 DDS851974:DDS852012 DNO851974:DNO852012 DXK851974:DXK852012 EHG851974:EHG852012 ERC851974:ERC852012 FAY851974:FAY852012 FKU851974:FKU852012 FUQ851974:FUQ852012 GEM851974:GEM852012 GOI851974:GOI852012 GYE851974:GYE852012 HIA851974:HIA852012 HRW851974:HRW852012 IBS851974:IBS852012 ILO851974:ILO852012 IVK851974:IVK852012 JFG851974:JFG852012 JPC851974:JPC852012 JYY851974:JYY852012 KIU851974:KIU852012 KSQ851974:KSQ852012 LCM851974:LCM852012 LMI851974:LMI852012 LWE851974:LWE852012 MGA851974:MGA852012 MPW851974:MPW852012 MZS851974:MZS852012 NJO851974:NJO852012 NTK851974:NTK852012 ODG851974:ODG852012 ONC851974:ONC852012 OWY851974:OWY852012 PGU851974:PGU852012 PQQ851974:PQQ852012 QAM851974:QAM852012 QKI851974:QKI852012 QUE851974:QUE852012 REA851974:REA852012 RNW851974:RNW852012 RXS851974:RXS852012 SHO851974:SHO852012 SRK851974:SRK852012 TBG851974:TBG852012 TLC851974:TLC852012 TUY851974:TUY852012 UEU851974:UEU852012 UOQ851974:UOQ852012 UYM851974:UYM852012 VII851974:VII852012 VSE851974:VSE852012 WCA851974:WCA852012 WLW851974:WLW852012 WVS851974:WVS852012 K917510:K917548 JG917510:JG917548 TC917510:TC917548 ACY917510:ACY917548 AMU917510:AMU917548 AWQ917510:AWQ917548 BGM917510:BGM917548 BQI917510:BQI917548 CAE917510:CAE917548 CKA917510:CKA917548 CTW917510:CTW917548 DDS917510:DDS917548 DNO917510:DNO917548 DXK917510:DXK917548 EHG917510:EHG917548 ERC917510:ERC917548 FAY917510:FAY917548 FKU917510:FKU917548 FUQ917510:FUQ917548 GEM917510:GEM917548 GOI917510:GOI917548 GYE917510:GYE917548 HIA917510:HIA917548 HRW917510:HRW917548 IBS917510:IBS917548 ILO917510:ILO917548 IVK917510:IVK917548 JFG917510:JFG917548 JPC917510:JPC917548 JYY917510:JYY917548 KIU917510:KIU917548 KSQ917510:KSQ917548 LCM917510:LCM917548 LMI917510:LMI917548 LWE917510:LWE917548 MGA917510:MGA917548 MPW917510:MPW917548 MZS917510:MZS917548 NJO917510:NJO917548 NTK917510:NTK917548 ODG917510:ODG917548 ONC917510:ONC917548 OWY917510:OWY917548 PGU917510:PGU917548 PQQ917510:PQQ917548 QAM917510:QAM917548 QKI917510:QKI917548 QUE917510:QUE917548 REA917510:REA917548 RNW917510:RNW917548 RXS917510:RXS917548 SHO917510:SHO917548 SRK917510:SRK917548 TBG917510:TBG917548 TLC917510:TLC917548 TUY917510:TUY917548 UEU917510:UEU917548 UOQ917510:UOQ917548 UYM917510:UYM917548 VII917510:VII917548 VSE917510:VSE917548 WCA917510:WCA917548 WLW917510:WLW917548 WVS917510:WVS917548 K983046:K983084 JG983046:JG983084 TC983046:TC983084 ACY983046:ACY983084 AMU983046:AMU983084 AWQ983046:AWQ983084 BGM983046:BGM983084 BQI983046:BQI983084 CAE983046:CAE983084 CKA983046:CKA983084 CTW983046:CTW983084 DDS983046:DDS983084 DNO983046:DNO983084 DXK983046:DXK983084 EHG983046:EHG983084 ERC983046:ERC983084 FAY983046:FAY983084 FKU983046:FKU983084 FUQ983046:FUQ983084 GEM983046:GEM983084 GOI983046:GOI983084 GYE983046:GYE983084 HIA983046:HIA983084 HRW983046:HRW983084 IBS983046:IBS983084 ILO983046:ILO983084 IVK983046:IVK983084 JFG983046:JFG983084 JPC983046:JPC983084 JYY983046:JYY983084 KIU983046:KIU983084 KSQ983046:KSQ983084 LCM983046:LCM983084 LMI983046:LMI983084 LWE983046:LWE983084 MGA983046:MGA983084 MPW983046:MPW983084 MZS983046:MZS983084 NJO983046:NJO983084 NTK983046:NTK983084 ODG983046:ODG983084 ONC983046:ONC983084 OWY983046:OWY983084 PGU983046:PGU983084 PQQ983046:PQQ983084 QAM983046:QAM983084 QKI983046:QKI983084 QUE983046:QUE983084 REA983046:REA983084 RNW983046:RNW983084 RXS983046:RXS983084 SHO983046:SHO983084 SRK983046:SRK983084 TBG983046:TBG983084 TLC983046:TLC983084 TUY983046:TUY983084 UEU983046:UEU983084 UOQ983046:UOQ983084 UYM983046:UYM983084 VII983046:VII983084 VSE983046:VSE983084 WCA983046:WCA983084 WLW983046:WLW983084 WVS983046:WVS983084 WVS45 K65528:K65535 JG65528:JG65535 TC65528:TC65535 ACY65528:ACY65535 AMU65528:AMU65535 AWQ65528:AWQ65535 BGM65528:BGM65535 BQI65528:BQI65535 CAE65528:CAE65535 CKA65528:CKA65535 CTW65528:CTW65535 DDS65528:DDS65535 DNO65528:DNO65535 DXK65528:DXK65535 EHG65528:EHG65535 ERC65528:ERC65535 FAY65528:FAY65535 FKU65528:FKU65535 FUQ65528:FUQ65535 GEM65528:GEM65535 GOI65528:GOI65535 GYE65528:GYE65535 HIA65528:HIA65535 HRW65528:HRW65535 IBS65528:IBS65535 ILO65528:ILO65535 IVK65528:IVK65535 JFG65528:JFG65535 JPC65528:JPC65535 JYY65528:JYY65535 KIU65528:KIU65535 KSQ65528:KSQ65535 LCM65528:LCM65535 LMI65528:LMI65535 LWE65528:LWE65535 MGA65528:MGA65535 MPW65528:MPW65535 MZS65528:MZS65535 NJO65528:NJO65535 NTK65528:NTK65535 ODG65528:ODG65535 ONC65528:ONC65535 OWY65528:OWY65535 PGU65528:PGU65535 PQQ65528:PQQ65535 QAM65528:QAM65535 QKI65528:QKI65535 QUE65528:QUE65535 REA65528:REA65535 RNW65528:RNW65535 RXS65528:RXS65535 SHO65528:SHO65535 SRK65528:SRK65535 TBG65528:TBG65535 TLC65528:TLC65535 TUY65528:TUY65535 UEU65528:UEU65535 UOQ65528:UOQ65535 UYM65528:UYM65535 VII65528:VII65535 VSE65528:VSE65535 WCA65528:WCA65535 WLW65528:WLW65535 WVS65528:WVS65535 K131064:K131071 JG131064:JG131071 TC131064:TC131071 ACY131064:ACY131071 AMU131064:AMU131071 AWQ131064:AWQ131071 BGM131064:BGM131071 BQI131064:BQI131071 CAE131064:CAE131071 CKA131064:CKA131071 CTW131064:CTW131071 DDS131064:DDS131071 DNO131064:DNO131071 DXK131064:DXK131071 EHG131064:EHG131071 ERC131064:ERC131071 FAY131064:FAY131071 FKU131064:FKU131071 FUQ131064:FUQ131071 GEM131064:GEM131071 GOI131064:GOI131071 GYE131064:GYE131071 HIA131064:HIA131071 HRW131064:HRW131071 IBS131064:IBS131071 ILO131064:ILO131071 IVK131064:IVK131071 JFG131064:JFG131071 JPC131064:JPC131071 JYY131064:JYY131071 KIU131064:KIU131071 KSQ131064:KSQ131071 LCM131064:LCM131071 LMI131064:LMI131071 LWE131064:LWE131071 MGA131064:MGA131071 MPW131064:MPW131071 MZS131064:MZS131071 NJO131064:NJO131071 NTK131064:NTK131071 ODG131064:ODG131071 ONC131064:ONC131071 OWY131064:OWY131071 PGU131064:PGU131071 PQQ131064:PQQ131071 QAM131064:QAM131071 QKI131064:QKI131071 QUE131064:QUE131071 REA131064:REA131071 RNW131064:RNW131071 RXS131064:RXS131071 SHO131064:SHO131071 SRK131064:SRK131071 TBG131064:TBG131071 TLC131064:TLC131071 TUY131064:TUY131071 UEU131064:UEU131071 UOQ131064:UOQ131071 UYM131064:UYM131071 VII131064:VII131071 VSE131064:VSE131071 WCA131064:WCA131071 WLW131064:WLW131071 WVS131064:WVS131071 K196600:K196607 JG196600:JG196607 TC196600:TC196607 ACY196600:ACY196607 AMU196600:AMU196607 AWQ196600:AWQ196607 BGM196600:BGM196607 BQI196600:BQI196607 CAE196600:CAE196607 CKA196600:CKA196607 CTW196600:CTW196607 DDS196600:DDS196607 DNO196600:DNO196607 DXK196600:DXK196607 EHG196600:EHG196607 ERC196600:ERC196607 FAY196600:FAY196607 FKU196600:FKU196607 FUQ196600:FUQ196607 GEM196600:GEM196607 GOI196600:GOI196607 GYE196600:GYE196607 HIA196600:HIA196607 HRW196600:HRW196607 IBS196600:IBS196607 ILO196600:ILO196607 IVK196600:IVK196607 JFG196600:JFG196607 JPC196600:JPC196607 JYY196600:JYY196607 KIU196600:KIU196607 KSQ196600:KSQ196607 LCM196600:LCM196607 LMI196600:LMI196607 LWE196600:LWE196607 MGA196600:MGA196607 MPW196600:MPW196607 MZS196600:MZS196607 NJO196600:NJO196607 NTK196600:NTK196607 ODG196600:ODG196607 ONC196600:ONC196607 OWY196600:OWY196607 PGU196600:PGU196607 PQQ196600:PQQ196607 QAM196600:QAM196607 QKI196600:QKI196607 QUE196600:QUE196607 REA196600:REA196607 RNW196600:RNW196607 RXS196600:RXS196607 SHO196600:SHO196607 SRK196600:SRK196607 TBG196600:TBG196607 TLC196600:TLC196607 TUY196600:TUY196607 UEU196600:UEU196607 UOQ196600:UOQ196607 UYM196600:UYM196607 VII196600:VII196607 VSE196600:VSE196607 WCA196600:WCA196607 WLW196600:WLW196607 WVS196600:WVS196607 K262136:K262143 JG262136:JG262143 TC262136:TC262143 ACY262136:ACY262143 AMU262136:AMU262143 AWQ262136:AWQ262143 BGM262136:BGM262143 BQI262136:BQI262143 CAE262136:CAE262143 CKA262136:CKA262143 CTW262136:CTW262143 DDS262136:DDS262143 DNO262136:DNO262143 DXK262136:DXK262143 EHG262136:EHG262143 ERC262136:ERC262143 FAY262136:FAY262143 FKU262136:FKU262143 FUQ262136:FUQ262143 GEM262136:GEM262143 GOI262136:GOI262143 GYE262136:GYE262143 HIA262136:HIA262143 HRW262136:HRW262143 IBS262136:IBS262143 ILO262136:ILO262143 IVK262136:IVK262143 JFG262136:JFG262143 JPC262136:JPC262143 JYY262136:JYY262143 KIU262136:KIU262143 KSQ262136:KSQ262143 LCM262136:LCM262143 LMI262136:LMI262143 LWE262136:LWE262143 MGA262136:MGA262143 MPW262136:MPW262143 MZS262136:MZS262143 NJO262136:NJO262143 NTK262136:NTK262143 ODG262136:ODG262143 ONC262136:ONC262143 OWY262136:OWY262143 PGU262136:PGU262143 PQQ262136:PQQ262143 QAM262136:QAM262143 QKI262136:QKI262143 QUE262136:QUE262143 REA262136:REA262143 RNW262136:RNW262143 RXS262136:RXS262143 SHO262136:SHO262143 SRK262136:SRK262143 TBG262136:TBG262143 TLC262136:TLC262143 TUY262136:TUY262143 UEU262136:UEU262143 UOQ262136:UOQ262143 UYM262136:UYM262143 VII262136:VII262143 VSE262136:VSE262143 WCA262136:WCA262143 WLW262136:WLW262143 WVS262136:WVS262143 K327672:K327679 JG327672:JG327679 TC327672:TC327679 ACY327672:ACY327679 AMU327672:AMU327679 AWQ327672:AWQ327679 BGM327672:BGM327679 BQI327672:BQI327679 CAE327672:CAE327679 CKA327672:CKA327679 CTW327672:CTW327679 DDS327672:DDS327679 DNO327672:DNO327679 DXK327672:DXK327679 EHG327672:EHG327679 ERC327672:ERC327679 FAY327672:FAY327679 FKU327672:FKU327679 FUQ327672:FUQ327679 GEM327672:GEM327679 GOI327672:GOI327679 GYE327672:GYE327679 HIA327672:HIA327679 HRW327672:HRW327679 IBS327672:IBS327679 ILO327672:ILO327679 IVK327672:IVK327679 JFG327672:JFG327679 JPC327672:JPC327679 JYY327672:JYY327679 KIU327672:KIU327679 KSQ327672:KSQ327679 LCM327672:LCM327679 LMI327672:LMI327679 LWE327672:LWE327679 MGA327672:MGA327679 MPW327672:MPW327679 MZS327672:MZS327679 NJO327672:NJO327679 NTK327672:NTK327679 ODG327672:ODG327679 ONC327672:ONC327679 OWY327672:OWY327679 PGU327672:PGU327679 PQQ327672:PQQ327679 QAM327672:QAM327679 QKI327672:QKI327679 QUE327672:QUE327679 REA327672:REA327679 RNW327672:RNW327679 RXS327672:RXS327679 SHO327672:SHO327679 SRK327672:SRK327679 TBG327672:TBG327679 TLC327672:TLC327679 TUY327672:TUY327679 UEU327672:UEU327679 UOQ327672:UOQ327679 UYM327672:UYM327679 VII327672:VII327679 VSE327672:VSE327679 WCA327672:WCA327679 WLW327672:WLW327679 WVS327672:WVS327679 K393208:K393215 JG393208:JG393215 TC393208:TC393215 ACY393208:ACY393215 AMU393208:AMU393215 AWQ393208:AWQ393215 BGM393208:BGM393215 BQI393208:BQI393215 CAE393208:CAE393215 CKA393208:CKA393215 CTW393208:CTW393215 DDS393208:DDS393215 DNO393208:DNO393215 DXK393208:DXK393215 EHG393208:EHG393215 ERC393208:ERC393215 FAY393208:FAY393215 FKU393208:FKU393215 FUQ393208:FUQ393215 GEM393208:GEM393215 GOI393208:GOI393215 GYE393208:GYE393215 HIA393208:HIA393215 HRW393208:HRW393215 IBS393208:IBS393215 ILO393208:ILO393215 IVK393208:IVK393215 JFG393208:JFG393215 JPC393208:JPC393215 JYY393208:JYY393215 KIU393208:KIU393215 KSQ393208:KSQ393215 LCM393208:LCM393215 LMI393208:LMI393215 LWE393208:LWE393215 MGA393208:MGA393215 MPW393208:MPW393215 MZS393208:MZS393215 NJO393208:NJO393215 NTK393208:NTK393215 ODG393208:ODG393215 ONC393208:ONC393215 OWY393208:OWY393215 PGU393208:PGU393215 PQQ393208:PQQ393215 QAM393208:QAM393215 QKI393208:QKI393215 QUE393208:QUE393215 REA393208:REA393215 RNW393208:RNW393215 RXS393208:RXS393215 SHO393208:SHO393215 SRK393208:SRK393215 TBG393208:TBG393215 TLC393208:TLC393215 TUY393208:TUY393215 UEU393208:UEU393215 UOQ393208:UOQ393215 UYM393208:UYM393215 VII393208:VII393215 VSE393208:VSE393215 WCA393208:WCA393215 WLW393208:WLW393215 WVS393208:WVS393215 K458744:K458751 JG458744:JG458751 TC458744:TC458751 ACY458744:ACY458751 AMU458744:AMU458751 AWQ458744:AWQ458751 BGM458744:BGM458751 BQI458744:BQI458751 CAE458744:CAE458751 CKA458744:CKA458751 CTW458744:CTW458751 DDS458744:DDS458751 DNO458744:DNO458751 DXK458744:DXK458751 EHG458744:EHG458751 ERC458744:ERC458751 FAY458744:FAY458751 FKU458744:FKU458751 FUQ458744:FUQ458751 GEM458744:GEM458751 GOI458744:GOI458751 GYE458744:GYE458751 HIA458744:HIA458751 HRW458744:HRW458751 IBS458744:IBS458751 ILO458744:ILO458751 IVK458744:IVK458751 JFG458744:JFG458751 JPC458744:JPC458751 JYY458744:JYY458751 KIU458744:KIU458751 KSQ458744:KSQ458751 LCM458744:LCM458751 LMI458744:LMI458751 LWE458744:LWE458751 MGA458744:MGA458751 MPW458744:MPW458751 MZS458744:MZS458751 NJO458744:NJO458751 NTK458744:NTK458751 ODG458744:ODG458751 ONC458744:ONC458751 OWY458744:OWY458751 PGU458744:PGU458751 PQQ458744:PQQ458751 QAM458744:QAM458751 QKI458744:QKI458751 QUE458744:QUE458751 REA458744:REA458751 RNW458744:RNW458751 RXS458744:RXS458751 SHO458744:SHO458751 SRK458744:SRK458751 TBG458744:TBG458751 TLC458744:TLC458751 TUY458744:TUY458751 UEU458744:UEU458751 UOQ458744:UOQ458751 UYM458744:UYM458751 VII458744:VII458751 VSE458744:VSE458751 WCA458744:WCA458751 WLW458744:WLW458751 WVS458744:WVS458751 K524280:K524287 JG524280:JG524287 TC524280:TC524287 ACY524280:ACY524287 AMU524280:AMU524287 AWQ524280:AWQ524287 BGM524280:BGM524287 BQI524280:BQI524287 CAE524280:CAE524287 CKA524280:CKA524287 CTW524280:CTW524287 DDS524280:DDS524287 DNO524280:DNO524287 DXK524280:DXK524287 EHG524280:EHG524287 ERC524280:ERC524287 FAY524280:FAY524287 FKU524280:FKU524287 FUQ524280:FUQ524287 GEM524280:GEM524287 GOI524280:GOI524287 GYE524280:GYE524287 HIA524280:HIA524287 HRW524280:HRW524287 IBS524280:IBS524287 ILO524280:ILO524287 IVK524280:IVK524287 JFG524280:JFG524287 JPC524280:JPC524287 JYY524280:JYY524287 KIU524280:KIU524287 KSQ524280:KSQ524287 LCM524280:LCM524287 LMI524280:LMI524287 LWE524280:LWE524287 MGA524280:MGA524287 MPW524280:MPW524287 MZS524280:MZS524287 NJO524280:NJO524287 NTK524280:NTK524287 ODG524280:ODG524287 ONC524280:ONC524287 OWY524280:OWY524287 PGU524280:PGU524287 PQQ524280:PQQ524287 QAM524280:QAM524287 QKI524280:QKI524287 QUE524280:QUE524287 REA524280:REA524287 RNW524280:RNW524287 RXS524280:RXS524287 SHO524280:SHO524287 SRK524280:SRK524287 TBG524280:TBG524287 TLC524280:TLC524287 TUY524280:TUY524287 UEU524280:UEU524287 UOQ524280:UOQ524287 UYM524280:UYM524287 VII524280:VII524287 VSE524280:VSE524287 WCA524280:WCA524287 WLW524280:WLW524287 WVS524280:WVS524287 K589816:K589823 JG589816:JG589823 TC589816:TC589823 ACY589816:ACY589823 AMU589816:AMU589823 AWQ589816:AWQ589823 BGM589816:BGM589823 BQI589816:BQI589823 CAE589816:CAE589823 CKA589816:CKA589823 CTW589816:CTW589823 DDS589816:DDS589823 DNO589816:DNO589823 DXK589816:DXK589823 EHG589816:EHG589823 ERC589816:ERC589823 FAY589816:FAY589823 FKU589816:FKU589823 FUQ589816:FUQ589823 GEM589816:GEM589823 GOI589816:GOI589823 GYE589816:GYE589823 HIA589816:HIA589823 HRW589816:HRW589823 IBS589816:IBS589823 ILO589816:ILO589823 IVK589816:IVK589823 JFG589816:JFG589823 JPC589816:JPC589823 JYY589816:JYY589823 KIU589816:KIU589823 KSQ589816:KSQ589823 LCM589816:LCM589823 LMI589816:LMI589823 LWE589816:LWE589823 MGA589816:MGA589823 MPW589816:MPW589823 MZS589816:MZS589823 NJO589816:NJO589823 NTK589816:NTK589823 ODG589816:ODG589823 ONC589816:ONC589823 OWY589816:OWY589823 PGU589816:PGU589823 PQQ589816:PQQ589823 QAM589816:QAM589823 QKI589816:QKI589823 QUE589816:QUE589823 REA589816:REA589823 RNW589816:RNW589823 RXS589816:RXS589823 SHO589816:SHO589823 SRK589816:SRK589823 TBG589816:TBG589823 TLC589816:TLC589823 TUY589816:TUY589823 UEU589816:UEU589823 UOQ589816:UOQ589823 UYM589816:UYM589823 VII589816:VII589823 VSE589816:VSE589823 WCA589816:WCA589823 WLW589816:WLW589823 WVS589816:WVS589823 K655352:K655359 JG655352:JG655359 TC655352:TC655359 ACY655352:ACY655359 AMU655352:AMU655359 AWQ655352:AWQ655359 BGM655352:BGM655359 BQI655352:BQI655359 CAE655352:CAE655359 CKA655352:CKA655359 CTW655352:CTW655359 DDS655352:DDS655359 DNO655352:DNO655359 DXK655352:DXK655359 EHG655352:EHG655359 ERC655352:ERC655359 FAY655352:FAY655359 FKU655352:FKU655359 FUQ655352:FUQ655359 GEM655352:GEM655359 GOI655352:GOI655359 GYE655352:GYE655359 HIA655352:HIA655359 HRW655352:HRW655359 IBS655352:IBS655359 ILO655352:ILO655359 IVK655352:IVK655359 JFG655352:JFG655359 JPC655352:JPC655359 JYY655352:JYY655359 KIU655352:KIU655359 KSQ655352:KSQ655359 LCM655352:LCM655359 LMI655352:LMI655359 LWE655352:LWE655359 MGA655352:MGA655359 MPW655352:MPW655359 MZS655352:MZS655359 NJO655352:NJO655359 NTK655352:NTK655359 ODG655352:ODG655359 ONC655352:ONC655359 OWY655352:OWY655359 PGU655352:PGU655359 PQQ655352:PQQ655359 QAM655352:QAM655359 QKI655352:QKI655359 QUE655352:QUE655359 REA655352:REA655359 RNW655352:RNW655359 RXS655352:RXS655359 SHO655352:SHO655359 SRK655352:SRK655359 TBG655352:TBG655359 TLC655352:TLC655359 TUY655352:TUY655359 UEU655352:UEU655359 UOQ655352:UOQ655359 UYM655352:UYM655359 VII655352:VII655359 VSE655352:VSE655359 WCA655352:WCA655359 WLW655352:WLW655359 WVS655352:WVS655359 K720888:K720895 JG720888:JG720895 TC720888:TC720895 ACY720888:ACY720895 AMU720888:AMU720895 AWQ720888:AWQ720895 BGM720888:BGM720895 BQI720888:BQI720895 CAE720888:CAE720895 CKA720888:CKA720895 CTW720888:CTW720895 DDS720888:DDS720895 DNO720888:DNO720895 DXK720888:DXK720895 EHG720888:EHG720895 ERC720888:ERC720895 FAY720888:FAY720895 FKU720888:FKU720895 FUQ720888:FUQ720895 GEM720888:GEM720895 GOI720888:GOI720895 GYE720888:GYE720895 HIA720888:HIA720895 HRW720888:HRW720895 IBS720888:IBS720895 ILO720888:ILO720895 IVK720888:IVK720895 JFG720888:JFG720895 JPC720888:JPC720895 JYY720888:JYY720895 KIU720888:KIU720895 KSQ720888:KSQ720895 LCM720888:LCM720895 LMI720888:LMI720895 LWE720888:LWE720895 MGA720888:MGA720895 MPW720888:MPW720895 MZS720888:MZS720895 NJO720888:NJO720895 NTK720888:NTK720895 ODG720888:ODG720895 ONC720888:ONC720895 OWY720888:OWY720895 PGU720888:PGU720895 PQQ720888:PQQ720895 QAM720888:QAM720895 QKI720888:QKI720895 QUE720888:QUE720895 REA720888:REA720895 RNW720888:RNW720895 RXS720888:RXS720895 SHO720888:SHO720895 SRK720888:SRK720895 TBG720888:TBG720895 TLC720888:TLC720895 TUY720888:TUY720895 UEU720888:UEU720895 UOQ720888:UOQ720895 UYM720888:UYM720895 VII720888:VII720895 VSE720888:VSE720895 WCA720888:WCA720895 WLW720888:WLW720895 WVS720888:WVS720895 K786424:K786431 JG786424:JG786431 TC786424:TC786431 ACY786424:ACY786431 AMU786424:AMU786431 AWQ786424:AWQ786431 BGM786424:BGM786431 BQI786424:BQI786431 CAE786424:CAE786431 CKA786424:CKA786431 CTW786424:CTW786431 DDS786424:DDS786431 DNO786424:DNO786431 DXK786424:DXK786431 EHG786424:EHG786431 ERC786424:ERC786431 FAY786424:FAY786431 FKU786424:FKU786431 FUQ786424:FUQ786431 GEM786424:GEM786431 GOI786424:GOI786431 GYE786424:GYE786431 HIA786424:HIA786431 HRW786424:HRW786431 IBS786424:IBS786431 ILO786424:ILO786431 IVK786424:IVK786431 JFG786424:JFG786431 JPC786424:JPC786431 JYY786424:JYY786431 KIU786424:KIU786431 KSQ786424:KSQ786431 LCM786424:LCM786431 LMI786424:LMI786431 LWE786424:LWE786431 MGA786424:MGA786431 MPW786424:MPW786431 MZS786424:MZS786431 NJO786424:NJO786431 NTK786424:NTK786431 ODG786424:ODG786431 ONC786424:ONC786431 OWY786424:OWY786431 PGU786424:PGU786431 PQQ786424:PQQ786431 QAM786424:QAM786431 QKI786424:QKI786431 QUE786424:QUE786431 REA786424:REA786431 RNW786424:RNW786431 RXS786424:RXS786431 SHO786424:SHO786431 SRK786424:SRK786431 TBG786424:TBG786431 TLC786424:TLC786431 TUY786424:TUY786431 UEU786424:UEU786431 UOQ786424:UOQ786431 UYM786424:UYM786431 VII786424:VII786431 VSE786424:VSE786431 WCA786424:WCA786431 WLW786424:WLW786431 WVS786424:WVS786431 K851960:K851967 JG851960:JG851967 TC851960:TC851967 ACY851960:ACY851967 AMU851960:AMU851967 AWQ851960:AWQ851967 BGM851960:BGM851967 BQI851960:BQI851967 CAE851960:CAE851967 CKA851960:CKA851967 CTW851960:CTW851967 DDS851960:DDS851967 DNO851960:DNO851967 DXK851960:DXK851967 EHG851960:EHG851967 ERC851960:ERC851967 FAY851960:FAY851967 FKU851960:FKU851967 FUQ851960:FUQ851967 GEM851960:GEM851967 GOI851960:GOI851967 GYE851960:GYE851967 HIA851960:HIA851967 HRW851960:HRW851967 IBS851960:IBS851967 ILO851960:ILO851967 IVK851960:IVK851967 JFG851960:JFG851967 JPC851960:JPC851967 JYY851960:JYY851967 KIU851960:KIU851967 KSQ851960:KSQ851967 LCM851960:LCM851967 LMI851960:LMI851967 LWE851960:LWE851967 MGA851960:MGA851967 MPW851960:MPW851967 MZS851960:MZS851967 NJO851960:NJO851967 NTK851960:NTK851967 ODG851960:ODG851967 ONC851960:ONC851967 OWY851960:OWY851967 PGU851960:PGU851967 PQQ851960:PQQ851967 QAM851960:QAM851967 QKI851960:QKI851967 QUE851960:QUE851967 REA851960:REA851967 RNW851960:RNW851967 RXS851960:RXS851967 SHO851960:SHO851967 SRK851960:SRK851967 TBG851960:TBG851967 TLC851960:TLC851967 TUY851960:TUY851967 UEU851960:UEU851967 UOQ851960:UOQ851967 UYM851960:UYM851967 VII851960:VII851967 VSE851960:VSE851967 WCA851960:WCA851967 WLW851960:WLW851967 WVS851960:WVS851967 K917496:K917503 JG917496:JG917503 TC917496:TC917503 ACY917496:ACY917503 AMU917496:AMU917503 AWQ917496:AWQ917503 BGM917496:BGM917503 BQI917496:BQI917503 CAE917496:CAE917503 CKA917496:CKA917503 CTW917496:CTW917503 DDS917496:DDS917503 DNO917496:DNO917503 DXK917496:DXK917503 EHG917496:EHG917503 ERC917496:ERC917503 FAY917496:FAY917503 FKU917496:FKU917503 FUQ917496:FUQ917503 GEM917496:GEM917503 GOI917496:GOI917503 GYE917496:GYE917503 HIA917496:HIA917503 HRW917496:HRW917503 IBS917496:IBS917503 ILO917496:ILO917503 IVK917496:IVK917503 JFG917496:JFG917503 JPC917496:JPC917503 JYY917496:JYY917503 KIU917496:KIU917503 KSQ917496:KSQ917503 LCM917496:LCM917503 LMI917496:LMI917503 LWE917496:LWE917503 MGA917496:MGA917503 MPW917496:MPW917503 MZS917496:MZS917503 NJO917496:NJO917503 NTK917496:NTK917503 ODG917496:ODG917503 ONC917496:ONC917503 OWY917496:OWY917503 PGU917496:PGU917503 PQQ917496:PQQ917503 QAM917496:QAM917503 QKI917496:QKI917503 QUE917496:QUE917503 REA917496:REA917503 RNW917496:RNW917503 RXS917496:RXS917503 SHO917496:SHO917503 SRK917496:SRK917503 TBG917496:TBG917503 TLC917496:TLC917503 TUY917496:TUY917503 UEU917496:UEU917503 UOQ917496:UOQ917503 UYM917496:UYM917503 VII917496:VII917503 VSE917496:VSE917503 WCA917496:WCA917503 WLW917496:WLW917503 WVS917496:WVS917503 K983032:K983039 JG983032:JG983039 TC983032:TC983039 ACY983032:ACY983039 AMU983032:AMU983039 AWQ983032:AWQ983039 BGM983032:BGM983039 BQI983032:BQI983039 CAE983032:CAE983039 CKA983032:CKA983039 CTW983032:CTW983039 DDS983032:DDS983039 DNO983032:DNO983039 DXK983032:DXK983039 EHG983032:EHG983039 ERC983032:ERC983039 FAY983032:FAY983039 FKU983032:FKU983039 FUQ983032:FUQ983039 GEM983032:GEM983039 GOI983032:GOI983039 GYE983032:GYE983039 HIA983032:HIA983039 HRW983032:HRW983039 IBS983032:IBS983039 ILO983032:ILO983039 IVK983032:IVK983039 JFG983032:JFG983039 JPC983032:JPC983039 JYY983032:JYY983039 KIU983032:KIU983039 KSQ983032:KSQ983039 LCM983032:LCM983039 LMI983032:LMI983039 LWE983032:LWE983039 MGA983032:MGA983039 MPW983032:MPW983039 MZS983032:MZS983039 NJO983032:NJO983039 NTK983032:NTK983039 ODG983032:ODG983039 ONC983032:ONC983039 OWY983032:OWY983039 PGU983032:PGU983039 PQQ983032:PQQ983039 QAM983032:QAM983039 QKI983032:QKI983039 QUE983032:QUE983039 REA983032:REA983039 RNW983032:RNW983039 RXS983032:RXS983039 SHO983032:SHO983039 SRK983032:SRK983039 TBG983032:TBG983039 TLC983032:TLC983039 TUY983032:TUY983039 UEU983032:UEU983039 UOQ983032:UOQ983039 UYM983032:UYM983039 VII983032:VII983039 VSE983032:VSE983039 WCA983032:WCA983039 WLW983032:WLW983039 WVS38 WLW38 WCA38 VSE38 VII38 UYM38 UOQ38 UEU38 TUY38 TLC38 TBG38 SRK38 SHO38 RXS38 RNW38 REA38 QUE38 QKI38 QAM38 PQQ38 PGU38 OWY38 ONC38 ODG38 NTK38 NJO38 MZS38 MPW38 MGA38 LWE38 LMI38 LCM38 KSQ38 KIU38 JYY38 JPC38 JFG38 IVK38 ILO38 IBS38 HRW38 HIA38 GYE38 GOI38 GEM38 FUQ38 FKU38 FAY38 ERC38 EHG38 DXK38 DNO38 DDS38 CTW38 CKA38 CAE38 BQI38 BGM38 AWQ38 AMU38 ACY38 TC38 JG38 K45:K47" xr:uid="{1B061552-3482-4C52-BBA7-28D45D4D454A}">
      <formula1>$J$104:$J$106</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00 IZ65500 SV65500 ACR65500 AMN65500 AWJ65500 BGF65500 BQB65500 BZX65500 CJT65500 CTP65500 DDL65500 DNH65500 DXD65500 EGZ65500 EQV65500 FAR65500 FKN65500 FUJ65500 GEF65500 GOB65500 GXX65500 HHT65500 HRP65500 IBL65500 ILH65500 IVD65500 JEZ65500 JOV65500 JYR65500 KIN65500 KSJ65500 LCF65500 LMB65500 LVX65500 MFT65500 MPP65500 MZL65500 NJH65500 NTD65500 OCZ65500 OMV65500 OWR65500 PGN65500 PQJ65500 QAF65500 QKB65500 QTX65500 RDT65500 RNP65500 RXL65500 SHH65500 SRD65500 TAZ65500 TKV65500 TUR65500 UEN65500 UOJ65500 UYF65500 VIB65500 VRX65500 WBT65500 WLP65500 WVL65500 D131036 IZ131036 SV131036 ACR131036 AMN131036 AWJ131036 BGF131036 BQB131036 BZX131036 CJT131036 CTP131036 DDL131036 DNH131036 DXD131036 EGZ131036 EQV131036 FAR131036 FKN131036 FUJ131036 GEF131036 GOB131036 GXX131036 HHT131036 HRP131036 IBL131036 ILH131036 IVD131036 JEZ131036 JOV131036 JYR131036 KIN131036 KSJ131036 LCF131036 LMB131036 LVX131036 MFT131036 MPP131036 MZL131036 NJH131036 NTD131036 OCZ131036 OMV131036 OWR131036 PGN131036 PQJ131036 QAF131036 QKB131036 QTX131036 RDT131036 RNP131036 RXL131036 SHH131036 SRD131036 TAZ131036 TKV131036 TUR131036 UEN131036 UOJ131036 UYF131036 VIB131036 VRX131036 WBT131036 WLP131036 WVL131036 D196572 IZ196572 SV196572 ACR196572 AMN196572 AWJ196572 BGF196572 BQB196572 BZX196572 CJT196572 CTP196572 DDL196572 DNH196572 DXD196572 EGZ196572 EQV196572 FAR196572 FKN196572 FUJ196572 GEF196572 GOB196572 GXX196572 HHT196572 HRP196572 IBL196572 ILH196572 IVD196572 JEZ196572 JOV196572 JYR196572 KIN196572 KSJ196572 LCF196572 LMB196572 LVX196572 MFT196572 MPP196572 MZL196572 NJH196572 NTD196572 OCZ196572 OMV196572 OWR196572 PGN196572 PQJ196572 QAF196572 QKB196572 QTX196572 RDT196572 RNP196572 RXL196572 SHH196572 SRD196572 TAZ196572 TKV196572 TUR196572 UEN196572 UOJ196572 UYF196572 VIB196572 VRX196572 WBT196572 WLP196572 WVL196572 D262108 IZ262108 SV262108 ACR262108 AMN262108 AWJ262108 BGF262108 BQB262108 BZX262108 CJT262108 CTP262108 DDL262108 DNH262108 DXD262108 EGZ262108 EQV262108 FAR262108 FKN262108 FUJ262108 GEF262108 GOB262108 GXX262108 HHT262108 HRP262108 IBL262108 ILH262108 IVD262108 JEZ262108 JOV262108 JYR262108 KIN262108 KSJ262108 LCF262108 LMB262108 LVX262108 MFT262108 MPP262108 MZL262108 NJH262108 NTD262108 OCZ262108 OMV262108 OWR262108 PGN262108 PQJ262108 QAF262108 QKB262108 QTX262108 RDT262108 RNP262108 RXL262108 SHH262108 SRD262108 TAZ262108 TKV262108 TUR262108 UEN262108 UOJ262108 UYF262108 VIB262108 VRX262108 WBT262108 WLP262108 WVL262108 D327644 IZ327644 SV327644 ACR327644 AMN327644 AWJ327644 BGF327644 BQB327644 BZX327644 CJT327644 CTP327644 DDL327644 DNH327644 DXD327644 EGZ327644 EQV327644 FAR327644 FKN327644 FUJ327644 GEF327644 GOB327644 GXX327644 HHT327644 HRP327644 IBL327644 ILH327644 IVD327644 JEZ327644 JOV327644 JYR327644 KIN327644 KSJ327644 LCF327644 LMB327644 LVX327644 MFT327644 MPP327644 MZL327644 NJH327644 NTD327644 OCZ327644 OMV327644 OWR327644 PGN327644 PQJ327644 QAF327644 QKB327644 QTX327644 RDT327644 RNP327644 RXL327644 SHH327644 SRD327644 TAZ327644 TKV327644 TUR327644 UEN327644 UOJ327644 UYF327644 VIB327644 VRX327644 WBT327644 WLP327644 WVL327644 D393180 IZ393180 SV393180 ACR393180 AMN393180 AWJ393180 BGF393180 BQB393180 BZX393180 CJT393180 CTP393180 DDL393180 DNH393180 DXD393180 EGZ393180 EQV393180 FAR393180 FKN393180 FUJ393180 GEF393180 GOB393180 GXX393180 HHT393180 HRP393180 IBL393180 ILH393180 IVD393180 JEZ393180 JOV393180 JYR393180 KIN393180 KSJ393180 LCF393180 LMB393180 LVX393180 MFT393180 MPP393180 MZL393180 NJH393180 NTD393180 OCZ393180 OMV393180 OWR393180 PGN393180 PQJ393180 QAF393180 QKB393180 QTX393180 RDT393180 RNP393180 RXL393180 SHH393180 SRD393180 TAZ393180 TKV393180 TUR393180 UEN393180 UOJ393180 UYF393180 VIB393180 VRX393180 WBT393180 WLP393180 WVL393180 D458716 IZ458716 SV458716 ACR458716 AMN458716 AWJ458716 BGF458716 BQB458716 BZX458716 CJT458716 CTP458716 DDL458716 DNH458716 DXD458716 EGZ458716 EQV458716 FAR458716 FKN458716 FUJ458716 GEF458716 GOB458716 GXX458716 HHT458716 HRP458716 IBL458716 ILH458716 IVD458716 JEZ458716 JOV458716 JYR458716 KIN458716 KSJ458716 LCF458716 LMB458716 LVX458716 MFT458716 MPP458716 MZL458716 NJH458716 NTD458716 OCZ458716 OMV458716 OWR458716 PGN458716 PQJ458716 QAF458716 QKB458716 QTX458716 RDT458716 RNP458716 RXL458716 SHH458716 SRD458716 TAZ458716 TKV458716 TUR458716 UEN458716 UOJ458716 UYF458716 VIB458716 VRX458716 WBT458716 WLP458716 WVL458716 D524252 IZ524252 SV524252 ACR524252 AMN524252 AWJ524252 BGF524252 BQB524252 BZX524252 CJT524252 CTP524252 DDL524252 DNH524252 DXD524252 EGZ524252 EQV524252 FAR524252 FKN524252 FUJ524252 GEF524252 GOB524252 GXX524252 HHT524252 HRP524252 IBL524252 ILH524252 IVD524252 JEZ524252 JOV524252 JYR524252 KIN524252 KSJ524252 LCF524252 LMB524252 LVX524252 MFT524252 MPP524252 MZL524252 NJH524252 NTD524252 OCZ524252 OMV524252 OWR524252 PGN524252 PQJ524252 QAF524252 QKB524252 QTX524252 RDT524252 RNP524252 RXL524252 SHH524252 SRD524252 TAZ524252 TKV524252 TUR524252 UEN524252 UOJ524252 UYF524252 VIB524252 VRX524252 WBT524252 WLP524252 WVL524252 D589788 IZ589788 SV589788 ACR589788 AMN589788 AWJ589788 BGF589788 BQB589788 BZX589788 CJT589788 CTP589788 DDL589788 DNH589788 DXD589788 EGZ589788 EQV589788 FAR589788 FKN589788 FUJ589788 GEF589788 GOB589788 GXX589788 HHT589788 HRP589788 IBL589788 ILH589788 IVD589788 JEZ589788 JOV589788 JYR589788 KIN589788 KSJ589788 LCF589788 LMB589788 LVX589788 MFT589788 MPP589788 MZL589788 NJH589788 NTD589788 OCZ589788 OMV589788 OWR589788 PGN589788 PQJ589788 QAF589788 QKB589788 QTX589788 RDT589788 RNP589788 RXL589788 SHH589788 SRD589788 TAZ589788 TKV589788 TUR589788 UEN589788 UOJ589788 UYF589788 VIB589788 VRX589788 WBT589788 WLP589788 WVL589788 D655324 IZ655324 SV655324 ACR655324 AMN655324 AWJ655324 BGF655324 BQB655324 BZX655324 CJT655324 CTP655324 DDL655324 DNH655324 DXD655324 EGZ655324 EQV655324 FAR655324 FKN655324 FUJ655324 GEF655324 GOB655324 GXX655324 HHT655324 HRP655324 IBL655324 ILH655324 IVD655324 JEZ655324 JOV655324 JYR655324 KIN655324 KSJ655324 LCF655324 LMB655324 LVX655324 MFT655324 MPP655324 MZL655324 NJH655324 NTD655324 OCZ655324 OMV655324 OWR655324 PGN655324 PQJ655324 QAF655324 QKB655324 QTX655324 RDT655324 RNP655324 RXL655324 SHH655324 SRD655324 TAZ655324 TKV655324 TUR655324 UEN655324 UOJ655324 UYF655324 VIB655324 VRX655324 WBT655324 WLP655324 WVL655324 D720860 IZ720860 SV720860 ACR720860 AMN720860 AWJ720860 BGF720860 BQB720860 BZX720860 CJT720860 CTP720860 DDL720860 DNH720860 DXD720860 EGZ720860 EQV720860 FAR720860 FKN720860 FUJ720860 GEF720860 GOB720860 GXX720860 HHT720860 HRP720860 IBL720860 ILH720860 IVD720860 JEZ720860 JOV720860 JYR720860 KIN720860 KSJ720860 LCF720860 LMB720860 LVX720860 MFT720860 MPP720860 MZL720860 NJH720860 NTD720860 OCZ720860 OMV720860 OWR720860 PGN720860 PQJ720860 QAF720860 QKB720860 QTX720860 RDT720860 RNP720860 RXL720860 SHH720860 SRD720860 TAZ720860 TKV720860 TUR720860 UEN720860 UOJ720860 UYF720860 VIB720860 VRX720860 WBT720860 WLP720860 WVL720860 D786396 IZ786396 SV786396 ACR786396 AMN786396 AWJ786396 BGF786396 BQB786396 BZX786396 CJT786396 CTP786396 DDL786396 DNH786396 DXD786396 EGZ786396 EQV786396 FAR786396 FKN786396 FUJ786396 GEF786396 GOB786396 GXX786396 HHT786396 HRP786396 IBL786396 ILH786396 IVD786396 JEZ786396 JOV786396 JYR786396 KIN786396 KSJ786396 LCF786396 LMB786396 LVX786396 MFT786396 MPP786396 MZL786396 NJH786396 NTD786396 OCZ786396 OMV786396 OWR786396 PGN786396 PQJ786396 QAF786396 QKB786396 QTX786396 RDT786396 RNP786396 RXL786396 SHH786396 SRD786396 TAZ786396 TKV786396 TUR786396 UEN786396 UOJ786396 UYF786396 VIB786396 VRX786396 WBT786396 WLP786396 WVL786396 D851932 IZ851932 SV851932 ACR851932 AMN851932 AWJ851932 BGF851932 BQB851932 BZX851932 CJT851932 CTP851932 DDL851932 DNH851932 DXD851932 EGZ851932 EQV851932 FAR851932 FKN851932 FUJ851932 GEF851932 GOB851932 GXX851932 HHT851932 HRP851932 IBL851932 ILH851932 IVD851932 JEZ851932 JOV851932 JYR851932 KIN851932 KSJ851932 LCF851932 LMB851932 LVX851932 MFT851932 MPP851932 MZL851932 NJH851932 NTD851932 OCZ851932 OMV851932 OWR851932 PGN851932 PQJ851932 QAF851932 QKB851932 QTX851932 RDT851932 RNP851932 RXL851932 SHH851932 SRD851932 TAZ851932 TKV851932 TUR851932 UEN851932 UOJ851932 UYF851932 VIB851932 VRX851932 WBT851932 WLP851932 WVL851932 D917468 IZ917468 SV917468 ACR917468 AMN917468 AWJ917468 BGF917468 BQB917468 BZX917468 CJT917468 CTP917468 DDL917468 DNH917468 DXD917468 EGZ917468 EQV917468 FAR917468 FKN917468 FUJ917468 GEF917468 GOB917468 GXX917468 HHT917468 HRP917468 IBL917468 ILH917468 IVD917468 JEZ917468 JOV917468 JYR917468 KIN917468 KSJ917468 LCF917468 LMB917468 LVX917468 MFT917468 MPP917468 MZL917468 NJH917468 NTD917468 OCZ917468 OMV917468 OWR917468 PGN917468 PQJ917468 QAF917468 QKB917468 QTX917468 RDT917468 RNP917468 RXL917468 SHH917468 SRD917468 TAZ917468 TKV917468 TUR917468 UEN917468 UOJ917468 UYF917468 VIB917468 VRX917468 WBT917468 WLP917468 WVL917468 D983004 IZ983004 SV983004 ACR983004 AMN983004 AWJ983004 BGF983004 BQB983004 BZX983004 CJT983004 CTP983004 DDL983004 DNH983004 DXD983004 EGZ983004 EQV983004 FAR983004 FKN983004 FUJ983004 GEF983004 GOB983004 GXX983004 HHT983004 HRP983004 IBL983004 ILH983004 IVD983004 JEZ983004 JOV983004 JYR983004 KIN983004 KSJ983004 LCF983004 LMB983004 LVX983004 MFT983004 MPP983004 MZL983004 NJH983004 NTD983004 OCZ983004 OMV983004 OWR983004 PGN983004 PQJ983004 QAF983004 QKB983004 QTX983004 RDT983004 RNP983004 RXL983004 SHH983004 SRD983004 TAZ983004 TKV983004 TUR983004 UEN983004 UOJ983004 UYF983004 VIB983004 VRX983004 WBT983004 WLP983004 WVL983004" xr:uid="{D9763DA3-74E5-489F-AA47-5C69CCCF513B}">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09 IZ65509 SV65509 ACR65509 AMN65509 AWJ65509 BGF65509 BQB65509 BZX65509 CJT65509 CTP65509 DDL65509 DNH65509 DXD65509 EGZ65509 EQV65509 FAR65509 FKN65509 FUJ65509 GEF65509 GOB65509 GXX65509 HHT65509 HRP65509 IBL65509 ILH65509 IVD65509 JEZ65509 JOV65509 JYR65509 KIN65509 KSJ65509 LCF65509 LMB65509 LVX65509 MFT65509 MPP65509 MZL65509 NJH65509 NTD65509 OCZ65509 OMV65509 OWR65509 PGN65509 PQJ65509 QAF65509 QKB65509 QTX65509 RDT65509 RNP65509 RXL65509 SHH65509 SRD65509 TAZ65509 TKV65509 TUR65509 UEN65509 UOJ65509 UYF65509 VIB65509 VRX65509 WBT65509 WLP65509 WVL65509 D131045 IZ131045 SV131045 ACR131045 AMN131045 AWJ131045 BGF131045 BQB131045 BZX131045 CJT131045 CTP131045 DDL131045 DNH131045 DXD131045 EGZ131045 EQV131045 FAR131045 FKN131045 FUJ131045 GEF131045 GOB131045 GXX131045 HHT131045 HRP131045 IBL131045 ILH131045 IVD131045 JEZ131045 JOV131045 JYR131045 KIN131045 KSJ131045 LCF131045 LMB131045 LVX131045 MFT131045 MPP131045 MZL131045 NJH131045 NTD131045 OCZ131045 OMV131045 OWR131045 PGN131045 PQJ131045 QAF131045 QKB131045 QTX131045 RDT131045 RNP131045 RXL131045 SHH131045 SRD131045 TAZ131045 TKV131045 TUR131045 UEN131045 UOJ131045 UYF131045 VIB131045 VRX131045 WBT131045 WLP131045 WVL131045 D196581 IZ196581 SV196581 ACR196581 AMN196581 AWJ196581 BGF196581 BQB196581 BZX196581 CJT196581 CTP196581 DDL196581 DNH196581 DXD196581 EGZ196581 EQV196581 FAR196581 FKN196581 FUJ196581 GEF196581 GOB196581 GXX196581 HHT196581 HRP196581 IBL196581 ILH196581 IVD196581 JEZ196581 JOV196581 JYR196581 KIN196581 KSJ196581 LCF196581 LMB196581 LVX196581 MFT196581 MPP196581 MZL196581 NJH196581 NTD196581 OCZ196581 OMV196581 OWR196581 PGN196581 PQJ196581 QAF196581 QKB196581 QTX196581 RDT196581 RNP196581 RXL196581 SHH196581 SRD196581 TAZ196581 TKV196581 TUR196581 UEN196581 UOJ196581 UYF196581 VIB196581 VRX196581 WBT196581 WLP196581 WVL196581 D262117 IZ262117 SV262117 ACR262117 AMN262117 AWJ262117 BGF262117 BQB262117 BZX262117 CJT262117 CTP262117 DDL262117 DNH262117 DXD262117 EGZ262117 EQV262117 FAR262117 FKN262117 FUJ262117 GEF262117 GOB262117 GXX262117 HHT262117 HRP262117 IBL262117 ILH262117 IVD262117 JEZ262117 JOV262117 JYR262117 KIN262117 KSJ262117 LCF262117 LMB262117 LVX262117 MFT262117 MPP262117 MZL262117 NJH262117 NTD262117 OCZ262117 OMV262117 OWR262117 PGN262117 PQJ262117 QAF262117 QKB262117 QTX262117 RDT262117 RNP262117 RXL262117 SHH262117 SRD262117 TAZ262117 TKV262117 TUR262117 UEN262117 UOJ262117 UYF262117 VIB262117 VRX262117 WBT262117 WLP262117 WVL262117 D327653 IZ327653 SV327653 ACR327653 AMN327653 AWJ327653 BGF327653 BQB327653 BZX327653 CJT327653 CTP327653 DDL327653 DNH327653 DXD327653 EGZ327653 EQV327653 FAR327653 FKN327653 FUJ327653 GEF327653 GOB327653 GXX327653 HHT327653 HRP327653 IBL327653 ILH327653 IVD327653 JEZ327653 JOV327653 JYR327653 KIN327653 KSJ327653 LCF327653 LMB327653 LVX327653 MFT327653 MPP327653 MZL327653 NJH327653 NTD327653 OCZ327653 OMV327653 OWR327653 PGN327653 PQJ327653 QAF327653 QKB327653 QTX327653 RDT327653 RNP327653 RXL327653 SHH327653 SRD327653 TAZ327653 TKV327653 TUR327653 UEN327653 UOJ327653 UYF327653 VIB327653 VRX327653 WBT327653 WLP327653 WVL327653 D393189 IZ393189 SV393189 ACR393189 AMN393189 AWJ393189 BGF393189 BQB393189 BZX393189 CJT393189 CTP393189 DDL393189 DNH393189 DXD393189 EGZ393189 EQV393189 FAR393189 FKN393189 FUJ393189 GEF393189 GOB393189 GXX393189 HHT393189 HRP393189 IBL393189 ILH393189 IVD393189 JEZ393189 JOV393189 JYR393189 KIN393189 KSJ393189 LCF393189 LMB393189 LVX393189 MFT393189 MPP393189 MZL393189 NJH393189 NTD393189 OCZ393189 OMV393189 OWR393189 PGN393189 PQJ393189 QAF393189 QKB393189 QTX393189 RDT393189 RNP393189 RXL393189 SHH393189 SRD393189 TAZ393189 TKV393189 TUR393189 UEN393189 UOJ393189 UYF393189 VIB393189 VRX393189 WBT393189 WLP393189 WVL393189 D458725 IZ458725 SV458725 ACR458725 AMN458725 AWJ458725 BGF458725 BQB458725 BZX458725 CJT458725 CTP458725 DDL458725 DNH458725 DXD458725 EGZ458725 EQV458725 FAR458725 FKN458725 FUJ458725 GEF458725 GOB458725 GXX458725 HHT458725 HRP458725 IBL458725 ILH458725 IVD458725 JEZ458725 JOV458725 JYR458725 KIN458725 KSJ458725 LCF458725 LMB458725 LVX458725 MFT458725 MPP458725 MZL458725 NJH458725 NTD458725 OCZ458725 OMV458725 OWR458725 PGN458725 PQJ458725 QAF458725 QKB458725 QTX458725 RDT458725 RNP458725 RXL458725 SHH458725 SRD458725 TAZ458725 TKV458725 TUR458725 UEN458725 UOJ458725 UYF458725 VIB458725 VRX458725 WBT458725 WLP458725 WVL458725 D524261 IZ524261 SV524261 ACR524261 AMN524261 AWJ524261 BGF524261 BQB524261 BZX524261 CJT524261 CTP524261 DDL524261 DNH524261 DXD524261 EGZ524261 EQV524261 FAR524261 FKN524261 FUJ524261 GEF524261 GOB524261 GXX524261 HHT524261 HRP524261 IBL524261 ILH524261 IVD524261 JEZ524261 JOV524261 JYR524261 KIN524261 KSJ524261 LCF524261 LMB524261 LVX524261 MFT524261 MPP524261 MZL524261 NJH524261 NTD524261 OCZ524261 OMV524261 OWR524261 PGN524261 PQJ524261 QAF524261 QKB524261 QTX524261 RDT524261 RNP524261 RXL524261 SHH524261 SRD524261 TAZ524261 TKV524261 TUR524261 UEN524261 UOJ524261 UYF524261 VIB524261 VRX524261 WBT524261 WLP524261 WVL524261 D589797 IZ589797 SV589797 ACR589797 AMN589797 AWJ589797 BGF589797 BQB589797 BZX589797 CJT589797 CTP589797 DDL589797 DNH589797 DXD589797 EGZ589797 EQV589797 FAR589797 FKN589797 FUJ589797 GEF589797 GOB589797 GXX589797 HHT589797 HRP589797 IBL589797 ILH589797 IVD589797 JEZ589797 JOV589797 JYR589797 KIN589797 KSJ589797 LCF589797 LMB589797 LVX589797 MFT589797 MPP589797 MZL589797 NJH589797 NTD589797 OCZ589797 OMV589797 OWR589797 PGN589797 PQJ589797 QAF589797 QKB589797 QTX589797 RDT589797 RNP589797 RXL589797 SHH589797 SRD589797 TAZ589797 TKV589797 TUR589797 UEN589797 UOJ589797 UYF589797 VIB589797 VRX589797 WBT589797 WLP589797 WVL589797 D655333 IZ655333 SV655333 ACR655333 AMN655333 AWJ655333 BGF655333 BQB655333 BZX655333 CJT655333 CTP655333 DDL655333 DNH655333 DXD655333 EGZ655333 EQV655333 FAR655333 FKN655333 FUJ655333 GEF655333 GOB655333 GXX655333 HHT655333 HRP655333 IBL655333 ILH655333 IVD655333 JEZ655333 JOV655333 JYR655333 KIN655333 KSJ655333 LCF655333 LMB655333 LVX655333 MFT655333 MPP655333 MZL655333 NJH655333 NTD655333 OCZ655333 OMV655333 OWR655333 PGN655333 PQJ655333 QAF655333 QKB655333 QTX655333 RDT655333 RNP655333 RXL655333 SHH655333 SRD655333 TAZ655333 TKV655333 TUR655333 UEN655333 UOJ655333 UYF655333 VIB655333 VRX655333 WBT655333 WLP655333 WVL655333 D720869 IZ720869 SV720869 ACR720869 AMN720869 AWJ720869 BGF720869 BQB720869 BZX720869 CJT720869 CTP720869 DDL720869 DNH720869 DXD720869 EGZ720869 EQV720869 FAR720869 FKN720869 FUJ720869 GEF720869 GOB720869 GXX720869 HHT720869 HRP720869 IBL720869 ILH720869 IVD720869 JEZ720869 JOV720869 JYR720869 KIN720869 KSJ720869 LCF720869 LMB720869 LVX720869 MFT720869 MPP720869 MZL720869 NJH720869 NTD720869 OCZ720869 OMV720869 OWR720869 PGN720869 PQJ720869 QAF720869 QKB720869 QTX720869 RDT720869 RNP720869 RXL720869 SHH720869 SRD720869 TAZ720869 TKV720869 TUR720869 UEN720869 UOJ720869 UYF720869 VIB720869 VRX720869 WBT720869 WLP720869 WVL720869 D786405 IZ786405 SV786405 ACR786405 AMN786405 AWJ786405 BGF786405 BQB786405 BZX786405 CJT786405 CTP786405 DDL786405 DNH786405 DXD786405 EGZ786405 EQV786405 FAR786405 FKN786405 FUJ786405 GEF786405 GOB786405 GXX786405 HHT786405 HRP786405 IBL786405 ILH786405 IVD786405 JEZ786405 JOV786405 JYR786405 KIN786405 KSJ786405 LCF786405 LMB786405 LVX786405 MFT786405 MPP786405 MZL786405 NJH786405 NTD786405 OCZ786405 OMV786405 OWR786405 PGN786405 PQJ786405 QAF786405 QKB786405 QTX786405 RDT786405 RNP786405 RXL786405 SHH786405 SRD786405 TAZ786405 TKV786405 TUR786405 UEN786405 UOJ786405 UYF786405 VIB786405 VRX786405 WBT786405 WLP786405 WVL786405 D851941 IZ851941 SV851941 ACR851941 AMN851941 AWJ851941 BGF851941 BQB851941 BZX851941 CJT851941 CTP851941 DDL851941 DNH851941 DXD851941 EGZ851941 EQV851941 FAR851941 FKN851941 FUJ851941 GEF851941 GOB851941 GXX851941 HHT851941 HRP851941 IBL851941 ILH851941 IVD851941 JEZ851941 JOV851941 JYR851941 KIN851941 KSJ851941 LCF851941 LMB851941 LVX851941 MFT851941 MPP851941 MZL851941 NJH851941 NTD851941 OCZ851941 OMV851941 OWR851941 PGN851941 PQJ851941 QAF851941 QKB851941 QTX851941 RDT851941 RNP851941 RXL851941 SHH851941 SRD851941 TAZ851941 TKV851941 TUR851941 UEN851941 UOJ851941 UYF851941 VIB851941 VRX851941 WBT851941 WLP851941 WVL851941 D917477 IZ917477 SV917477 ACR917477 AMN917477 AWJ917477 BGF917477 BQB917477 BZX917477 CJT917477 CTP917477 DDL917477 DNH917477 DXD917477 EGZ917477 EQV917477 FAR917477 FKN917477 FUJ917477 GEF917477 GOB917477 GXX917477 HHT917477 HRP917477 IBL917477 ILH917477 IVD917477 JEZ917477 JOV917477 JYR917477 KIN917477 KSJ917477 LCF917477 LMB917477 LVX917477 MFT917477 MPP917477 MZL917477 NJH917477 NTD917477 OCZ917477 OMV917477 OWR917477 PGN917477 PQJ917477 QAF917477 QKB917477 QTX917477 RDT917477 RNP917477 RXL917477 SHH917477 SRD917477 TAZ917477 TKV917477 TUR917477 UEN917477 UOJ917477 UYF917477 VIB917477 VRX917477 WBT917477 WLP917477 WVL917477 D983013 IZ983013 SV983013 ACR983013 AMN983013 AWJ983013 BGF983013 BQB983013 BZX983013 CJT983013 CTP983013 DDL983013 DNH983013 DXD983013 EGZ983013 EQV983013 FAR983013 FKN983013 FUJ983013 GEF983013 GOB983013 GXX983013 HHT983013 HRP983013 IBL983013 ILH983013 IVD983013 JEZ983013 JOV983013 JYR983013 KIN983013 KSJ983013 LCF983013 LMB983013 LVX983013 MFT983013 MPP983013 MZL983013 NJH983013 NTD983013 OCZ983013 OMV983013 OWR983013 PGN983013 PQJ983013 QAF983013 QKB983013 QTX983013 RDT983013 RNP983013 RXL983013 SHH983013 SRD983013 TAZ983013 TKV983013 TUR983013 UEN983013 UOJ983013 UYF983013 VIB983013 VRX983013 WBT983013 WLP983013 WVL983013" xr:uid="{60D2709A-16EF-4DA1-AE29-C03B97A8E306}">
      <formula1>"&lt;select from list&gt;, Yes, No"</formula1>
    </dataValidation>
    <dataValidation type="list" allowBlank="1" showInputMessage="1" showErrorMessage="1" sqref="D13:E13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07:E65507 IZ65507:JA65507 SV65507:SW65507 ACR65507:ACS65507 AMN65507:AMO65507 AWJ65507:AWK65507 BGF65507:BGG65507 BQB65507:BQC65507 BZX65507:BZY65507 CJT65507:CJU65507 CTP65507:CTQ65507 DDL65507:DDM65507 DNH65507:DNI65507 DXD65507:DXE65507 EGZ65507:EHA65507 EQV65507:EQW65507 FAR65507:FAS65507 FKN65507:FKO65507 FUJ65507:FUK65507 GEF65507:GEG65507 GOB65507:GOC65507 GXX65507:GXY65507 HHT65507:HHU65507 HRP65507:HRQ65507 IBL65507:IBM65507 ILH65507:ILI65507 IVD65507:IVE65507 JEZ65507:JFA65507 JOV65507:JOW65507 JYR65507:JYS65507 KIN65507:KIO65507 KSJ65507:KSK65507 LCF65507:LCG65507 LMB65507:LMC65507 LVX65507:LVY65507 MFT65507:MFU65507 MPP65507:MPQ65507 MZL65507:MZM65507 NJH65507:NJI65507 NTD65507:NTE65507 OCZ65507:ODA65507 OMV65507:OMW65507 OWR65507:OWS65507 PGN65507:PGO65507 PQJ65507:PQK65507 QAF65507:QAG65507 QKB65507:QKC65507 QTX65507:QTY65507 RDT65507:RDU65507 RNP65507:RNQ65507 RXL65507:RXM65507 SHH65507:SHI65507 SRD65507:SRE65507 TAZ65507:TBA65507 TKV65507:TKW65507 TUR65507:TUS65507 UEN65507:UEO65507 UOJ65507:UOK65507 UYF65507:UYG65507 VIB65507:VIC65507 VRX65507:VRY65507 WBT65507:WBU65507 WLP65507:WLQ65507 WVL65507:WVM65507 D131043:E131043 IZ131043:JA131043 SV131043:SW131043 ACR131043:ACS131043 AMN131043:AMO131043 AWJ131043:AWK131043 BGF131043:BGG131043 BQB131043:BQC131043 BZX131043:BZY131043 CJT131043:CJU131043 CTP131043:CTQ131043 DDL131043:DDM131043 DNH131043:DNI131043 DXD131043:DXE131043 EGZ131043:EHA131043 EQV131043:EQW131043 FAR131043:FAS131043 FKN131043:FKO131043 FUJ131043:FUK131043 GEF131043:GEG131043 GOB131043:GOC131043 GXX131043:GXY131043 HHT131043:HHU131043 HRP131043:HRQ131043 IBL131043:IBM131043 ILH131043:ILI131043 IVD131043:IVE131043 JEZ131043:JFA131043 JOV131043:JOW131043 JYR131043:JYS131043 KIN131043:KIO131043 KSJ131043:KSK131043 LCF131043:LCG131043 LMB131043:LMC131043 LVX131043:LVY131043 MFT131043:MFU131043 MPP131043:MPQ131043 MZL131043:MZM131043 NJH131043:NJI131043 NTD131043:NTE131043 OCZ131043:ODA131043 OMV131043:OMW131043 OWR131043:OWS131043 PGN131043:PGO131043 PQJ131043:PQK131043 QAF131043:QAG131043 QKB131043:QKC131043 QTX131043:QTY131043 RDT131043:RDU131043 RNP131043:RNQ131043 RXL131043:RXM131043 SHH131043:SHI131043 SRD131043:SRE131043 TAZ131043:TBA131043 TKV131043:TKW131043 TUR131043:TUS131043 UEN131043:UEO131043 UOJ131043:UOK131043 UYF131043:UYG131043 VIB131043:VIC131043 VRX131043:VRY131043 WBT131043:WBU131043 WLP131043:WLQ131043 WVL131043:WVM131043 D196579:E196579 IZ196579:JA196579 SV196579:SW196579 ACR196579:ACS196579 AMN196579:AMO196579 AWJ196579:AWK196579 BGF196579:BGG196579 BQB196579:BQC196579 BZX196579:BZY196579 CJT196579:CJU196579 CTP196579:CTQ196579 DDL196579:DDM196579 DNH196579:DNI196579 DXD196579:DXE196579 EGZ196579:EHA196579 EQV196579:EQW196579 FAR196579:FAS196579 FKN196579:FKO196579 FUJ196579:FUK196579 GEF196579:GEG196579 GOB196579:GOC196579 GXX196579:GXY196579 HHT196579:HHU196579 HRP196579:HRQ196579 IBL196579:IBM196579 ILH196579:ILI196579 IVD196579:IVE196579 JEZ196579:JFA196579 JOV196579:JOW196579 JYR196579:JYS196579 KIN196579:KIO196579 KSJ196579:KSK196579 LCF196579:LCG196579 LMB196579:LMC196579 LVX196579:LVY196579 MFT196579:MFU196579 MPP196579:MPQ196579 MZL196579:MZM196579 NJH196579:NJI196579 NTD196579:NTE196579 OCZ196579:ODA196579 OMV196579:OMW196579 OWR196579:OWS196579 PGN196579:PGO196579 PQJ196579:PQK196579 QAF196579:QAG196579 QKB196579:QKC196579 QTX196579:QTY196579 RDT196579:RDU196579 RNP196579:RNQ196579 RXL196579:RXM196579 SHH196579:SHI196579 SRD196579:SRE196579 TAZ196579:TBA196579 TKV196579:TKW196579 TUR196579:TUS196579 UEN196579:UEO196579 UOJ196579:UOK196579 UYF196579:UYG196579 VIB196579:VIC196579 VRX196579:VRY196579 WBT196579:WBU196579 WLP196579:WLQ196579 WVL196579:WVM196579 D262115:E262115 IZ262115:JA262115 SV262115:SW262115 ACR262115:ACS262115 AMN262115:AMO262115 AWJ262115:AWK262115 BGF262115:BGG262115 BQB262115:BQC262115 BZX262115:BZY262115 CJT262115:CJU262115 CTP262115:CTQ262115 DDL262115:DDM262115 DNH262115:DNI262115 DXD262115:DXE262115 EGZ262115:EHA262115 EQV262115:EQW262115 FAR262115:FAS262115 FKN262115:FKO262115 FUJ262115:FUK262115 GEF262115:GEG262115 GOB262115:GOC262115 GXX262115:GXY262115 HHT262115:HHU262115 HRP262115:HRQ262115 IBL262115:IBM262115 ILH262115:ILI262115 IVD262115:IVE262115 JEZ262115:JFA262115 JOV262115:JOW262115 JYR262115:JYS262115 KIN262115:KIO262115 KSJ262115:KSK262115 LCF262115:LCG262115 LMB262115:LMC262115 LVX262115:LVY262115 MFT262115:MFU262115 MPP262115:MPQ262115 MZL262115:MZM262115 NJH262115:NJI262115 NTD262115:NTE262115 OCZ262115:ODA262115 OMV262115:OMW262115 OWR262115:OWS262115 PGN262115:PGO262115 PQJ262115:PQK262115 QAF262115:QAG262115 QKB262115:QKC262115 QTX262115:QTY262115 RDT262115:RDU262115 RNP262115:RNQ262115 RXL262115:RXM262115 SHH262115:SHI262115 SRD262115:SRE262115 TAZ262115:TBA262115 TKV262115:TKW262115 TUR262115:TUS262115 UEN262115:UEO262115 UOJ262115:UOK262115 UYF262115:UYG262115 VIB262115:VIC262115 VRX262115:VRY262115 WBT262115:WBU262115 WLP262115:WLQ262115 WVL262115:WVM262115 D327651:E327651 IZ327651:JA327651 SV327651:SW327651 ACR327651:ACS327651 AMN327651:AMO327651 AWJ327651:AWK327651 BGF327651:BGG327651 BQB327651:BQC327651 BZX327651:BZY327651 CJT327651:CJU327651 CTP327651:CTQ327651 DDL327651:DDM327651 DNH327651:DNI327651 DXD327651:DXE327651 EGZ327651:EHA327651 EQV327651:EQW327651 FAR327651:FAS327651 FKN327651:FKO327651 FUJ327651:FUK327651 GEF327651:GEG327651 GOB327651:GOC327651 GXX327651:GXY327651 HHT327651:HHU327651 HRP327651:HRQ327651 IBL327651:IBM327651 ILH327651:ILI327651 IVD327651:IVE327651 JEZ327651:JFA327651 JOV327651:JOW327651 JYR327651:JYS327651 KIN327651:KIO327651 KSJ327651:KSK327651 LCF327651:LCG327651 LMB327651:LMC327651 LVX327651:LVY327651 MFT327651:MFU327651 MPP327651:MPQ327651 MZL327651:MZM327651 NJH327651:NJI327651 NTD327651:NTE327651 OCZ327651:ODA327651 OMV327651:OMW327651 OWR327651:OWS327651 PGN327651:PGO327651 PQJ327651:PQK327651 QAF327651:QAG327651 QKB327651:QKC327651 QTX327651:QTY327651 RDT327651:RDU327651 RNP327651:RNQ327651 RXL327651:RXM327651 SHH327651:SHI327651 SRD327651:SRE327651 TAZ327651:TBA327651 TKV327651:TKW327651 TUR327651:TUS327651 UEN327651:UEO327651 UOJ327651:UOK327651 UYF327651:UYG327651 VIB327651:VIC327651 VRX327651:VRY327651 WBT327651:WBU327651 WLP327651:WLQ327651 WVL327651:WVM327651 D393187:E393187 IZ393187:JA393187 SV393187:SW393187 ACR393187:ACS393187 AMN393187:AMO393187 AWJ393187:AWK393187 BGF393187:BGG393187 BQB393187:BQC393187 BZX393187:BZY393187 CJT393187:CJU393187 CTP393187:CTQ393187 DDL393187:DDM393187 DNH393187:DNI393187 DXD393187:DXE393187 EGZ393187:EHA393187 EQV393187:EQW393187 FAR393187:FAS393187 FKN393187:FKO393187 FUJ393187:FUK393187 GEF393187:GEG393187 GOB393187:GOC393187 GXX393187:GXY393187 HHT393187:HHU393187 HRP393187:HRQ393187 IBL393187:IBM393187 ILH393187:ILI393187 IVD393187:IVE393187 JEZ393187:JFA393187 JOV393187:JOW393187 JYR393187:JYS393187 KIN393187:KIO393187 KSJ393187:KSK393187 LCF393187:LCG393187 LMB393187:LMC393187 LVX393187:LVY393187 MFT393187:MFU393187 MPP393187:MPQ393187 MZL393187:MZM393187 NJH393187:NJI393187 NTD393187:NTE393187 OCZ393187:ODA393187 OMV393187:OMW393187 OWR393187:OWS393187 PGN393187:PGO393187 PQJ393187:PQK393187 QAF393187:QAG393187 QKB393187:QKC393187 QTX393187:QTY393187 RDT393187:RDU393187 RNP393187:RNQ393187 RXL393187:RXM393187 SHH393187:SHI393187 SRD393187:SRE393187 TAZ393187:TBA393187 TKV393187:TKW393187 TUR393187:TUS393187 UEN393187:UEO393187 UOJ393187:UOK393187 UYF393187:UYG393187 VIB393187:VIC393187 VRX393187:VRY393187 WBT393187:WBU393187 WLP393187:WLQ393187 WVL393187:WVM393187 D458723:E458723 IZ458723:JA458723 SV458723:SW458723 ACR458723:ACS458723 AMN458723:AMO458723 AWJ458723:AWK458723 BGF458723:BGG458723 BQB458723:BQC458723 BZX458723:BZY458723 CJT458723:CJU458723 CTP458723:CTQ458723 DDL458723:DDM458723 DNH458723:DNI458723 DXD458723:DXE458723 EGZ458723:EHA458723 EQV458723:EQW458723 FAR458723:FAS458723 FKN458723:FKO458723 FUJ458723:FUK458723 GEF458723:GEG458723 GOB458723:GOC458723 GXX458723:GXY458723 HHT458723:HHU458723 HRP458723:HRQ458723 IBL458723:IBM458723 ILH458723:ILI458723 IVD458723:IVE458723 JEZ458723:JFA458723 JOV458723:JOW458723 JYR458723:JYS458723 KIN458723:KIO458723 KSJ458723:KSK458723 LCF458723:LCG458723 LMB458723:LMC458723 LVX458723:LVY458723 MFT458723:MFU458723 MPP458723:MPQ458723 MZL458723:MZM458723 NJH458723:NJI458723 NTD458723:NTE458723 OCZ458723:ODA458723 OMV458723:OMW458723 OWR458723:OWS458723 PGN458723:PGO458723 PQJ458723:PQK458723 QAF458723:QAG458723 QKB458723:QKC458723 QTX458723:QTY458723 RDT458723:RDU458723 RNP458723:RNQ458723 RXL458723:RXM458723 SHH458723:SHI458723 SRD458723:SRE458723 TAZ458723:TBA458723 TKV458723:TKW458723 TUR458723:TUS458723 UEN458723:UEO458723 UOJ458723:UOK458723 UYF458723:UYG458723 VIB458723:VIC458723 VRX458723:VRY458723 WBT458723:WBU458723 WLP458723:WLQ458723 WVL458723:WVM458723 D524259:E524259 IZ524259:JA524259 SV524259:SW524259 ACR524259:ACS524259 AMN524259:AMO524259 AWJ524259:AWK524259 BGF524259:BGG524259 BQB524259:BQC524259 BZX524259:BZY524259 CJT524259:CJU524259 CTP524259:CTQ524259 DDL524259:DDM524259 DNH524259:DNI524259 DXD524259:DXE524259 EGZ524259:EHA524259 EQV524259:EQW524259 FAR524259:FAS524259 FKN524259:FKO524259 FUJ524259:FUK524259 GEF524259:GEG524259 GOB524259:GOC524259 GXX524259:GXY524259 HHT524259:HHU524259 HRP524259:HRQ524259 IBL524259:IBM524259 ILH524259:ILI524259 IVD524259:IVE524259 JEZ524259:JFA524259 JOV524259:JOW524259 JYR524259:JYS524259 KIN524259:KIO524259 KSJ524259:KSK524259 LCF524259:LCG524259 LMB524259:LMC524259 LVX524259:LVY524259 MFT524259:MFU524259 MPP524259:MPQ524259 MZL524259:MZM524259 NJH524259:NJI524259 NTD524259:NTE524259 OCZ524259:ODA524259 OMV524259:OMW524259 OWR524259:OWS524259 PGN524259:PGO524259 PQJ524259:PQK524259 QAF524259:QAG524259 QKB524259:QKC524259 QTX524259:QTY524259 RDT524259:RDU524259 RNP524259:RNQ524259 RXL524259:RXM524259 SHH524259:SHI524259 SRD524259:SRE524259 TAZ524259:TBA524259 TKV524259:TKW524259 TUR524259:TUS524259 UEN524259:UEO524259 UOJ524259:UOK524259 UYF524259:UYG524259 VIB524259:VIC524259 VRX524259:VRY524259 WBT524259:WBU524259 WLP524259:WLQ524259 WVL524259:WVM524259 D589795:E589795 IZ589795:JA589795 SV589795:SW589795 ACR589795:ACS589795 AMN589795:AMO589795 AWJ589795:AWK589795 BGF589795:BGG589795 BQB589795:BQC589795 BZX589795:BZY589795 CJT589795:CJU589795 CTP589795:CTQ589795 DDL589795:DDM589795 DNH589795:DNI589795 DXD589795:DXE589795 EGZ589795:EHA589795 EQV589795:EQW589795 FAR589795:FAS589795 FKN589795:FKO589795 FUJ589795:FUK589795 GEF589795:GEG589795 GOB589795:GOC589795 GXX589795:GXY589795 HHT589795:HHU589795 HRP589795:HRQ589795 IBL589795:IBM589795 ILH589795:ILI589795 IVD589795:IVE589795 JEZ589795:JFA589795 JOV589795:JOW589795 JYR589795:JYS589795 KIN589795:KIO589795 KSJ589795:KSK589795 LCF589795:LCG589795 LMB589795:LMC589795 LVX589795:LVY589795 MFT589795:MFU589795 MPP589795:MPQ589795 MZL589795:MZM589795 NJH589795:NJI589795 NTD589795:NTE589795 OCZ589795:ODA589795 OMV589795:OMW589795 OWR589795:OWS589795 PGN589795:PGO589795 PQJ589795:PQK589795 QAF589795:QAG589795 QKB589795:QKC589795 QTX589795:QTY589795 RDT589795:RDU589795 RNP589795:RNQ589795 RXL589795:RXM589795 SHH589795:SHI589795 SRD589795:SRE589795 TAZ589795:TBA589795 TKV589795:TKW589795 TUR589795:TUS589795 UEN589795:UEO589795 UOJ589795:UOK589795 UYF589795:UYG589795 VIB589795:VIC589795 VRX589795:VRY589795 WBT589795:WBU589795 WLP589795:WLQ589795 WVL589795:WVM589795 D655331:E655331 IZ655331:JA655331 SV655331:SW655331 ACR655331:ACS655331 AMN655331:AMO655331 AWJ655331:AWK655331 BGF655331:BGG655331 BQB655331:BQC655331 BZX655331:BZY655331 CJT655331:CJU655331 CTP655331:CTQ655331 DDL655331:DDM655331 DNH655331:DNI655331 DXD655331:DXE655331 EGZ655331:EHA655331 EQV655331:EQW655331 FAR655331:FAS655331 FKN655331:FKO655331 FUJ655331:FUK655331 GEF655331:GEG655331 GOB655331:GOC655331 GXX655331:GXY655331 HHT655331:HHU655331 HRP655331:HRQ655331 IBL655331:IBM655331 ILH655331:ILI655331 IVD655331:IVE655331 JEZ655331:JFA655331 JOV655331:JOW655331 JYR655331:JYS655331 KIN655331:KIO655331 KSJ655331:KSK655331 LCF655331:LCG655331 LMB655331:LMC655331 LVX655331:LVY655331 MFT655331:MFU655331 MPP655331:MPQ655331 MZL655331:MZM655331 NJH655331:NJI655331 NTD655331:NTE655331 OCZ655331:ODA655331 OMV655331:OMW655331 OWR655331:OWS655331 PGN655331:PGO655331 PQJ655331:PQK655331 QAF655331:QAG655331 QKB655331:QKC655331 QTX655331:QTY655331 RDT655331:RDU655331 RNP655331:RNQ655331 RXL655331:RXM655331 SHH655331:SHI655331 SRD655331:SRE655331 TAZ655331:TBA655331 TKV655331:TKW655331 TUR655331:TUS655331 UEN655331:UEO655331 UOJ655331:UOK655331 UYF655331:UYG655331 VIB655331:VIC655331 VRX655331:VRY655331 WBT655331:WBU655331 WLP655331:WLQ655331 WVL655331:WVM655331 D720867:E720867 IZ720867:JA720867 SV720867:SW720867 ACR720867:ACS720867 AMN720867:AMO720867 AWJ720867:AWK720867 BGF720867:BGG720867 BQB720867:BQC720867 BZX720867:BZY720867 CJT720867:CJU720867 CTP720867:CTQ720867 DDL720867:DDM720867 DNH720867:DNI720867 DXD720867:DXE720867 EGZ720867:EHA720867 EQV720867:EQW720867 FAR720867:FAS720867 FKN720867:FKO720867 FUJ720867:FUK720867 GEF720867:GEG720867 GOB720867:GOC720867 GXX720867:GXY720867 HHT720867:HHU720867 HRP720867:HRQ720867 IBL720867:IBM720867 ILH720867:ILI720867 IVD720867:IVE720867 JEZ720867:JFA720867 JOV720867:JOW720867 JYR720867:JYS720867 KIN720867:KIO720867 KSJ720867:KSK720867 LCF720867:LCG720867 LMB720867:LMC720867 LVX720867:LVY720867 MFT720867:MFU720867 MPP720867:MPQ720867 MZL720867:MZM720867 NJH720867:NJI720867 NTD720867:NTE720867 OCZ720867:ODA720867 OMV720867:OMW720867 OWR720867:OWS720867 PGN720867:PGO720867 PQJ720867:PQK720867 QAF720867:QAG720867 QKB720867:QKC720867 QTX720867:QTY720867 RDT720867:RDU720867 RNP720867:RNQ720867 RXL720867:RXM720867 SHH720867:SHI720867 SRD720867:SRE720867 TAZ720867:TBA720867 TKV720867:TKW720867 TUR720867:TUS720867 UEN720867:UEO720867 UOJ720867:UOK720867 UYF720867:UYG720867 VIB720867:VIC720867 VRX720867:VRY720867 WBT720867:WBU720867 WLP720867:WLQ720867 WVL720867:WVM720867 D786403:E786403 IZ786403:JA786403 SV786403:SW786403 ACR786403:ACS786403 AMN786403:AMO786403 AWJ786403:AWK786403 BGF786403:BGG786403 BQB786403:BQC786403 BZX786403:BZY786403 CJT786403:CJU786403 CTP786403:CTQ786403 DDL786403:DDM786403 DNH786403:DNI786403 DXD786403:DXE786403 EGZ786403:EHA786403 EQV786403:EQW786403 FAR786403:FAS786403 FKN786403:FKO786403 FUJ786403:FUK786403 GEF786403:GEG786403 GOB786403:GOC786403 GXX786403:GXY786403 HHT786403:HHU786403 HRP786403:HRQ786403 IBL786403:IBM786403 ILH786403:ILI786403 IVD786403:IVE786403 JEZ786403:JFA786403 JOV786403:JOW786403 JYR786403:JYS786403 KIN786403:KIO786403 KSJ786403:KSK786403 LCF786403:LCG786403 LMB786403:LMC786403 LVX786403:LVY786403 MFT786403:MFU786403 MPP786403:MPQ786403 MZL786403:MZM786403 NJH786403:NJI786403 NTD786403:NTE786403 OCZ786403:ODA786403 OMV786403:OMW786403 OWR786403:OWS786403 PGN786403:PGO786403 PQJ786403:PQK786403 QAF786403:QAG786403 QKB786403:QKC786403 QTX786403:QTY786403 RDT786403:RDU786403 RNP786403:RNQ786403 RXL786403:RXM786403 SHH786403:SHI786403 SRD786403:SRE786403 TAZ786403:TBA786403 TKV786403:TKW786403 TUR786403:TUS786403 UEN786403:UEO786403 UOJ786403:UOK786403 UYF786403:UYG786403 VIB786403:VIC786403 VRX786403:VRY786403 WBT786403:WBU786403 WLP786403:WLQ786403 WVL786403:WVM786403 D851939:E851939 IZ851939:JA851939 SV851939:SW851939 ACR851939:ACS851939 AMN851939:AMO851939 AWJ851939:AWK851939 BGF851939:BGG851939 BQB851939:BQC851939 BZX851939:BZY851939 CJT851939:CJU851939 CTP851939:CTQ851939 DDL851939:DDM851939 DNH851939:DNI851939 DXD851939:DXE851939 EGZ851939:EHA851939 EQV851939:EQW851939 FAR851939:FAS851939 FKN851939:FKO851939 FUJ851939:FUK851939 GEF851939:GEG851939 GOB851939:GOC851939 GXX851939:GXY851939 HHT851939:HHU851939 HRP851939:HRQ851939 IBL851939:IBM851939 ILH851939:ILI851939 IVD851939:IVE851939 JEZ851939:JFA851939 JOV851939:JOW851939 JYR851939:JYS851939 KIN851939:KIO851939 KSJ851939:KSK851939 LCF851939:LCG851939 LMB851939:LMC851939 LVX851939:LVY851939 MFT851939:MFU851939 MPP851939:MPQ851939 MZL851939:MZM851939 NJH851939:NJI851939 NTD851939:NTE851939 OCZ851939:ODA851939 OMV851939:OMW851939 OWR851939:OWS851939 PGN851939:PGO851939 PQJ851939:PQK851939 QAF851939:QAG851939 QKB851939:QKC851939 QTX851939:QTY851939 RDT851939:RDU851939 RNP851939:RNQ851939 RXL851939:RXM851939 SHH851939:SHI851939 SRD851939:SRE851939 TAZ851939:TBA851939 TKV851939:TKW851939 TUR851939:TUS851939 UEN851939:UEO851939 UOJ851939:UOK851939 UYF851939:UYG851939 VIB851939:VIC851939 VRX851939:VRY851939 WBT851939:WBU851939 WLP851939:WLQ851939 WVL851939:WVM851939 D917475:E917475 IZ917475:JA917475 SV917475:SW917475 ACR917475:ACS917475 AMN917475:AMO917475 AWJ917475:AWK917475 BGF917475:BGG917475 BQB917475:BQC917475 BZX917475:BZY917475 CJT917475:CJU917475 CTP917475:CTQ917475 DDL917475:DDM917475 DNH917475:DNI917475 DXD917475:DXE917475 EGZ917475:EHA917475 EQV917475:EQW917475 FAR917475:FAS917475 FKN917475:FKO917475 FUJ917475:FUK917475 GEF917475:GEG917475 GOB917475:GOC917475 GXX917475:GXY917475 HHT917475:HHU917475 HRP917475:HRQ917475 IBL917475:IBM917475 ILH917475:ILI917475 IVD917475:IVE917475 JEZ917475:JFA917475 JOV917475:JOW917475 JYR917475:JYS917475 KIN917475:KIO917475 KSJ917475:KSK917475 LCF917475:LCG917475 LMB917475:LMC917475 LVX917475:LVY917475 MFT917475:MFU917475 MPP917475:MPQ917475 MZL917475:MZM917475 NJH917475:NJI917475 NTD917475:NTE917475 OCZ917475:ODA917475 OMV917475:OMW917475 OWR917475:OWS917475 PGN917475:PGO917475 PQJ917475:PQK917475 QAF917475:QAG917475 QKB917475:QKC917475 QTX917475:QTY917475 RDT917475:RDU917475 RNP917475:RNQ917475 RXL917475:RXM917475 SHH917475:SHI917475 SRD917475:SRE917475 TAZ917475:TBA917475 TKV917475:TKW917475 TUR917475:TUS917475 UEN917475:UEO917475 UOJ917475:UOK917475 UYF917475:UYG917475 VIB917475:VIC917475 VRX917475:VRY917475 WBT917475:WBU917475 WLP917475:WLQ917475 WVL917475:WVM917475 D983011:E983011 IZ983011:JA983011 SV983011:SW983011 ACR983011:ACS983011 AMN983011:AMO983011 AWJ983011:AWK983011 BGF983011:BGG983011 BQB983011:BQC983011 BZX983011:BZY983011 CJT983011:CJU983011 CTP983011:CTQ983011 DDL983011:DDM983011 DNH983011:DNI983011 DXD983011:DXE983011 EGZ983011:EHA983011 EQV983011:EQW983011 FAR983011:FAS983011 FKN983011:FKO983011 FUJ983011:FUK983011 GEF983011:GEG983011 GOB983011:GOC983011 GXX983011:GXY983011 HHT983011:HHU983011 HRP983011:HRQ983011 IBL983011:IBM983011 ILH983011:ILI983011 IVD983011:IVE983011 JEZ983011:JFA983011 JOV983011:JOW983011 JYR983011:JYS983011 KIN983011:KIO983011 KSJ983011:KSK983011 LCF983011:LCG983011 LMB983011:LMC983011 LVX983011:LVY983011 MFT983011:MFU983011 MPP983011:MPQ983011 MZL983011:MZM983011 NJH983011:NJI983011 NTD983011:NTE983011 OCZ983011:ODA983011 OMV983011:OMW983011 OWR983011:OWS983011 PGN983011:PGO983011 PQJ983011:PQK983011 QAF983011:QAG983011 QKB983011:QKC983011 QTX983011:QTY983011 RDT983011:RDU983011 RNP983011:RNQ983011 RXL983011:RXM983011 SHH983011:SHI983011 SRD983011:SRE983011 TAZ983011:TBA983011 TKV983011:TKW983011 TUR983011:TUS983011 UEN983011:UEO983011 UOJ983011:UOK983011 UYF983011:UYG983011 VIB983011:VIC983011 VRX983011:VRY983011 WBT983011:WBU983011 WLP983011:WLQ983011 WVL983011:WVM983011" xr:uid="{0607E2BA-397B-4803-8A23-5546EFF80F89}">
      <formula1>$C$104:$C$113</formula1>
    </dataValidation>
    <dataValidation type="list" allowBlank="1" showInputMessage="1" showErrorMessage="1" sqref="D14:E14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508:E65508 IZ65508:JA65508 SV65508:SW65508 ACR65508:ACS65508 AMN65508:AMO65508 AWJ65508:AWK65508 BGF65508:BGG65508 BQB65508:BQC65508 BZX65508:BZY65508 CJT65508:CJU65508 CTP65508:CTQ65508 DDL65508:DDM65508 DNH65508:DNI65508 DXD65508:DXE65508 EGZ65508:EHA65508 EQV65508:EQW65508 FAR65508:FAS65508 FKN65508:FKO65508 FUJ65508:FUK65508 GEF65508:GEG65508 GOB65508:GOC65508 GXX65508:GXY65508 HHT65508:HHU65508 HRP65508:HRQ65508 IBL65508:IBM65508 ILH65508:ILI65508 IVD65508:IVE65508 JEZ65508:JFA65508 JOV65508:JOW65508 JYR65508:JYS65508 KIN65508:KIO65508 KSJ65508:KSK65508 LCF65508:LCG65508 LMB65508:LMC65508 LVX65508:LVY65508 MFT65508:MFU65508 MPP65508:MPQ65508 MZL65508:MZM65508 NJH65508:NJI65508 NTD65508:NTE65508 OCZ65508:ODA65508 OMV65508:OMW65508 OWR65508:OWS65508 PGN65508:PGO65508 PQJ65508:PQK65508 QAF65508:QAG65508 QKB65508:QKC65508 QTX65508:QTY65508 RDT65508:RDU65508 RNP65508:RNQ65508 RXL65508:RXM65508 SHH65508:SHI65508 SRD65508:SRE65508 TAZ65508:TBA65508 TKV65508:TKW65508 TUR65508:TUS65508 UEN65508:UEO65508 UOJ65508:UOK65508 UYF65508:UYG65508 VIB65508:VIC65508 VRX65508:VRY65508 WBT65508:WBU65508 WLP65508:WLQ65508 WVL65508:WVM65508 D131044:E131044 IZ131044:JA131044 SV131044:SW131044 ACR131044:ACS131044 AMN131044:AMO131044 AWJ131044:AWK131044 BGF131044:BGG131044 BQB131044:BQC131044 BZX131044:BZY131044 CJT131044:CJU131044 CTP131044:CTQ131044 DDL131044:DDM131044 DNH131044:DNI131044 DXD131044:DXE131044 EGZ131044:EHA131044 EQV131044:EQW131044 FAR131044:FAS131044 FKN131044:FKO131044 FUJ131044:FUK131044 GEF131044:GEG131044 GOB131044:GOC131044 GXX131044:GXY131044 HHT131044:HHU131044 HRP131044:HRQ131044 IBL131044:IBM131044 ILH131044:ILI131044 IVD131044:IVE131044 JEZ131044:JFA131044 JOV131044:JOW131044 JYR131044:JYS131044 KIN131044:KIO131044 KSJ131044:KSK131044 LCF131044:LCG131044 LMB131044:LMC131044 LVX131044:LVY131044 MFT131044:MFU131044 MPP131044:MPQ131044 MZL131044:MZM131044 NJH131044:NJI131044 NTD131044:NTE131044 OCZ131044:ODA131044 OMV131044:OMW131044 OWR131044:OWS131044 PGN131044:PGO131044 PQJ131044:PQK131044 QAF131044:QAG131044 QKB131044:QKC131044 QTX131044:QTY131044 RDT131044:RDU131044 RNP131044:RNQ131044 RXL131044:RXM131044 SHH131044:SHI131044 SRD131044:SRE131044 TAZ131044:TBA131044 TKV131044:TKW131044 TUR131044:TUS131044 UEN131044:UEO131044 UOJ131044:UOK131044 UYF131044:UYG131044 VIB131044:VIC131044 VRX131044:VRY131044 WBT131044:WBU131044 WLP131044:WLQ131044 WVL131044:WVM131044 D196580:E196580 IZ196580:JA196580 SV196580:SW196580 ACR196580:ACS196580 AMN196580:AMO196580 AWJ196580:AWK196580 BGF196580:BGG196580 BQB196580:BQC196580 BZX196580:BZY196580 CJT196580:CJU196580 CTP196580:CTQ196580 DDL196580:DDM196580 DNH196580:DNI196580 DXD196580:DXE196580 EGZ196580:EHA196580 EQV196580:EQW196580 FAR196580:FAS196580 FKN196580:FKO196580 FUJ196580:FUK196580 GEF196580:GEG196580 GOB196580:GOC196580 GXX196580:GXY196580 HHT196580:HHU196580 HRP196580:HRQ196580 IBL196580:IBM196580 ILH196580:ILI196580 IVD196580:IVE196580 JEZ196580:JFA196580 JOV196580:JOW196580 JYR196580:JYS196580 KIN196580:KIO196580 KSJ196580:KSK196580 LCF196580:LCG196580 LMB196580:LMC196580 LVX196580:LVY196580 MFT196580:MFU196580 MPP196580:MPQ196580 MZL196580:MZM196580 NJH196580:NJI196580 NTD196580:NTE196580 OCZ196580:ODA196580 OMV196580:OMW196580 OWR196580:OWS196580 PGN196580:PGO196580 PQJ196580:PQK196580 QAF196580:QAG196580 QKB196580:QKC196580 QTX196580:QTY196580 RDT196580:RDU196580 RNP196580:RNQ196580 RXL196580:RXM196580 SHH196580:SHI196580 SRD196580:SRE196580 TAZ196580:TBA196580 TKV196580:TKW196580 TUR196580:TUS196580 UEN196580:UEO196580 UOJ196580:UOK196580 UYF196580:UYG196580 VIB196580:VIC196580 VRX196580:VRY196580 WBT196580:WBU196580 WLP196580:WLQ196580 WVL196580:WVM196580 D262116:E262116 IZ262116:JA262116 SV262116:SW262116 ACR262116:ACS262116 AMN262116:AMO262116 AWJ262116:AWK262116 BGF262116:BGG262116 BQB262116:BQC262116 BZX262116:BZY262116 CJT262116:CJU262116 CTP262116:CTQ262116 DDL262116:DDM262116 DNH262116:DNI262116 DXD262116:DXE262116 EGZ262116:EHA262116 EQV262116:EQW262116 FAR262116:FAS262116 FKN262116:FKO262116 FUJ262116:FUK262116 GEF262116:GEG262116 GOB262116:GOC262116 GXX262116:GXY262116 HHT262116:HHU262116 HRP262116:HRQ262116 IBL262116:IBM262116 ILH262116:ILI262116 IVD262116:IVE262116 JEZ262116:JFA262116 JOV262116:JOW262116 JYR262116:JYS262116 KIN262116:KIO262116 KSJ262116:KSK262116 LCF262116:LCG262116 LMB262116:LMC262116 LVX262116:LVY262116 MFT262116:MFU262116 MPP262116:MPQ262116 MZL262116:MZM262116 NJH262116:NJI262116 NTD262116:NTE262116 OCZ262116:ODA262116 OMV262116:OMW262116 OWR262116:OWS262116 PGN262116:PGO262116 PQJ262116:PQK262116 QAF262116:QAG262116 QKB262116:QKC262116 QTX262116:QTY262116 RDT262116:RDU262116 RNP262116:RNQ262116 RXL262116:RXM262116 SHH262116:SHI262116 SRD262116:SRE262116 TAZ262116:TBA262116 TKV262116:TKW262116 TUR262116:TUS262116 UEN262116:UEO262116 UOJ262116:UOK262116 UYF262116:UYG262116 VIB262116:VIC262116 VRX262116:VRY262116 WBT262116:WBU262116 WLP262116:WLQ262116 WVL262116:WVM262116 D327652:E327652 IZ327652:JA327652 SV327652:SW327652 ACR327652:ACS327652 AMN327652:AMO327652 AWJ327652:AWK327652 BGF327652:BGG327652 BQB327652:BQC327652 BZX327652:BZY327652 CJT327652:CJU327652 CTP327652:CTQ327652 DDL327652:DDM327652 DNH327652:DNI327652 DXD327652:DXE327652 EGZ327652:EHA327652 EQV327652:EQW327652 FAR327652:FAS327652 FKN327652:FKO327652 FUJ327652:FUK327652 GEF327652:GEG327652 GOB327652:GOC327652 GXX327652:GXY327652 HHT327652:HHU327652 HRP327652:HRQ327652 IBL327652:IBM327652 ILH327652:ILI327652 IVD327652:IVE327652 JEZ327652:JFA327652 JOV327652:JOW327652 JYR327652:JYS327652 KIN327652:KIO327652 KSJ327652:KSK327652 LCF327652:LCG327652 LMB327652:LMC327652 LVX327652:LVY327652 MFT327652:MFU327652 MPP327652:MPQ327652 MZL327652:MZM327652 NJH327652:NJI327652 NTD327652:NTE327652 OCZ327652:ODA327652 OMV327652:OMW327652 OWR327652:OWS327652 PGN327652:PGO327652 PQJ327652:PQK327652 QAF327652:QAG327652 QKB327652:QKC327652 QTX327652:QTY327652 RDT327652:RDU327652 RNP327652:RNQ327652 RXL327652:RXM327652 SHH327652:SHI327652 SRD327652:SRE327652 TAZ327652:TBA327652 TKV327652:TKW327652 TUR327652:TUS327652 UEN327652:UEO327652 UOJ327652:UOK327652 UYF327652:UYG327652 VIB327652:VIC327652 VRX327652:VRY327652 WBT327652:WBU327652 WLP327652:WLQ327652 WVL327652:WVM327652 D393188:E393188 IZ393188:JA393188 SV393188:SW393188 ACR393188:ACS393188 AMN393188:AMO393188 AWJ393188:AWK393188 BGF393188:BGG393188 BQB393188:BQC393188 BZX393188:BZY393188 CJT393188:CJU393188 CTP393188:CTQ393188 DDL393188:DDM393188 DNH393188:DNI393188 DXD393188:DXE393188 EGZ393188:EHA393188 EQV393188:EQW393188 FAR393188:FAS393188 FKN393188:FKO393188 FUJ393188:FUK393188 GEF393188:GEG393188 GOB393188:GOC393188 GXX393188:GXY393188 HHT393188:HHU393188 HRP393188:HRQ393188 IBL393188:IBM393188 ILH393188:ILI393188 IVD393188:IVE393188 JEZ393188:JFA393188 JOV393188:JOW393188 JYR393188:JYS393188 KIN393188:KIO393188 KSJ393188:KSK393188 LCF393188:LCG393188 LMB393188:LMC393188 LVX393188:LVY393188 MFT393188:MFU393188 MPP393188:MPQ393188 MZL393188:MZM393188 NJH393188:NJI393188 NTD393188:NTE393188 OCZ393188:ODA393188 OMV393188:OMW393188 OWR393188:OWS393188 PGN393188:PGO393188 PQJ393188:PQK393188 QAF393188:QAG393188 QKB393188:QKC393188 QTX393188:QTY393188 RDT393188:RDU393188 RNP393188:RNQ393188 RXL393188:RXM393188 SHH393188:SHI393188 SRD393188:SRE393188 TAZ393188:TBA393188 TKV393188:TKW393188 TUR393188:TUS393188 UEN393188:UEO393188 UOJ393188:UOK393188 UYF393188:UYG393188 VIB393188:VIC393188 VRX393188:VRY393188 WBT393188:WBU393188 WLP393188:WLQ393188 WVL393188:WVM393188 D458724:E458724 IZ458724:JA458724 SV458724:SW458724 ACR458724:ACS458724 AMN458724:AMO458724 AWJ458724:AWK458724 BGF458724:BGG458724 BQB458724:BQC458724 BZX458724:BZY458724 CJT458724:CJU458724 CTP458724:CTQ458724 DDL458724:DDM458724 DNH458724:DNI458724 DXD458724:DXE458724 EGZ458724:EHA458724 EQV458724:EQW458724 FAR458724:FAS458724 FKN458724:FKO458724 FUJ458724:FUK458724 GEF458724:GEG458724 GOB458724:GOC458724 GXX458724:GXY458724 HHT458724:HHU458724 HRP458724:HRQ458724 IBL458724:IBM458724 ILH458724:ILI458724 IVD458724:IVE458724 JEZ458724:JFA458724 JOV458724:JOW458724 JYR458724:JYS458724 KIN458724:KIO458724 KSJ458724:KSK458724 LCF458724:LCG458724 LMB458724:LMC458724 LVX458724:LVY458724 MFT458724:MFU458724 MPP458724:MPQ458724 MZL458724:MZM458724 NJH458724:NJI458724 NTD458724:NTE458724 OCZ458724:ODA458724 OMV458724:OMW458724 OWR458724:OWS458724 PGN458724:PGO458724 PQJ458724:PQK458724 QAF458724:QAG458724 QKB458724:QKC458724 QTX458724:QTY458724 RDT458724:RDU458724 RNP458724:RNQ458724 RXL458724:RXM458724 SHH458724:SHI458724 SRD458724:SRE458724 TAZ458724:TBA458724 TKV458724:TKW458724 TUR458724:TUS458724 UEN458724:UEO458724 UOJ458724:UOK458724 UYF458724:UYG458724 VIB458724:VIC458724 VRX458724:VRY458724 WBT458724:WBU458724 WLP458724:WLQ458724 WVL458724:WVM458724 D524260:E524260 IZ524260:JA524260 SV524260:SW524260 ACR524260:ACS524260 AMN524260:AMO524260 AWJ524260:AWK524260 BGF524260:BGG524260 BQB524260:BQC524260 BZX524260:BZY524260 CJT524260:CJU524260 CTP524260:CTQ524260 DDL524260:DDM524260 DNH524260:DNI524260 DXD524260:DXE524260 EGZ524260:EHA524260 EQV524260:EQW524260 FAR524260:FAS524260 FKN524260:FKO524260 FUJ524260:FUK524260 GEF524260:GEG524260 GOB524260:GOC524260 GXX524260:GXY524260 HHT524260:HHU524260 HRP524260:HRQ524260 IBL524260:IBM524260 ILH524260:ILI524260 IVD524260:IVE524260 JEZ524260:JFA524260 JOV524260:JOW524260 JYR524260:JYS524260 KIN524260:KIO524260 KSJ524260:KSK524260 LCF524260:LCG524260 LMB524260:LMC524260 LVX524260:LVY524260 MFT524260:MFU524260 MPP524260:MPQ524260 MZL524260:MZM524260 NJH524260:NJI524260 NTD524260:NTE524260 OCZ524260:ODA524260 OMV524260:OMW524260 OWR524260:OWS524260 PGN524260:PGO524260 PQJ524260:PQK524260 QAF524260:QAG524260 QKB524260:QKC524260 QTX524260:QTY524260 RDT524260:RDU524260 RNP524260:RNQ524260 RXL524260:RXM524260 SHH524260:SHI524260 SRD524260:SRE524260 TAZ524260:TBA524260 TKV524260:TKW524260 TUR524260:TUS524260 UEN524260:UEO524260 UOJ524260:UOK524260 UYF524260:UYG524260 VIB524260:VIC524260 VRX524260:VRY524260 WBT524260:WBU524260 WLP524260:WLQ524260 WVL524260:WVM524260 D589796:E589796 IZ589796:JA589796 SV589796:SW589796 ACR589796:ACS589796 AMN589796:AMO589796 AWJ589796:AWK589796 BGF589796:BGG589796 BQB589796:BQC589796 BZX589796:BZY589796 CJT589796:CJU589796 CTP589796:CTQ589796 DDL589796:DDM589796 DNH589796:DNI589796 DXD589796:DXE589796 EGZ589796:EHA589796 EQV589796:EQW589796 FAR589796:FAS589796 FKN589796:FKO589796 FUJ589796:FUK589796 GEF589796:GEG589796 GOB589796:GOC589796 GXX589796:GXY589796 HHT589796:HHU589796 HRP589796:HRQ589796 IBL589796:IBM589796 ILH589796:ILI589796 IVD589796:IVE589796 JEZ589796:JFA589796 JOV589796:JOW589796 JYR589796:JYS589796 KIN589796:KIO589796 KSJ589796:KSK589796 LCF589796:LCG589796 LMB589796:LMC589796 LVX589796:LVY589796 MFT589796:MFU589796 MPP589796:MPQ589796 MZL589796:MZM589796 NJH589796:NJI589796 NTD589796:NTE589796 OCZ589796:ODA589796 OMV589796:OMW589796 OWR589796:OWS589796 PGN589796:PGO589796 PQJ589796:PQK589796 QAF589796:QAG589796 QKB589796:QKC589796 QTX589796:QTY589796 RDT589796:RDU589796 RNP589796:RNQ589796 RXL589796:RXM589796 SHH589796:SHI589796 SRD589796:SRE589796 TAZ589796:TBA589796 TKV589796:TKW589796 TUR589796:TUS589796 UEN589796:UEO589796 UOJ589796:UOK589796 UYF589796:UYG589796 VIB589796:VIC589796 VRX589796:VRY589796 WBT589796:WBU589796 WLP589796:WLQ589796 WVL589796:WVM589796 D655332:E655332 IZ655332:JA655332 SV655332:SW655332 ACR655332:ACS655332 AMN655332:AMO655332 AWJ655332:AWK655332 BGF655332:BGG655332 BQB655332:BQC655332 BZX655332:BZY655332 CJT655332:CJU655332 CTP655332:CTQ655332 DDL655332:DDM655332 DNH655332:DNI655332 DXD655332:DXE655332 EGZ655332:EHA655332 EQV655332:EQW655332 FAR655332:FAS655332 FKN655332:FKO655332 FUJ655332:FUK655332 GEF655332:GEG655332 GOB655332:GOC655332 GXX655332:GXY655332 HHT655332:HHU655332 HRP655332:HRQ655332 IBL655332:IBM655332 ILH655332:ILI655332 IVD655332:IVE655332 JEZ655332:JFA655332 JOV655332:JOW655332 JYR655332:JYS655332 KIN655332:KIO655332 KSJ655332:KSK655332 LCF655332:LCG655332 LMB655332:LMC655332 LVX655332:LVY655332 MFT655332:MFU655332 MPP655332:MPQ655332 MZL655332:MZM655332 NJH655332:NJI655332 NTD655332:NTE655332 OCZ655332:ODA655332 OMV655332:OMW655332 OWR655332:OWS655332 PGN655332:PGO655332 PQJ655332:PQK655332 QAF655332:QAG655332 QKB655332:QKC655332 QTX655332:QTY655332 RDT655332:RDU655332 RNP655332:RNQ655332 RXL655332:RXM655332 SHH655332:SHI655332 SRD655332:SRE655332 TAZ655332:TBA655332 TKV655332:TKW655332 TUR655332:TUS655332 UEN655332:UEO655332 UOJ655332:UOK655332 UYF655332:UYG655332 VIB655332:VIC655332 VRX655332:VRY655332 WBT655332:WBU655332 WLP655332:WLQ655332 WVL655332:WVM655332 D720868:E720868 IZ720868:JA720868 SV720868:SW720868 ACR720868:ACS720868 AMN720868:AMO720868 AWJ720868:AWK720868 BGF720868:BGG720868 BQB720868:BQC720868 BZX720868:BZY720868 CJT720868:CJU720868 CTP720868:CTQ720868 DDL720868:DDM720868 DNH720868:DNI720868 DXD720868:DXE720868 EGZ720868:EHA720868 EQV720868:EQW720868 FAR720868:FAS720868 FKN720868:FKO720868 FUJ720868:FUK720868 GEF720868:GEG720868 GOB720868:GOC720868 GXX720868:GXY720868 HHT720868:HHU720868 HRP720868:HRQ720868 IBL720868:IBM720868 ILH720868:ILI720868 IVD720868:IVE720868 JEZ720868:JFA720868 JOV720868:JOW720868 JYR720868:JYS720868 KIN720868:KIO720868 KSJ720868:KSK720868 LCF720868:LCG720868 LMB720868:LMC720868 LVX720868:LVY720868 MFT720868:MFU720868 MPP720868:MPQ720868 MZL720868:MZM720868 NJH720868:NJI720868 NTD720868:NTE720868 OCZ720868:ODA720868 OMV720868:OMW720868 OWR720868:OWS720868 PGN720868:PGO720868 PQJ720868:PQK720868 QAF720868:QAG720868 QKB720868:QKC720868 QTX720868:QTY720868 RDT720868:RDU720868 RNP720868:RNQ720868 RXL720868:RXM720868 SHH720868:SHI720868 SRD720868:SRE720868 TAZ720868:TBA720868 TKV720868:TKW720868 TUR720868:TUS720868 UEN720868:UEO720868 UOJ720868:UOK720868 UYF720868:UYG720868 VIB720868:VIC720868 VRX720868:VRY720868 WBT720868:WBU720868 WLP720868:WLQ720868 WVL720868:WVM720868 D786404:E786404 IZ786404:JA786404 SV786404:SW786404 ACR786404:ACS786404 AMN786404:AMO786404 AWJ786404:AWK786404 BGF786404:BGG786404 BQB786404:BQC786404 BZX786404:BZY786404 CJT786404:CJU786404 CTP786404:CTQ786404 DDL786404:DDM786404 DNH786404:DNI786404 DXD786404:DXE786404 EGZ786404:EHA786404 EQV786404:EQW786404 FAR786404:FAS786404 FKN786404:FKO786404 FUJ786404:FUK786404 GEF786404:GEG786404 GOB786404:GOC786404 GXX786404:GXY786404 HHT786404:HHU786404 HRP786404:HRQ786404 IBL786404:IBM786404 ILH786404:ILI786404 IVD786404:IVE786404 JEZ786404:JFA786404 JOV786404:JOW786404 JYR786404:JYS786404 KIN786404:KIO786404 KSJ786404:KSK786404 LCF786404:LCG786404 LMB786404:LMC786404 LVX786404:LVY786404 MFT786404:MFU786404 MPP786404:MPQ786404 MZL786404:MZM786404 NJH786404:NJI786404 NTD786404:NTE786404 OCZ786404:ODA786404 OMV786404:OMW786404 OWR786404:OWS786404 PGN786404:PGO786404 PQJ786404:PQK786404 QAF786404:QAG786404 QKB786404:QKC786404 QTX786404:QTY786404 RDT786404:RDU786404 RNP786404:RNQ786404 RXL786404:RXM786404 SHH786404:SHI786404 SRD786404:SRE786404 TAZ786404:TBA786404 TKV786404:TKW786404 TUR786404:TUS786404 UEN786404:UEO786404 UOJ786404:UOK786404 UYF786404:UYG786404 VIB786404:VIC786404 VRX786404:VRY786404 WBT786404:WBU786404 WLP786404:WLQ786404 WVL786404:WVM786404 D851940:E851940 IZ851940:JA851940 SV851940:SW851940 ACR851940:ACS851940 AMN851940:AMO851940 AWJ851940:AWK851940 BGF851940:BGG851940 BQB851940:BQC851940 BZX851940:BZY851940 CJT851940:CJU851940 CTP851940:CTQ851940 DDL851940:DDM851940 DNH851940:DNI851940 DXD851940:DXE851940 EGZ851940:EHA851940 EQV851940:EQW851940 FAR851940:FAS851940 FKN851940:FKO851940 FUJ851940:FUK851940 GEF851940:GEG851940 GOB851940:GOC851940 GXX851940:GXY851940 HHT851940:HHU851940 HRP851940:HRQ851940 IBL851940:IBM851940 ILH851940:ILI851940 IVD851940:IVE851940 JEZ851940:JFA851940 JOV851940:JOW851940 JYR851940:JYS851940 KIN851940:KIO851940 KSJ851940:KSK851940 LCF851940:LCG851940 LMB851940:LMC851940 LVX851940:LVY851940 MFT851940:MFU851940 MPP851940:MPQ851940 MZL851940:MZM851940 NJH851940:NJI851940 NTD851940:NTE851940 OCZ851940:ODA851940 OMV851940:OMW851940 OWR851940:OWS851940 PGN851940:PGO851940 PQJ851940:PQK851940 QAF851940:QAG851940 QKB851940:QKC851940 QTX851940:QTY851940 RDT851940:RDU851940 RNP851940:RNQ851940 RXL851940:RXM851940 SHH851940:SHI851940 SRD851940:SRE851940 TAZ851940:TBA851940 TKV851940:TKW851940 TUR851940:TUS851940 UEN851940:UEO851940 UOJ851940:UOK851940 UYF851940:UYG851940 VIB851940:VIC851940 VRX851940:VRY851940 WBT851940:WBU851940 WLP851940:WLQ851940 WVL851940:WVM851940 D917476:E917476 IZ917476:JA917476 SV917476:SW917476 ACR917476:ACS917476 AMN917476:AMO917476 AWJ917476:AWK917476 BGF917476:BGG917476 BQB917476:BQC917476 BZX917476:BZY917476 CJT917476:CJU917476 CTP917476:CTQ917476 DDL917476:DDM917476 DNH917476:DNI917476 DXD917476:DXE917476 EGZ917476:EHA917476 EQV917476:EQW917476 FAR917476:FAS917476 FKN917476:FKO917476 FUJ917476:FUK917476 GEF917476:GEG917476 GOB917476:GOC917476 GXX917476:GXY917476 HHT917476:HHU917476 HRP917476:HRQ917476 IBL917476:IBM917476 ILH917476:ILI917476 IVD917476:IVE917476 JEZ917476:JFA917476 JOV917476:JOW917476 JYR917476:JYS917476 KIN917476:KIO917476 KSJ917476:KSK917476 LCF917476:LCG917476 LMB917476:LMC917476 LVX917476:LVY917476 MFT917476:MFU917476 MPP917476:MPQ917476 MZL917476:MZM917476 NJH917476:NJI917476 NTD917476:NTE917476 OCZ917476:ODA917476 OMV917476:OMW917476 OWR917476:OWS917476 PGN917476:PGO917476 PQJ917476:PQK917476 QAF917476:QAG917476 QKB917476:QKC917476 QTX917476:QTY917476 RDT917476:RDU917476 RNP917476:RNQ917476 RXL917476:RXM917476 SHH917476:SHI917476 SRD917476:SRE917476 TAZ917476:TBA917476 TKV917476:TKW917476 TUR917476:TUS917476 UEN917476:UEO917476 UOJ917476:UOK917476 UYF917476:UYG917476 VIB917476:VIC917476 VRX917476:VRY917476 WBT917476:WBU917476 WLP917476:WLQ917476 WVL917476:WVM917476 D983012:E983012 IZ983012:JA983012 SV983012:SW983012 ACR983012:ACS983012 AMN983012:AMO983012 AWJ983012:AWK983012 BGF983012:BGG983012 BQB983012:BQC983012 BZX983012:BZY983012 CJT983012:CJU983012 CTP983012:CTQ983012 DDL983012:DDM983012 DNH983012:DNI983012 DXD983012:DXE983012 EGZ983012:EHA983012 EQV983012:EQW983012 FAR983012:FAS983012 FKN983012:FKO983012 FUJ983012:FUK983012 GEF983012:GEG983012 GOB983012:GOC983012 GXX983012:GXY983012 HHT983012:HHU983012 HRP983012:HRQ983012 IBL983012:IBM983012 ILH983012:ILI983012 IVD983012:IVE983012 JEZ983012:JFA983012 JOV983012:JOW983012 JYR983012:JYS983012 KIN983012:KIO983012 KSJ983012:KSK983012 LCF983012:LCG983012 LMB983012:LMC983012 LVX983012:LVY983012 MFT983012:MFU983012 MPP983012:MPQ983012 MZL983012:MZM983012 NJH983012:NJI983012 NTD983012:NTE983012 OCZ983012:ODA983012 OMV983012:OMW983012 OWR983012:OWS983012 PGN983012:PGO983012 PQJ983012:PQK983012 QAF983012:QAG983012 QKB983012:QKC983012 QTX983012:QTY983012 RDT983012:RDU983012 RNP983012:RNQ983012 RXL983012:RXM983012 SHH983012:SHI983012 SRD983012:SRE983012 TAZ983012:TBA983012 TKV983012:TKW983012 TUR983012:TUS983012 UEN983012:UEO983012 UOJ983012:UOK983012 UYF983012:UYG983012 VIB983012:VIC983012 VRX983012:VRY983012 WBT983012:WBU983012 WLP983012:WLQ983012 WVL983012:WVM983012" xr:uid="{5039DFEC-2BC1-4BED-B17A-E8A4E4F4E26E}">
      <formula1>$D$104:$D$108</formula1>
    </dataValidation>
    <dataValidation type="list" allowBlank="1" showInputMessage="1" showErrorMessage="1" sqref="D16:E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10:E65510 IZ65510:JA65510 SV65510:SW65510 ACR65510:ACS65510 AMN65510:AMO65510 AWJ65510:AWK65510 BGF65510:BGG65510 BQB65510:BQC65510 BZX65510:BZY65510 CJT65510:CJU65510 CTP65510:CTQ65510 DDL65510:DDM65510 DNH65510:DNI65510 DXD65510:DXE65510 EGZ65510:EHA65510 EQV65510:EQW65510 FAR65510:FAS65510 FKN65510:FKO65510 FUJ65510:FUK65510 GEF65510:GEG65510 GOB65510:GOC65510 GXX65510:GXY65510 HHT65510:HHU65510 HRP65510:HRQ65510 IBL65510:IBM65510 ILH65510:ILI65510 IVD65510:IVE65510 JEZ65510:JFA65510 JOV65510:JOW65510 JYR65510:JYS65510 KIN65510:KIO65510 KSJ65510:KSK65510 LCF65510:LCG65510 LMB65510:LMC65510 LVX65510:LVY65510 MFT65510:MFU65510 MPP65510:MPQ65510 MZL65510:MZM65510 NJH65510:NJI65510 NTD65510:NTE65510 OCZ65510:ODA65510 OMV65510:OMW65510 OWR65510:OWS65510 PGN65510:PGO65510 PQJ65510:PQK65510 QAF65510:QAG65510 QKB65510:QKC65510 QTX65510:QTY65510 RDT65510:RDU65510 RNP65510:RNQ65510 RXL65510:RXM65510 SHH65510:SHI65510 SRD65510:SRE65510 TAZ65510:TBA65510 TKV65510:TKW65510 TUR65510:TUS65510 UEN65510:UEO65510 UOJ65510:UOK65510 UYF65510:UYG65510 VIB65510:VIC65510 VRX65510:VRY65510 WBT65510:WBU65510 WLP65510:WLQ65510 WVL65510:WVM65510 D131046:E131046 IZ131046:JA131046 SV131046:SW131046 ACR131046:ACS131046 AMN131046:AMO131046 AWJ131046:AWK131046 BGF131046:BGG131046 BQB131046:BQC131046 BZX131046:BZY131046 CJT131046:CJU131046 CTP131046:CTQ131046 DDL131046:DDM131046 DNH131046:DNI131046 DXD131046:DXE131046 EGZ131046:EHA131046 EQV131046:EQW131046 FAR131046:FAS131046 FKN131046:FKO131046 FUJ131046:FUK131046 GEF131046:GEG131046 GOB131046:GOC131046 GXX131046:GXY131046 HHT131046:HHU131046 HRP131046:HRQ131046 IBL131046:IBM131046 ILH131046:ILI131046 IVD131046:IVE131046 JEZ131046:JFA131046 JOV131046:JOW131046 JYR131046:JYS131046 KIN131046:KIO131046 KSJ131046:KSK131046 LCF131046:LCG131046 LMB131046:LMC131046 LVX131046:LVY131046 MFT131046:MFU131046 MPP131046:MPQ131046 MZL131046:MZM131046 NJH131046:NJI131046 NTD131046:NTE131046 OCZ131046:ODA131046 OMV131046:OMW131046 OWR131046:OWS131046 PGN131046:PGO131046 PQJ131046:PQK131046 QAF131046:QAG131046 QKB131046:QKC131046 QTX131046:QTY131046 RDT131046:RDU131046 RNP131046:RNQ131046 RXL131046:RXM131046 SHH131046:SHI131046 SRD131046:SRE131046 TAZ131046:TBA131046 TKV131046:TKW131046 TUR131046:TUS131046 UEN131046:UEO131046 UOJ131046:UOK131046 UYF131046:UYG131046 VIB131046:VIC131046 VRX131046:VRY131046 WBT131046:WBU131046 WLP131046:WLQ131046 WVL131046:WVM131046 D196582:E196582 IZ196582:JA196582 SV196582:SW196582 ACR196582:ACS196582 AMN196582:AMO196582 AWJ196582:AWK196582 BGF196582:BGG196582 BQB196582:BQC196582 BZX196582:BZY196582 CJT196582:CJU196582 CTP196582:CTQ196582 DDL196582:DDM196582 DNH196582:DNI196582 DXD196582:DXE196582 EGZ196582:EHA196582 EQV196582:EQW196582 FAR196582:FAS196582 FKN196582:FKO196582 FUJ196582:FUK196582 GEF196582:GEG196582 GOB196582:GOC196582 GXX196582:GXY196582 HHT196582:HHU196582 HRP196582:HRQ196582 IBL196582:IBM196582 ILH196582:ILI196582 IVD196582:IVE196582 JEZ196582:JFA196582 JOV196582:JOW196582 JYR196582:JYS196582 KIN196582:KIO196582 KSJ196582:KSK196582 LCF196582:LCG196582 LMB196582:LMC196582 LVX196582:LVY196582 MFT196582:MFU196582 MPP196582:MPQ196582 MZL196582:MZM196582 NJH196582:NJI196582 NTD196582:NTE196582 OCZ196582:ODA196582 OMV196582:OMW196582 OWR196582:OWS196582 PGN196582:PGO196582 PQJ196582:PQK196582 QAF196582:QAG196582 QKB196582:QKC196582 QTX196582:QTY196582 RDT196582:RDU196582 RNP196582:RNQ196582 RXL196582:RXM196582 SHH196582:SHI196582 SRD196582:SRE196582 TAZ196582:TBA196582 TKV196582:TKW196582 TUR196582:TUS196582 UEN196582:UEO196582 UOJ196582:UOK196582 UYF196582:UYG196582 VIB196582:VIC196582 VRX196582:VRY196582 WBT196582:WBU196582 WLP196582:WLQ196582 WVL196582:WVM196582 D262118:E262118 IZ262118:JA262118 SV262118:SW262118 ACR262118:ACS262118 AMN262118:AMO262118 AWJ262118:AWK262118 BGF262118:BGG262118 BQB262118:BQC262118 BZX262118:BZY262118 CJT262118:CJU262118 CTP262118:CTQ262118 DDL262118:DDM262118 DNH262118:DNI262118 DXD262118:DXE262118 EGZ262118:EHA262118 EQV262118:EQW262118 FAR262118:FAS262118 FKN262118:FKO262118 FUJ262118:FUK262118 GEF262118:GEG262118 GOB262118:GOC262118 GXX262118:GXY262118 HHT262118:HHU262118 HRP262118:HRQ262118 IBL262118:IBM262118 ILH262118:ILI262118 IVD262118:IVE262118 JEZ262118:JFA262118 JOV262118:JOW262118 JYR262118:JYS262118 KIN262118:KIO262118 KSJ262118:KSK262118 LCF262118:LCG262118 LMB262118:LMC262118 LVX262118:LVY262118 MFT262118:MFU262118 MPP262118:MPQ262118 MZL262118:MZM262118 NJH262118:NJI262118 NTD262118:NTE262118 OCZ262118:ODA262118 OMV262118:OMW262118 OWR262118:OWS262118 PGN262118:PGO262118 PQJ262118:PQK262118 QAF262118:QAG262118 QKB262118:QKC262118 QTX262118:QTY262118 RDT262118:RDU262118 RNP262118:RNQ262118 RXL262118:RXM262118 SHH262118:SHI262118 SRD262118:SRE262118 TAZ262118:TBA262118 TKV262118:TKW262118 TUR262118:TUS262118 UEN262118:UEO262118 UOJ262118:UOK262118 UYF262118:UYG262118 VIB262118:VIC262118 VRX262118:VRY262118 WBT262118:WBU262118 WLP262118:WLQ262118 WVL262118:WVM262118 D327654:E327654 IZ327654:JA327654 SV327654:SW327654 ACR327654:ACS327654 AMN327654:AMO327654 AWJ327654:AWK327654 BGF327654:BGG327654 BQB327654:BQC327654 BZX327654:BZY327654 CJT327654:CJU327654 CTP327654:CTQ327654 DDL327654:DDM327654 DNH327654:DNI327654 DXD327654:DXE327654 EGZ327654:EHA327654 EQV327654:EQW327654 FAR327654:FAS327654 FKN327654:FKO327654 FUJ327654:FUK327654 GEF327654:GEG327654 GOB327654:GOC327654 GXX327654:GXY327654 HHT327654:HHU327654 HRP327654:HRQ327654 IBL327654:IBM327654 ILH327654:ILI327654 IVD327654:IVE327654 JEZ327654:JFA327654 JOV327654:JOW327654 JYR327654:JYS327654 KIN327654:KIO327654 KSJ327654:KSK327654 LCF327654:LCG327654 LMB327654:LMC327654 LVX327654:LVY327654 MFT327654:MFU327654 MPP327654:MPQ327654 MZL327654:MZM327654 NJH327654:NJI327654 NTD327654:NTE327654 OCZ327654:ODA327654 OMV327654:OMW327654 OWR327654:OWS327654 PGN327654:PGO327654 PQJ327654:PQK327654 QAF327654:QAG327654 QKB327654:QKC327654 QTX327654:QTY327654 RDT327654:RDU327654 RNP327654:RNQ327654 RXL327654:RXM327654 SHH327654:SHI327654 SRD327654:SRE327654 TAZ327654:TBA327654 TKV327654:TKW327654 TUR327654:TUS327654 UEN327654:UEO327654 UOJ327654:UOK327654 UYF327654:UYG327654 VIB327654:VIC327654 VRX327654:VRY327654 WBT327654:WBU327654 WLP327654:WLQ327654 WVL327654:WVM327654 D393190:E393190 IZ393190:JA393190 SV393190:SW393190 ACR393190:ACS393190 AMN393190:AMO393190 AWJ393190:AWK393190 BGF393190:BGG393190 BQB393190:BQC393190 BZX393190:BZY393190 CJT393190:CJU393190 CTP393190:CTQ393190 DDL393190:DDM393190 DNH393190:DNI393190 DXD393190:DXE393190 EGZ393190:EHA393190 EQV393190:EQW393190 FAR393190:FAS393190 FKN393190:FKO393190 FUJ393190:FUK393190 GEF393190:GEG393190 GOB393190:GOC393190 GXX393190:GXY393190 HHT393190:HHU393190 HRP393190:HRQ393190 IBL393190:IBM393190 ILH393190:ILI393190 IVD393190:IVE393190 JEZ393190:JFA393190 JOV393190:JOW393190 JYR393190:JYS393190 KIN393190:KIO393190 KSJ393190:KSK393190 LCF393190:LCG393190 LMB393190:LMC393190 LVX393190:LVY393190 MFT393190:MFU393190 MPP393190:MPQ393190 MZL393190:MZM393190 NJH393190:NJI393190 NTD393190:NTE393190 OCZ393190:ODA393190 OMV393190:OMW393190 OWR393190:OWS393190 PGN393190:PGO393190 PQJ393190:PQK393190 QAF393190:QAG393190 QKB393190:QKC393190 QTX393190:QTY393190 RDT393190:RDU393190 RNP393190:RNQ393190 RXL393190:RXM393190 SHH393190:SHI393190 SRD393190:SRE393190 TAZ393190:TBA393190 TKV393190:TKW393190 TUR393190:TUS393190 UEN393190:UEO393190 UOJ393190:UOK393190 UYF393190:UYG393190 VIB393190:VIC393190 VRX393190:VRY393190 WBT393190:WBU393190 WLP393190:WLQ393190 WVL393190:WVM393190 D458726:E458726 IZ458726:JA458726 SV458726:SW458726 ACR458726:ACS458726 AMN458726:AMO458726 AWJ458726:AWK458726 BGF458726:BGG458726 BQB458726:BQC458726 BZX458726:BZY458726 CJT458726:CJU458726 CTP458726:CTQ458726 DDL458726:DDM458726 DNH458726:DNI458726 DXD458726:DXE458726 EGZ458726:EHA458726 EQV458726:EQW458726 FAR458726:FAS458726 FKN458726:FKO458726 FUJ458726:FUK458726 GEF458726:GEG458726 GOB458726:GOC458726 GXX458726:GXY458726 HHT458726:HHU458726 HRP458726:HRQ458726 IBL458726:IBM458726 ILH458726:ILI458726 IVD458726:IVE458726 JEZ458726:JFA458726 JOV458726:JOW458726 JYR458726:JYS458726 KIN458726:KIO458726 KSJ458726:KSK458726 LCF458726:LCG458726 LMB458726:LMC458726 LVX458726:LVY458726 MFT458726:MFU458726 MPP458726:MPQ458726 MZL458726:MZM458726 NJH458726:NJI458726 NTD458726:NTE458726 OCZ458726:ODA458726 OMV458726:OMW458726 OWR458726:OWS458726 PGN458726:PGO458726 PQJ458726:PQK458726 QAF458726:QAG458726 QKB458726:QKC458726 QTX458726:QTY458726 RDT458726:RDU458726 RNP458726:RNQ458726 RXL458726:RXM458726 SHH458726:SHI458726 SRD458726:SRE458726 TAZ458726:TBA458726 TKV458726:TKW458726 TUR458726:TUS458726 UEN458726:UEO458726 UOJ458726:UOK458726 UYF458726:UYG458726 VIB458726:VIC458726 VRX458726:VRY458726 WBT458726:WBU458726 WLP458726:WLQ458726 WVL458726:WVM458726 D524262:E524262 IZ524262:JA524262 SV524262:SW524262 ACR524262:ACS524262 AMN524262:AMO524262 AWJ524262:AWK524262 BGF524262:BGG524262 BQB524262:BQC524262 BZX524262:BZY524262 CJT524262:CJU524262 CTP524262:CTQ524262 DDL524262:DDM524262 DNH524262:DNI524262 DXD524262:DXE524262 EGZ524262:EHA524262 EQV524262:EQW524262 FAR524262:FAS524262 FKN524262:FKO524262 FUJ524262:FUK524262 GEF524262:GEG524262 GOB524262:GOC524262 GXX524262:GXY524262 HHT524262:HHU524262 HRP524262:HRQ524262 IBL524262:IBM524262 ILH524262:ILI524262 IVD524262:IVE524262 JEZ524262:JFA524262 JOV524262:JOW524262 JYR524262:JYS524262 KIN524262:KIO524262 KSJ524262:KSK524262 LCF524262:LCG524262 LMB524262:LMC524262 LVX524262:LVY524262 MFT524262:MFU524262 MPP524262:MPQ524262 MZL524262:MZM524262 NJH524262:NJI524262 NTD524262:NTE524262 OCZ524262:ODA524262 OMV524262:OMW524262 OWR524262:OWS524262 PGN524262:PGO524262 PQJ524262:PQK524262 QAF524262:QAG524262 QKB524262:QKC524262 QTX524262:QTY524262 RDT524262:RDU524262 RNP524262:RNQ524262 RXL524262:RXM524262 SHH524262:SHI524262 SRD524262:SRE524262 TAZ524262:TBA524262 TKV524262:TKW524262 TUR524262:TUS524262 UEN524262:UEO524262 UOJ524262:UOK524262 UYF524262:UYG524262 VIB524262:VIC524262 VRX524262:VRY524262 WBT524262:WBU524262 WLP524262:WLQ524262 WVL524262:WVM524262 D589798:E589798 IZ589798:JA589798 SV589798:SW589798 ACR589798:ACS589798 AMN589798:AMO589798 AWJ589798:AWK589798 BGF589798:BGG589798 BQB589798:BQC589798 BZX589798:BZY589798 CJT589798:CJU589798 CTP589798:CTQ589798 DDL589798:DDM589798 DNH589798:DNI589798 DXD589798:DXE589798 EGZ589798:EHA589798 EQV589798:EQW589798 FAR589798:FAS589798 FKN589798:FKO589798 FUJ589798:FUK589798 GEF589798:GEG589798 GOB589798:GOC589798 GXX589798:GXY589798 HHT589798:HHU589798 HRP589798:HRQ589798 IBL589798:IBM589798 ILH589798:ILI589798 IVD589798:IVE589798 JEZ589798:JFA589798 JOV589798:JOW589798 JYR589798:JYS589798 KIN589798:KIO589798 KSJ589798:KSK589798 LCF589798:LCG589798 LMB589798:LMC589798 LVX589798:LVY589798 MFT589798:MFU589798 MPP589798:MPQ589798 MZL589798:MZM589798 NJH589798:NJI589798 NTD589798:NTE589798 OCZ589798:ODA589798 OMV589798:OMW589798 OWR589798:OWS589798 PGN589798:PGO589798 PQJ589798:PQK589798 QAF589798:QAG589798 QKB589798:QKC589798 QTX589798:QTY589798 RDT589798:RDU589798 RNP589798:RNQ589798 RXL589798:RXM589798 SHH589798:SHI589798 SRD589798:SRE589798 TAZ589798:TBA589798 TKV589798:TKW589798 TUR589798:TUS589798 UEN589798:UEO589798 UOJ589798:UOK589798 UYF589798:UYG589798 VIB589798:VIC589798 VRX589798:VRY589798 WBT589798:WBU589798 WLP589798:WLQ589798 WVL589798:WVM589798 D655334:E655334 IZ655334:JA655334 SV655334:SW655334 ACR655334:ACS655334 AMN655334:AMO655334 AWJ655334:AWK655334 BGF655334:BGG655334 BQB655334:BQC655334 BZX655334:BZY655334 CJT655334:CJU655334 CTP655334:CTQ655334 DDL655334:DDM655334 DNH655334:DNI655334 DXD655334:DXE655334 EGZ655334:EHA655334 EQV655334:EQW655334 FAR655334:FAS655334 FKN655334:FKO655334 FUJ655334:FUK655334 GEF655334:GEG655334 GOB655334:GOC655334 GXX655334:GXY655334 HHT655334:HHU655334 HRP655334:HRQ655334 IBL655334:IBM655334 ILH655334:ILI655334 IVD655334:IVE655334 JEZ655334:JFA655334 JOV655334:JOW655334 JYR655334:JYS655334 KIN655334:KIO655334 KSJ655334:KSK655334 LCF655334:LCG655334 LMB655334:LMC655334 LVX655334:LVY655334 MFT655334:MFU655334 MPP655334:MPQ655334 MZL655334:MZM655334 NJH655334:NJI655334 NTD655334:NTE655334 OCZ655334:ODA655334 OMV655334:OMW655334 OWR655334:OWS655334 PGN655334:PGO655334 PQJ655334:PQK655334 QAF655334:QAG655334 QKB655334:QKC655334 QTX655334:QTY655334 RDT655334:RDU655334 RNP655334:RNQ655334 RXL655334:RXM655334 SHH655334:SHI655334 SRD655334:SRE655334 TAZ655334:TBA655334 TKV655334:TKW655334 TUR655334:TUS655334 UEN655334:UEO655334 UOJ655334:UOK655334 UYF655334:UYG655334 VIB655334:VIC655334 VRX655334:VRY655334 WBT655334:WBU655334 WLP655334:WLQ655334 WVL655334:WVM655334 D720870:E720870 IZ720870:JA720870 SV720870:SW720870 ACR720870:ACS720870 AMN720870:AMO720870 AWJ720870:AWK720870 BGF720870:BGG720870 BQB720870:BQC720870 BZX720870:BZY720870 CJT720870:CJU720870 CTP720870:CTQ720870 DDL720870:DDM720870 DNH720870:DNI720870 DXD720870:DXE720870 EGZ720870:EHA720870 EQV720870:EQW720870 FAR720870:FAS720870 FKN720870:FKO720870 FUJ720870:FUK720870 GEF720870:GEG720870 GOB720870:GOC720870 GXX720870:GXY720870 HHT720870:HHU720870 HRP720870:HRQ720870 IBL720870:IBM720870 ILH720870:ILI720870 IVD720870:IVE720870 JEZ720870:JFA720870 JOV720870:JOW720870 JYR720870:JYS720870 KIN720870:KIO720870 KSJ720870:KSK720870 LCF720870:LCG720870 LMB720870:LMC720870 LVX720870:LVY720870 MFT720870:MFU720870 MPP720870:MPQ720870 MZL720870:MZM720870 NJH720870:NJI720870 NTD720870:NTE720870 OCZ720870:ODA720870 OMV720870:OMW720870 OWR720870:OWS720870 PGN720870:PGO720870 PQJ720870:PQK720870 QAF720870:QAG720870 QKB720870:QKC720870 QTX720870:QTY720870 RDT720870:RDU720870 RNP720870:RNQ720870 RXL720870:RXM720870 SHH720870:SHI720870 SRD720870:SRE720870 TAZ720870:TBA720870 TKV720870:TKW720870 TUR720870:TUS720870 UEN720870:UEO720870 UOJ720870:UOK720870 UYF720870:UYG720870 VIB720870:VIC720870 VRX720870:VRY720870 WBT720870:WBU720870 WLP720870:WLQ720870 WVL720870:WVM720870 D786406:E786406 IZ786406:JA786406 SV786406:SW786406 ACR786406:ACS786406 AMN786406:AMO786406 AWJ786406:AWK786406 BGF786406:BGG786406 BQB786406:BQC786406 BZX786406:BZY786406 CJT786406:CJU786406 CTP786406:CTQ786406 DDL786406:DDM786406 DNH786406:DNI786406 DXD786406:DXE786406 EGZ786406:EHA786406 EQV786406:EQW786406 FAR786406:FAS786406 FKN786406:FKO786406 FUJ786406:FUK786406 GEF786406:GEG786406 GOB786406:GOC786406 GXX786406:GXY786406 HHT786406:HHU786406 HRP786406:HRQ786406 IBL786406:IBM786406 ILH786406:ILI786406 IVD786406:IVE786406 JEZ786406:JFA786406 JOV786406:JOW786406 JYR786406:JYS786406 KIN786406:KIO786406 KSJ786406:KSK786406 LCF786406:LCG786406 LMB786406:LMC786406 LVX786406:LVY786406 MFT786406:MFU786406 MPP786406:MPQ786406 MZL786406:MZM786406 NJH786406:NJI786406 NTD786406:NTE786406 OCZ786406:ODA786406 OMV786406:OMW786406 OWR786406:OWS786406 PGN786406:PGO786406 PQJ786406:PQK786406 QAF786406:QAG786406 QKB786406:QKC786406 QTX786406:QTY786406 RDT786406:RDU786406 RNP786406:RNQ786406 RXL786406:RXM786406 SHH786406:SHI786406 SRD786406:SRE786406 TAZ786406:TBA786406 TKV786406:TKW786406 TUR786406:TUS786406 UEN786406:UEO786406 UOJ786406:UOK786406 UYF786406:UYG786406 VIB786406:VIC786406 VRX786406:VRY786406 WBT786406:WBU786406 WLP786406:WLQ786406 WVL786406:WVM786406 D851942:E851942 IZ851942:JA851942 SV851942:SW851942 ACR851942:ACS851942 AMN851942:AMO851942 AWJ851942:AWK851942 BGF851942:BGG851942 BQB851942:BQC851942 BZX851942:BZY851942 CJT851942:CJU851942 CTP851942:CTQ851942 DDL851942:DDM851942 DNH851942:DNI851942 DXD851942:DXE851942 EGZ851942:EHA851942 EQV851942:EQW851942 FAR851942:FAS851942 FKN851942:FKO851942 FUJ851942:FUK851942 GEF851942:GEG851942 GOB851942:GOC851942 GXX851942:GXY851942 HHT851942:HHU851942 HRP851942:HRQ851942 IBL851942:IBM851942 ILH851942:ILI851942 IVD851942:IVE851942 JEZ851942:JFA851942 JOV851942:JOW851942 JYR851942:JYS851942 KIN851942:KIO851942 KSJ851942:KSK851942 LCF851942:LCG851942 LMB851942:LMC851942 LVX851942:LVY851942 MFT851942:MFU851942 MPP851942:MPQ851942 MZL851942:MZM851942 NJH851942:NJI851942 NTD851942:NTE851942 OCZ851942:ODA851942 OMV851942:OMW851942 OWR851942:OWS851942 PGN851942:PGO851942 PQJ851942:PQK851942 QAF851942:QAG851942 QKB851942:QKC851942 QTX851942:QTY851942 RDT851942:RDU851942 RNP851942:RNQ851942 RXL851942:RXM851942 SHH851942:SHI851942 SRD851942:SRE851942 TAZ851942:TBA851942 TKV851942:TKW851942 TUR851942:TUS851942 UEN851942:UEO851942 UOJ851942:UOK851942 UYF851942:UYG851942 VIB851942:VIC851942 VRX851942:VRY851942 WBT851942:WBU851942 WLP851942:WLQ851942 WVL851942:WVM851942 D917478:E917478 IZ917478:JA917478 SV917478:SW917478 ACR917478:ACS917478 AMN917478:AMO917478 AWJ917478:AWK917478 BGF917478:BGG917478 BQB917478:BQC917478 BZX917478:BZY917478 CJT917478:CJU917478 CTP917478:CTQ917478 DDL917478:DDM917478 DNH917478:DNI917478 DXD917478:DXE917478 EGZ917478:EHA917478 EQV917478:EQW917478 FAR917478:FAS917478 FKN917478:FKO917478 FUJ917478:FUK917478 GEF917478:GEG917478 GOB917478:GOC917478 GXX917478:GXY917478 HHT917478:HHU917478 HRP917478:HRQ917478 IBL917478:IBM917478 ILH917478:ILI917478 IVD917478:IVE917478 JEZ917478:JFA917478 JOV917478:JOW917478 JYR917478:JYS917478 KIN917478:KIO917478 KSJ917478:KSK917478 LCF917478:LCG917478 LMB917478:LMC917478 LVX917478:LVY917478 MFT917478:MFU917478 MPP917478:MPQ917478 MZL917478:MZM917478 NJH917478:NJI917478 NTD917478:NTE917478 OCZ917478:ODA917478 OMV917478:OMW917478 OWR917478:OWS917478 PGN917478:PGO917478 PQJ917478:PQK917478 QAF917478:QAG917478 QKB917478:QKC917478 QTX917478:QTY917478 RDT917478:RDU917478 RNP917478:RNQ917478 RXL917478:RXM917478 SHH917478:SHI917478 SRD917478:SRE917478 TAZ917478:TBA917478 TKV917478:TKW917478 TUR917478:TUS917478 UEN917478:UEO917478 UOJ917478:UOK917478 UYF917478:UYG917478 VIB917478:VIC917478 VRX917478:VRY917478 WBT917478:WBU917478 WLP917478:WLQ917478 WVL917478:WVM917478 D983014:E983014 IZ983014:JA983014 SV983014:SW983014 ACR983014:ACS983014 AMN983014:AMO983014 AWJ983014:AWK983014 BGF983014:BGG983014 BQB983014:BQC983014 BZX983014:BZY983014 CJT983014:CJU983014 CTP983014:CTQ983014 DDL983014:DDM983014 DNH983014:DNI983014 DXD983014:DXE983014 EGZ983014:EHA983014 EQV983014:EQW983014 FAR983014:FAS983014 FKN983014:FKO983014 FUJ983014:FUK983014 GEF983014:GEG983014 GOB983014:GOC983014 GXX983014:GXY983014 HHT983014:HHU983014 HRP983014:HRQ983014 IBL983014:IBM983014 ILH983014:ILI983014 IVD983014:IVE983014 JEZ983014:JFA983014 JOV983014:JOW983014 JYR983014:JYS983014 KIN983014:KIO983014 KSJ983014:KSK983014 LCF983014:LCG983014 LMB983014:LMC983014 LVX983014:LVY983014 MFT983014:MFU983014 MPP983014:MPQ983014 MZL983014:MZM983014 NJH983014:NJI983014 NTD983014:NTE983014 OCZ983014:ODA983014 OMV983014:OMW983014 OWR983014:OWS983014 PGN983014:PGO983014 PQJ983014:PQK983014 QAF983014:QAG983014 QKB983014:QKC983014 QTX983014:QTY983014 RDT983014:RDU983014 RNP983014:RNQ983014 RXL983014:RXM983014 SHH983014:SHI983014 SRD983014:SRE983014 TAZ983014:TBA983014 TKV983014:TKW983014 TUR983014:TUS983014 UEN983014:UEO983014 UOJ983014:UOK983014 UYF983014:UYG983014 VIB983014:VIC983014 VRX983014:VRY983014 WBT983014:WBU983014 WLP983014:WLQ983014 WVL983014:WVM983014" xr:uid="{38050D2C-8ECE-4E19-BF98-8698151CB1CC}">
      <formula1>$E$104:$E$109</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Process">
              <controlPr defaultSize="0" autoFill="0" autoLine="0" autoPict="0">
                <anchor moveWithCells="1">
                  <from>
                    <xdr:col>3</xdr:col>
                    <xdr:colOff>47625</xdr:colOff>
                    <xdr:row>16</xdr:row>
                    <xdr:rowOff>47625</xdr:rowOff>
                  </from>
                  <to>
                    <xdr:col>3</xdr:col>
                    <xdr:colOff>914400</xdr:colOff>
                    <xdr:row>16</xdr:row>
                    <xdr:rowOff>257175</xdr:rowOff>
                  </to>
                </anchor>
              </controlPr>
            </control>
          </mc:Choice>
        </mc:AlternateContent>
        <mc:AlternateContent xmlns:mc="http://schemas.openxmlformats.org/markup-compatibility/2006">
          <mc:Choice Requires="x14">
            <control shapeId="2050" r:id="rId5" name="Energy Use">
              <controlPr defaultSize="0" autoFill="0" autoLine="0" autoPict="0">
                <anchor moveWithCells="1">
                  <from>
                    <xdr:col>3</xdr:col>
                    <xdr:colOff>1143000</xdr:colOff>
                    <xdr:row>16</xdr:row>
                    <xdr:rowOff>47625</xdr:rowOff>
                  </from>
                  <to>
                    <xdr:col>3</xdr:col>
                    <xdr:colOff>2009775</xdr:colOff>
                    <xdr:row>16</xdr:row>
                    <xdr:rowOff>257175</xdr:rowOff>
                  </to>
                </anchor>
              </controlPr>
            </control>
          </mc:Choice>
        </mc:AlternateContent>
        <mc:AlternateContent xmlns:mc="http://schemas.openxmlformats.org/markup-compatibility/2006">
          <mc:Choice Requires="x14">
            <control shapeId="2051" r:id="rId6" name="Energy P&amp;D">
              <controlPr defaultSize="0" autoFill="0" autoLine="0" autoPict="0">
                <anchor moveWithCells="1">
                  <from>
                    <xdr:col>3</xdr:col>
                    <xdr:colOff>2247900</xdr:colOff>
                    <xdr:row>16</xdr:row>
                    <xdr:rowOff>57150</xdr:rowOff>
                  </from>
                  <to>
                    <xdr:col>3</xdr:col>
                    <xdr:colOff>3162300</xdr:colOff>
                    <xdr:row>16</xdr:row>
                    <xdr:rowOff>257175</xdr:rowOff>
                  </to>
                </anchor>
              </controlPr>
            </control>
          </mc:Choice>
        </mc:AlternateContent>
        <mc:AlternateContent xmlns:mc="http://schemas.openxmlformats.org/markup-compatibility/2006">
          <mc:Choice Requires="x14">
            <control shapeId="2052" r:id="rId7" name="Material P&amp;D">
              <controlPr defaultSize="0" autoFill="0" autoLine="0" autoPict="0">
                <anchor moveWithCells="1">
                  <from>
                    <xdr:col>3</xdr:col>
                    <xdr:colOff>3390900</xdr:colOff>
                    <xdr:row>16</xdr:row>
                    <xdr:rowOff>47625</xdr:rowOff>
                  </from>
                  <to>
                    <xdr:col>3</xdr:col>
                    <xdr:colOff>4257675</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E6E61-2803-471A-B650-3639825F196F}">
  <sheetPr codeName="Sheet6"/>
  <dimension ref="A1:DN45"/>
  <sheetViews>
    <sheetView tabSelected="1" zoomScale="85" zoomScaleNormal="85" workbookViewId="0">
      <selection activeCell="E9" sqref="E9"/>
    </sheetView>
  </sheetViews>
  <sheetFormatPr defaultColWidth="9.140625" defaultRowHeight="15" x14ac:dyDescent="0.25"/>
  <cols>
    <col min="1" max="1" width="4.140625" customWidth="1"/>
    <col min="2" max="2" width="24.42578125" customWidth="1"/>
    <col min="3" max="5" width="25.28515625" customWidth="1"/>
    <col min="6" max="86" width="16.5703125" customWidth="1"/>
    <col min="87" max="87" width="83.85546875" customWidth="1"/>
    <col min="88" max="94" width="9.140625" style="221"/>
    <col min="337" max="337" width="2.5703125" customWidth="1"/>
    <col min="338" max="338" width="24.42578125" customWidth="1"/>
    <col min="339" max="339" width="32.140625" customWidth="1"/>
    <col min="340" max="342" width="16.5703125" customWidth="1"/>
    <col min="343" max="343" width="83.85546875" customWidth="1"/>
    <col min="593" max="593" width="2.5703125" customWidth="1"/>
    <col min="594" max="594" width="24.42578125" customWidth="1"/>
    <col min="595" max="595" width="32.140625" customWidth="1"/>
    <col min="596" max="598" width="16.5703125" customWidth="1"/>
    <col min="599" max="599" width="83.85546875" customWidth="1"/>
    <col min="849" max="849" width="2.5703125" customWidth="1"/>
    <col min="850" max="850" width="24.42578125" customWidth="1"/>
    <col min="851" max="851" width="32.140625" customWidth="1"/>
    <col min="852" max="854" width="16.5703125" customWidth="1"/>
    <col min="855" max="855" width="83.85546875" customWidth="1"/>
    <col min="1105" max="1105" width="2.5703125" customWidth="1"/>
    <col min="1106" max="1106" width="24.42578125" customWidth="1"/>
    <col min="1107" max="1107" width="32.140625" customWidth="1"/>
    <col min="1108" max="1110" width="16.5703125" customWidth="1"/>
    <col min="1111" max="1111" width="83.85546875" customWidth="1"/>
    <col min="1361" max="1361" width="2.5703125" customWidth="1"/>
    <col min="1362" max="1362" width="24.42578125" customWidth="1"/>
    <col min="1363" max="1363" width="32.140625" customWidth="1"/>
    <col min="1364" max="1366" width="16.5703125" customWidth="1"/>
    <col min="1367" max="1367" width="83.85546875" customWidth="1"/>
    <col min="1617" max="1617" width="2.5703125" customWidth="1"/>
    <col min="1618" max="1618" width="24.42578125" customWidth="1"/>
    <col min="1619" max="1619" width="32.140625" customWidth="1"/>
    <col min="1620" max="1622" width="16.5703125" customWidth="1"/>
    <col min="1623" max="1623" width="83.85546875" customWidth="1"/>
    <col min="1873" max="1873" width="2.5703125" customWidth="1"/>
    <col min="1874" max="1874" width="24.42578125" customWidth="1"/>
    <col min="1875" max="1875" width="32.140625" customWidth="1"/>
    <col min="1876" max="1878" width="16.5703125" customWidth="1"/>
    <col min="1879" max="1879" width="83.85546875" customWidth="1"/>
    <col min="2129" max="2129" width="2.5703125" customWidth="1"/>
    <col min="2130" max="2130" width="24.42578125" customWidth="1"/>
    <col min="2131" max="2131" width="32.140625" customWidth="1"/>
    <col min="2132" max="2134" width="16.5703125" customWidth="1"/>
    <col min="2135" max="2135" width="83.85546875" customWidth="1"/>
    <col min="2385" max="2385" width="2.5703125" customWidth="1"/>
    <col min="2386" max="2386" width="24.42578125" customWidth="1"/>
    <col min="2387" max="2387" width="32.140625" customWidth="1"/>
    <col min="2388" max="2390" width="16.5703125" customWidth="1"/>
    <col min="2391" max="2391" width="83.85546875" customWidth="1"/>
    <col min="2641" max="2641" width="2.5703125" customWidth="1"/>
    <col min="2642" max="2642" width="24.42578125" customWidth="1"/>
    <col min="2643" max="2643" width="32.140625" customWidth="1"/>
    <col min="2644" max="2646" width="16.5703125" customWidth="1"/>
    <col min="2647" max="2647" width="83.85546875" customWidth="1"/>
    <col min="2897" max="2897" width="2.5703125" customWidth="1"/>
    <col min="2898" max="2898" width="24.42578125" customWidth="1"/>
    <col min="2899" max="2899" width="32.140625" customWidth="1"/>
    <col min="2900" max="2902" width="16.5703125" customWidth="1"/>
    <col min="2903" max="2903" width="83.85546875" customWidth="1"/>
    <col min="3153" max="3153" width="2.5703125" customWidth="1"/>
    <col min="3154" max="3154" width="24.42578125" customWidth="1"/>
    <col min="3155" max="3155" width="32.140625" customWidth="1"/>
    <col min="3156" max="3158" width="16.5703125" customWidth="1"/>
    <col min="3159" max="3159" width="83.85546875" customWidth="1"/>
    <col min="3409" max="3409" width="2.5703125" customWidth="1"/>
    <col min="3410" max="3410" width="24.42578125" customWidth="1"/>
    <col min="3411" max="3411" width="32.140625" customWidth="1"/>
    <col min="3412" max="3414" width="16.5703125" customWidth="1"/>
    <col min="3415" max="3415" width="83.85546875" customWidth="1"/>
    <col min="3665" max="3665" width="2.5703125" customWidth="1"/>
    <col min="3666" max="3666" width="24.42578125" customWidth="1"/>
    <col min="3667" max="3667" width="32.140625" customWidth="1"/>
    <col min="3668" max="3670" width="16.5703125" customWidth="1"/>
    <col min="3671" max="3671" width="83.85546875" customWidth="1"/>
    <col min="3921" max="3921" width="2.5703125" customWidth="1"/>
    <col min="3922" max="3922" width="24.42578125" customWidth="1"/>
    <col min="3923" max="3923" width="32.140625" customWidth="1"/>
    <col min="3924" max="3926" width="16.5703125" customWidth="1"/>
    <col min="3927" max="3927" width="83.85546875" customWidth="1"/>
    <col min="4177" max="4177" width="2.5703125" customWidth="1"/>
    <col min="4178" max="4178" width="24.42578125" customWidth="1"/>
    <col min="4179" max="4179" width="32.140625" customWidth="1"/>
    <col min="4180" max="4182" width="16.5703125" customWidth="1"/>
    <col min="4183" max="4183" width="83.85546875" customWidth="1"/>
    <col min="4433" max="4433" width="2.5703125" customWidth="1"/>
    <col min="4434" max="4434" width="24.42578125" customWidth="1"/>
    <col min="4435" max="4435" width="32.140625" customWidth="1"/>
    <col min="4436" max="4438" width="16.5703125" customWidth="1"/>
    <col min="4439" max="4439" width="83.85546875" customWidth="1"/>
    <col min="4689" max="4689" width="2.5703125" customWidth="1"/>
    <col min="4690" max="4690" width="24.42578125" customWidth="1"/>
    <col min="4691" max="4691" width="32.140625" customWidth="1"/>
    <col min="4692" max="4694" width="16.5703125" customWidth="1"/>
    <col min="4695" max="4695" width="83.85546875" customWidth="1"/>
    <col min="4945" max="4945" width="2.5703125" customWidth="1"/>
    <col min="4946" max="4946" width="24.42578125" customWidth="1"/>
    <col min="4947" max="4947" width="32.140625" customWidth="1"/>
    <col min="4948" max="4950" width="16.5703125" customWidth="1"/>
    <col min="4951" max="4951" width="83.85546875" customWidth="1"/>
    <col min="5201" max="5201" width="2.5703125" customWidth="1"/>
    <col min="5202" max="5202" width="24.42578125" customWidth="1"/>
    <col min="5203" max="5203" width="32.140625" customWidth="1"/>
    <col min="5204" max="5206" width="16.5703125" customWidth="1"/>
    <col min="5207" max="5207" width="83.85546875" customWidth="1"/>
    <col min="5457" max="5457" width="2.5703125" customWidth="1"/>
    <col min="5458" max="5458" width="24.42578125" customWidth="1"/>
    <col min="5459" max="5459" width="32.140625" customWidth="1"/>
    <col min="5460" max="5462" width="16.5703125" customWidth="1"/>
    <col min="5463" max="5463" width="83.85546875" customWidth="1"/>
    <col min="5713" max="5713" width="2.5703125" customWidth="1"/>
    <col min="5714" max="5714" width="24.42578125" customWidth="1"/>
    <col min="5715" max="5715" width="32.140625" customWidth="1"/>
    <col min="5716" max="5718" width="16.5703125" customWidth="1"/>
    <col min="5719" max="5719" width="83.85546875" customWidth="1"/>
    <col min="5969" max="5969" width="2.5703125" customWidth="1"/>
    <col min="5970" max="5970" width="24.42578125" customWidth="1"/>
    <col min="5971" max="5971" width="32.140625" customWidth="1"/>
    <col min="5972" max="5974" width="16.5703125" customWidth="1"/>
    <col min="5975" max="5975" width="83.85546875" customWidth="1"/>
    <col min="6225" max="6225" width="2.5703125" customWidth="1"/>
    <col min="6226" max="6226" width="24.42578125" customWidth="1"/>
    <col min="6227" max="6227" width="32.140625" customWidth="1"/>
    <col min="6228" max="6230" width="16.5703125" customWidth="1"/>
    <col min="6231" max="6231" width="83.85546875" customWidth="1"/>
    <col min="6481" max="6481" width="2.5703125" customWidth="1"/>
    <col min="6482" max="6482" width="24.42578125" customWidth="1"/>
    <col min="6483" max="6483" width="32.140625" customWidth="1"/>
    <col min="6484" max="6486" width="16.5703125" customWidth="1"/>
    <col min="6487" max="6487" width="83.85546875" customWidth="1"/>
    <col min="6737" max="6737" width="2.5703125" customWidth="1"/>
    <col min="6738" max="6738" width="24.42578125" customWidth="1"/>
    <col min="6739" max="6739" width="32.140625" customWidth="1"/>
    <col min="6740" max="6742" width="16.5703125" customWidth="1"/>
    <col min="6743" max="6743" width="83.85546875" customWidth="1"/>
    <col min="6993" max="6993" width="2.5703125" customWidth="1"/>
    <col min="6994" max="6994" width="24.42578125" customWidth="1"/>
    <col min="6995" max="6995" width="32.140625" customWidth="1"/>
    <col min="6996" max="6998" width="16.5703125" customWidth="1"/>
    <col min="6999" max="6999" width="83.85546875" customWidth="1"/>
    <col min="7249" max="7249" width="2.5703125" customWidth="1"/>
    <col min="7250" max="7250" width="24.42578125" customWidth="1"/>
    <col min="7251" max="7251" width="32.140625" customWidth="1"/>
    <col min="7252" max="7254" width="16.5703125" customWidth="1"/>
    <col min="7255" max="7255" width="83.85546875" customWidth="1"/>
    <col min="7505" max="7505" width="2.5703125" customWidth="1"/>
    <col min="7506" max="7506" width="24.42578125" customWidth="1"/>
    <col min="7507" max="7507" width="32.140625" customWidth="1"/>
    <col min="7508" max="7510" width="16.5703125" customWidth="1"/>
    <col min="7511" max="7511" width="83.85546875" customWidth="1"/>
    <col min="7761" max="7761" width="2.5703125" customWidth="1"/>
    <col min="7762" max="7762" width="24.42578125" customWidth="1"/>
    <col min="7763" max="7763" width="32.140625" customWidth="1"/>
    <col min="7764" max="7766" width="16.5703125" customWidth="1"/>
    <col min="7767" max="7767" width="83.85546875" customWidth="1"/>
    <col min="8017" max="8017" width="2.5703125" customWidth="1"/>
    <col min="8018" max="8018" width="24.42578125" customWidth="1"/>
    <col min="8019" max="8019" width="32.140625" customWidth="1"/>
    <col min="8020" max="8022" width="16.5703125" customWidth="1"/>
    <col min="8023" max="8023" width="83.85546875" customWidth="1"/>
    <col min="8273" max="8273" width="2.5703125" customWidth="1"/>
    <col min="8274" max="8274" width="24.42578125" customWidth="1"/>
    <col min="8275" max="8275" width="32.140625" customWidth="1"/>
    <col min="8276" max="8278" width="16.5703125" customWidth="1"/>
    <col min="8279" max="8279" width="83.85546875" customWidth="1"/>
    <col min="8529" max="8529" width="2.5703125" customWidth="1"/>
    <col min="8530" max="8530" width="24.42578125" customWidth="1"/>
    <col min="8531" max="8531" width="32.140625" customWidth="1"/>
    <col min="8532" max="8534" width="16.5703125" customWidth="1"/>
    <col min="8535" max="8535" width="83.85546875" customWidth="1"/>
    <col min="8785" max="8785" width="2.5703125" customWidth="1"/>
    <col min="8786" max="8786" width="24.42578125" customWidth="1"/>
    <col min="8787" max="8787" width="32.140625" customWidth="1"/>
    <col min="8788" max="8790" width="16.5703125" customWidth="1"/>
    <col min="8791" max="8791" width="83.85546875" customWidth="1"/>
    <col min="9041" max="9041" width="2.5703125" customWidth="1"/>
    <col min="9042" max="9042" width="24.42578125" customWidth="1"/>
    <col min="9043" max="9043" width="32.140625" customWidth="1"/>
    <col min="9044" max="9046" width="16.5703125" customWidth="1"/>
    <col min="9047" max="9047" width="83.85546875" customWidth="1"/>
    <col min="9297" max="9297" width="2.5703125" customWidth="1"/>
    <col min="9298" max="9298" width="24.42578125" customWidth="1"/>
    <col min="9299" max="9299" width="32.140625" customWidth="1"/>
    <col min="9300" max="9302" width="16.5703125" customWidth="1"/>
    <col min="9303" max="9303" width="83.85546875" customWidth="1"/>
    <col min="9553" max="9553" width="2.5703125" customWidth="1"/>
    <col min="9554" max="9554" width="24.42578125" customWidth="1"/>
    <col min="9555" max="9555" width="32.140625" customWidth="1"/>
    <col min="9556" max="9558" width="16.5703125" customWidth="1"/>
    <col min="9559" max="9559" width="83.85546875" customWidth="1"/>
    <col min="9809" max="9809" width="2.5703125" customWidth="1"/>
    <col min="9810" max="9810" width="24.42578125" customWidth="1"/>
    <col min="9811" max="9811" width="32.140625" customWidth="1"/>
    <col min="9812" max="9814" width="16.5703125" customWidth="1"/>
    <col min="9815" max="9815" width="83.85546875" customWidth="1"/>
    <col min="10065" max="10065" width="2.5703125" customWidth="1"/>
    <col min="10066" max="10066" width="24.42578125" customWidth="1"/>
    <col min="10067" max="10067" width="32.140625" customWidth="1"/>
    <col min="10068" max="10070" width="16.5703125" customWidth="1"/>
    <col min="10071" max="10071" width="83.85546875" customWidth="1"/>
    <col min="10321" max="10321" width="2.5703125" customWidth="1"/>
    <col min="10322" max="10322" width="24.42578125" customWidth="1"/>
    <col min="10323" max="10323" width="32.140625" customWidth="1"/>
    <col min="10324" max="10326" width="16.5703125" customWidth="1"/>
    <col min="10327" max="10327" width="83.85546875" customWidth="1"/>
    <col min="10577" max="10577" width="2.5703125" customWidth="1"/>
    <col min="10578" max="10578" width="24.42578125" customWidth="1"/>
    <col min="10579" max="10579" width="32.140625" customWidth="1"/>
    <col min="10580" max="10582" width="16.5703125" customWidth="1"/>
    <col min="10583" max="10583" width="83.85546875" customWidth="1"/>
    <col min="10833" max="10833" width="2.5703125" customWidth="1"/>
    <col min="10834" max="10834" width="24.42578125" customWidth="1"/>
    <col min="10835" max="10835" width="32.140625" customWidth="1"/>
    <col min="10836" max="10838" width="16.5703125" customWidth="1"/>
    <col min="10839" max="10839" width="83.85546875" customWidth="1"/>
    <col min="11089" max="11089" width="2.5703125" customWidth="1"/>
    <col min="11090" max="11090" width="24.42578125" customWidth="1"/>
    <col min="11091" max="11091" width="32.140625" customWidth="1"/>
    <col min="11092" max="11094" width="16.5703125" customWidth="1"/>
    <col min="11095" max="11095" width="83.85546875" customWidth="1"/>
    <col min="11345" max="11345" width="2.5703125" customWidth="1"/>
    <col min="11346" max="11346" width="24.42578125" customWidth="1"/>
    <col min="11347" max="11347" width="32.140625" customWidth="1"/>
    <col min="11348" max="11350" width="16.5703125" customWidth="1"/>
    <col min="11351" max="11351" width="83.85546875" customWidth="1"/>
    <col min="11601" max="11601" width="2.5703125" customWidth="1"/>
    <col min="11602" max="11602" width="24.42578125" customWidth="1"/>
    <col min="11603" max="11603" width="32.140625" customWidth="1"/>
    <col min="11604" max="11606" width="16.5703125" customWidth="1"/>
    <col min="11607" max="11607" width="83.85546875" customWidth="1"/>
    <col min="11857" max="11857" width="2.5703125" customWidth="1"/>
    <col min="11858" max="11858" width="24.42578125" customWidth="1"/>
    <col min="11859" max="11859" width="32.140625" customWidth="1"/>
    <col min="11860" max="11862" width="16.5703125" customWidth="1"/>
    <col min="11863" max="11863" width="83.85546875" customWidth="1"/>
    <col min="12113" max="12113" width="2.5703125" customWidth="1"/>
    <col min="12114" max="12114" width="24.42578125" customWidth="1"/>
    <col min="12115" max="12115" width="32.140625" customWidth="1"/>
    <col min="12116" max="12118" width="16.5703125" customWidth="1"/>
    <col min="12119" max="12119" width="83.85546875" customWidth="1"/>
    <col min="12369" max="12369" width="2.5703125" customWidth="1"/>
    <col min="12370" max="12370" width="24.42578125" customWidth="1"/>
    <col min="12371" max="12371" width="32.140625" customWidth="1"/>
    <col min="12372" max="12374" width="16.5703125" customWidth="1"/>
    <col min="12375" max="12375" width="83.85546875" customWidth="1"/>
    <col min="12625" max="12625" width="2.5703125" customWidth="1"/>
    <col min="12626" max="12626" width="24.42578125" customWidth="1"/>
    <col min="12627" max="12627" width="32.140625" customWidth="1"/>
    <col min="12628" max="12630" width="16.5703125" customWidth="1"/>
    <col min="12631" max="12631" width="83.85546875" customWidth="1"/>
    <col min="12881" max="12881" width="2.5703125" customWidth="1"/>
    <col min="12882" max="12882" width="24.42578125" customWidth="1"/>
    <col min="12883" max="12883" width="32.140625" customWidth="1"/>
    <col min="12884" max="12886" width="16.5703125" customWidth="1"/>
    <col min="12887" max="12887" width="83.85546875" customWidth="1"/>
    <col min="13137" max="13137" width="2.5703125" customWidth="1"/>
    <col min="13138" max="13138" width="24.42578125" customWidth="1"/>
    <col min="13139" max="13139" width="32.140625" customWidth="1"/>
    <col min="13140" max="13142" width="16.5703125" customWidth="1"/>
    <col min="13143" max="13143" width="83.85546875" customWidth="1"/>
    <col min="13393" max="13393" width="2.5703125" customWidth="1"/>
    <col min="13394" max="13394" width="24.42578125" customWidth="1"/>
    <col min="13395" max="13395" width="32.140625" customWidth="1"/>
    <col min="13396" max="13398" width="16.5703125" customWidth="1"/>
    <col min="13399" max="13399" width="83.85546875" customWidth="1"/>
    <col min="13649" max="13649" width="2.5703125" customWidth="1"/>
    <col min="13650" max="13650" width="24.42578125" customWidth="1"/>
    <col min="13651" max="13651" width="32.140625" customWidth="1"/>
    <col min="13652" max="13654" width="16.5703125" customWidth="1"/>
    <col min="13655" max="13655" width="83.85546875" customWidth="1"/>
    <col min="13905" max="13905" width="2.5703125" customWidth="1"/>
    <col min="13906" max="13906" width="24.42578125" customWidth="1"/>
    <col min="13907" max="13907" width="32.140625" customWidth="1"/>
    <col min="13908" max="13910" width="16.5703125" customWidth="1"/>
    <col min="13911" max="13911" width="83.85546875" customWidth="1"/>
    <col min="14161" max="14161" width="2.5703125" customWidth="1"/>
    <col min="14162" max="14162" width="24.42578125" customWidth="1"/>
    <col min="14163" max="14163" width="32.140625" customWidth="1"/>
    <col min="14164" max="14166" width="16.5703125" customWidth="1"/>
    <col min="14167" max="14167" width="83.85546875" customWidth="1"/>
    <col min="14417" max="14417" width="2.5703125" customWidth="1"/>
    <col min="14418" max="14418" width="24.42578125" customWidth="1"/>
    <col min="14419" max="14419" width="32.140625" customWidth="1"/>
    <col min="14420" max="14422" width="16.5703125" customWidth="1"/>
    <col min="14423" max="14423" width="83.85546875" customWidth="1"/>
    <col min="14673" max="14673" width="2.5703125" customWidth="1"/>
    <col min="14674" max="14674" width="24.42578125" customWidth="1"/>
    <col min="14675" max="14675" width="32.140625" customWidth="1"/>
    <col min="14676" max="14678" width="16.5703125" customWidth="1"/>
    <col min="14679" max="14679" width="83.85546875" customWidth="1"/>
    <col min="14929" max="14929" width="2.5703125" customWidth="1"/>
    <col min="14930" max="14930" width="24.42578125" customWidth="1"/>
    <col min="14931" max="14931" width="32.140625" customWidth="1"/>
    <col min="14932" max="14934" width="16.5703125" customWidth="1"/>
    <col min="14935" max="14935" width="83.85546875" customWidth="1"/>
    <col min="15185" max="15185" width="2.5703125" customWidth="1"/>
    <col min="15186" max="15186" width="24.42578125" customWidth="1"/>
    <col min="15187" max="15187" width="32.140625" customWidth="1"/>
    <col min="15188" max="15190" width="16.5703125" customWidth="1"/>
    <col min="15191" max="15191" width="83.85546875" customWidth="1"/>
    <col min="15441" max="15441" width="2.5703125" customWidth="1"/>
    <col min="15442" max="15442" width="24.42578125" customWidth="1"/>
    <col min="15443" max="15443" width="32.140625" customWidth="1"/>
    <col min="15444" max="15446" width="16.5703125" customWidth="1"/>
    <col min="15447" max="15447" width="83.85546875" customWidth="1"/>
    <col min="15697" max="15697" width="2.5703125" customWidth="1"/>
    <col min="15698" max="15698" width="24.42578125" customWidth="1"/>
    <col min="15699" max="15699" width="32.140625" customWidth="1"/>
    <col min="15700" max="15702" width="16.5703125" customWidth="1"/>
    <col min="15703" max="15703" width="83.85546875" customWidth="1"/>
    <col min="15953" max="15953" width="2.5703125" customWidth="1"/>
    <col min="15954" max="15954" width="24.42578125" customWidth="1"/>
    <col min="15955" max="15955" width="32.140625" customWidth="1"/>
    <col min="15956" max="15958" width="16.5703125" customWidth="1"/>
    <col min="15959" max="15959" width="83.85546875" customWidth="1"/>
    <col min="16209" max="16209" width="2.5703125" customWidth="1"/>
    <col min="16210" max="16210" width="24.42578125" customWidth="1"/>
    <col min="16211" max="16211" width="32.140625" customWidth="1"/>
    <col min="16212" max="16214" width="16.5703125" customWidth="1"/>
    <col min="16215" max="16215" width="83.85546875" customWidth="1"/>
  </cols>
  <sheetData>
    <row r="1" spans="1:118" s="3" customFormat="1" ht="20.25" x14ac:dyDescent="0.3">
      <c r="A1" s="308" t="s">
        <v>13</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308"/>
      <c r="AK1" s="308"/>
      <c r="AL1" s="308"/>
      <c r="AM1" s="308"/>
      <c r="AN1" s="308"/>
      <c r="AO1" s="308"/>
      <c r="AP1" s="308"/>
      <c r="AQ1" s="308"/>
      <c r="AR1" s="308"/>
      <c r="AS1" s="308"/>
      <c r="AT1" s="308"/>
      <c r="AU1" s="308"/>
      <c r="AV1" s="308"/>
      <c r="AW1" s="308"/>
      <c r="AX1" s="308"/>
      <c r="AY1" s="308"/>
      <c r="AZ1" s="308"/>
      <c r="BA1" s="308"/>
      <c r="BB1" s="308"/>
      <c r="BC1" s="308"/>
      <c r="BD1" s="308"/>
      <c r="BE1" s="308"/>
      <c r="BF1" s="308"/>
      <c r="BG1" s="308"/>
      <c r="BH1" s="308"/>
      <c r="BI1" s="308"/>
      <c r="BJ1" s="308"/>
      <c r="BK1" s="308"/>
      <c r="BL1" s="308"/>
      <c r="BM1" s="308"/>
      <c r="BN1" s="308"/>
      <c r="BO1" s="308"/>
      <c r="BP1" s="308"/>
      <c r="BQ1" s="308"/>
      <c r="BR1" s="308"/>
      <c r="BS1" s="308"/>
      <c r="BT1" s="308"/>
      <c r="BU1" s="308"/>
      <c r="BV1" s="308"/>
      <c r="BW1" s="308"/>
      <c r="BX1" s="308"/>
      <c r="BY1" s="308"/>
      <c r="BZ1" s="308"/>
      <c r="CA1" s="308"/>
      <c r="CB1" s="308"/>
      <c r="CC1" s="308"/>
      <c r="CD1" s="308"/>
      <c r="CE1" s="308"/>
      <c r="CF1" s="308"/>
      <c r="CG1" s="308"/>
      <c r="CH1" s="308"/>
      <c r="CI1" s="308"/>
      <c r="CJ1" s="308"/>
      <c r="CK1" s="308"/>
      <c r="CL1" s="308"/>
      <c r="CM1" s="219"/>
      <c r="CN1" s="219"/>
      <c r="CO1" s="219"/>
      <c r="CP1" s="176"/>
      <c r="CQ1" s="8"/>
      <c r="CR1" s="8"/>
      <c r="CS1" s="8"/>
      <c r="CT1" s="8"/>
      <c r="CU1" s="8"/>
      <c r="CV1" s="8"/>
      <c r="CW1" s="8"/>
      <c r="CX1" s="8"/>
      <c r="CY1" s="8"/>
      <c r="CZ1" s="8"/>
      <c r="DA1" s="8"/>
      <c r="DB1" s="8"/>
      <c r="DC1" s="8"/>
      <c r="DD1" s="8"/>
      <c r="DE1" s="8"/>
      <c r="DF1" s="8"/>
      <c r="DG1" s="8"/>
      <c r="DH1" s="8"/>
      <c r="DI1" s="8"/>
      <c r="DJ1" s="8"/>
      <c r="DK1" s="8"/>
      <c r="DL1" s="8"/>
      <c r="DM1" s="8"/>
      <c r="DN1" s="8"/>
    </row>
    <row r="2" spans="1:118" s="236" customFormat="1" ht="21" thickBot="1" x14ac:dyDescent="0.35">
      <c r="A2" s="231"/>
      <c r="B2" s="231"/>
      <c r="C2" s="231"/>
      <c r="D2" s="231"/>
      <c r="E2" s="231"/>
      <c r="F2" s="231">
        <v>8</v>
      </c>
      <c r="G2" s="231">
        <f>F2+1</f>
        <v>9</v>
      </c>
      <c r="H2" s="231">
        <f>G2+1</f>
        <v>10</v>
      </c>
      <c r="I2" s="231">
        <f>H2+2</f>
        <v>12</v>
      </c>
      <c r="J2" s="231">
        <f>I2+1</f>
        <v>13</v>
      </c>
      <c r="K2" s="231">
        <f>J2+1</f>
        <v>14</v>
      </c>
      <c r="L2" s="231">
        <f>K2+2</f>
        <v>16</v>
      </c>
      <c r="M2" s="231">
        <f>L2+1</f>
        <v>17</v>
      </c>
      <c r="N2" s="231">
        <f>M2+1</f>
        <v>18</v>
      </c>
      <c r="O2" s="231">
        <f>N2+2</f>
        <v>20</v>
      </c>
      <c r="P2" s="231">
        <f>O2+1</f>
        <v>21</v>
      </c>
      <c r="Q2" s="231">
        <f>P2+1</f>
        <v>22</v>
      </c>
      <c r="R2" s="231">
        <f>Q2+2</f>
        <v>24</v>
      </c>
      <c r="S2" s="231">
        <f>R2+1</f>
        <v>25</v>
      </c>
      <c r="T2" s="231">
        <f>S2+1</f>
        <v>26</v>
      </c>
      <c r="U2" s="231">
        <f>T2+2</f>
        <v>28</v>
      </c>
      <c r="V2" s="231">
        <f>U2+1</f>
        <v>29</v>
      </c>
      <c r="W2" s="231">
        <f>V2+1</f>
        <v>30</v>
      </c>
      <c r="X2" s="231">
        <f>W2+2</f>
        <v>32</v>
      </c>
      <c r="Y2" s="231">
        <f>X2+1</f>
        <v>33</v>
      </c>
      <c r="Z2" s="231">
        <f>Y2+1</f>
        <v>34</v>
      </c>
      <c r="AA2" s="231">
        <f>Z2+2</f>
        <v>36</v>
      </c>
      <c r="AB2" s="231">
        <f>AA2+1</f>
        <v>37</v>
      </c>
      <c r="AC2" s="231">
        <f>AB2+1</f>
        <v>38</v>
      </c>
      <c r="AD2" s="231">
        <f>AC2+2</f>
        <v>40</v>
      </c>
      <c r="AE2" s="231">
        <f>AD2+1</f>
        <v>41</v>
      </c>
      <c r="AF2" s="231">
        <f>AE2+1</f>
        <v>42</v>
      </c>
      <c r="AG2" s="231">
        <f>AF2+2</f>
        <v>44</v>
      </c>
      <c r="AH2" s="231">
        <f>AG2+1</f>
        <v>45</v>
      </c>
      <c r="AI2" s="231">
        <f>AH2+1</f>
        <v>46</v>
      </c>
      <c r="AJ2" s="231">
        <f>AI2+2</f>
        <v>48</v>
      </c>
      <c r="AK2" s="231">
        <f>AJ2+1</f>
        <v>49</v>
      </c>
      <c r="AL2" s="231">
        <f>AK2+1</f>
        <v>50</v>
      </c>
      <c r="AM2" s="231">
        <f>AL2+2</f>
        <v>52</v>
      </c>
      <c r="AN2" s="231">
        <f>AM2+1</f>
        <v>53</v>
      </c>
      <c r="AO2" s="231">
        <f>AN2+1</f>
        <v>54</v>
      </c>
      <c r="AP2" s="231">
        <f>AO2+2</f>
        <v>56</v>
      </c>
      <c r="AQ2" s="231">
        <f>AP2+1</f>
        <v>57</v>
      </c>
      <c r="AR2" s="231">
        <f>AQ2+1</f>
        <v>58</v>
      </c>
      <c r="AS2" s="231">
        <f>AR2+2</f>
        <v>60</v>
      </c>
      <c r="AT2" s="231">
        <f>AS2+1</f>
        <v>61</v>
      </c>
      <c r="AU2" s="231">
        <f>AT2+1</f>
        <v>62</v>
      </c>
      <c r="AV2" s="231">
        <f>AU2+2</f>
        <v>64</v>
      </c>
      <c r="AW2" s="231">
        <f>AV2+1</f>
        <v>65</v>
      </c>
      <c r="AX2" s="231">
        <f>AW2+1</f>
        <v>66</v>
      </c>
      <c r="AY2" s="231">
        <f>AX2+2</f>
        <v>68</v>
      </c>
      <c r="AZ2" s="231">
        <f>AY2+1</f>
        <v>69</v>
      </c>
      <c r="BA2" s="231">
        <f>AZ2+1</f>
        <v>70</v>
      </c>
      <c r="BB2" s="231">
        <f>BA2+2</f>
        <v>72</v>
      </c>
      <c r="BC2" s="231">
        <f>BB2+1</f>
        <v>73</v>
      </c>
      <c r="BD2" s="231">
        <f>BC2+1</f>
        <v>74</v>
      </c>
      <c r="BE2" s="231">
        <f>BD2+2</f>
        <v>76</v>
      </c>
      <c r="BF2" s="231">
        <f>BE2+1</f>
        <v>77</v>
      </c>
      <c r="BG2" s="231">
        <f>BF2+1</f>
        <v>78</v>
      </c>
      <c r="BH2" s="231">
        <f>BG2+2</f>
        <v>80</v>
      </c>
      <c r="BI2" s="231">
        <f>BH2+1</f>
        <v>81</v>
      </c>
      <c r="BJ2" s="231">
        <f>BI2+1</f>
        <v>82</v>
      </c>
      <c r="BK2" s="231">
        <f>BJ2+2</f>
        <v>84</v>
      </c>
      <c r="BL2" s="231">
        <f>BK2+1</f>
        <v>85</v>
      </c>
      <c r="BM2" s="231">
        <f>BL2+1</f>
        <v>86</v>
      </c>
      <c r="BN2" s="231">
        <f>BM2+2</f>
        <v>88</v>
      </c>
      <c r="BO2" s="231">
        <f>BN2+1</f>
        <v>89</v>
      </c>
      <c r="BP2" s="231">
        <f>BO2+1</f>
        <v>90</v>
      </c>
      <c r="BQ2" s="231">
        <f>BP2+2</f>
        <v>92</v>
      </c>
      <c r="BR2" s="231">
        <f>BQ2+1</f>
        <v>93</v>
      </c>
      <c r="BS2" s="231">
        <f>BR2+1</f>
        <v>94</v>
      </c>
      <c r="BT2" s="231">
        <f>BS2+2</f>
        <v>96</v>
      </c>
      <c r="BU2" s="231">
        <f>BT2+1</f>
        <v>97</v>
      </c>
      <c r="BV2" s="231">
        <f>BU2+1</f>
        <v>98</v>
      </c>
      <c r="BW2" s="231">
        <f>BV2+2</f>
        <v>100</v>
      </c>
      <c r="BX2" s="231">
        <f>BW2+1</f>
        <v>101</v>
      </c>
      <c r="BY2" s="231">
        <f>BX2+1</f>
        <v>102</v>
      </c>
      <c r="BZ2" s="231">
        <f>BY2+2</f>
        <v>104</v>
      </c>
      <c r="CA2" s="231">
        <f>BZ2+1</f>
        <v>105</v>
      </c>
      <c r="CB2" s="231">
        <f>CA2+1</f>
        <v>106</v>
      </c>
      <c r="CC2" s="231">
        <f>CB2+2</f>
        <v>108</v>
      </c>
      <c r="CD2" s="231">
        <f>CC2+1</f>
        <v>109</v>
      </c>
      <c r="CE2" s="231">
        <f>CD2+1</f>
        <v>110</v>
      </c>
      <c r="CF2" s="231">
        <f>CE2+2</f>
        <v>112</v>
      </c>
      <c r="CG2" s="231">
        <f>CF2+1</f>
        <v>113</v>
      </c>
      <c r="CH2" s="231">
        <f>CG2+1</f>
        <v>114</v>
      </c>
      <c r="CI2" s="231"/>
      <c r="CJ2" s="231"/>
      <c r="CK2" s="231"/>
      <c r="CL2" s="232"/>
      <c r="CM2" s="233"/>
      <c r="CN2" s="233"/>
      <c r="CO2" s="233"/>
      <c r="CP2" s="234"/>
      <c r="CQ2" s="235"/>
      <c r="CR2" s="235"/>
      <c r="CS2" s="235"/>
      <c r="CT2" s="235"/>
      <c r="CU2" s="235"/>
      <c r="CV2" s="235"/>
      <c r="CW2" s="235"/>
      <c r="CX2" s="235"/>
      <c r="CY2" s="235"/>
      <c r="CZ2" s="235"/>
      <c r="DA2" s="235"/>
      <c r="DB2" s="235"/>
      <c r="DC2" s="235"/>
      <c r="DD2" s="235"/>
      <c r="DE2" s="235"/>
      <c r="DF2" s="235"/>
      <c r="DG2" s="235"/>
      <c r="DH2" s="235"/>
      <c r="DI2" s="235"/>
      <c r="DJ2" s="235"/>
      <c r="DK2" s="235"/>
      <c r="DL2" s="235"/>
      <c r="DM2" s="235"/>
      <c r="DN2" s="235"/>
    </row>
    <row r="3" spans="1:118" s="3" customFormat="1" ht="15" customHeight="1" x14ac:dyDescent="0.3">
      <c r="A3" s="61"/>
      <c r="B3" s="309" t="s">
        <v>57</v>
      </c>
      <c r="C3" s="244" t="s">
        <v>111</v>
      </c>
      <c r="D3" s="244"/>
      <c r="E3" s="245"/>
      <c r="F3" s="311" t="s">
        <v>112</v>
      </c>
      <c r="G3" s="312"/>
      <c r="H3" s="313"/>
      <c r="I3" s="311"/>
      <c r="J3" s="312"/>
      <c r="K3" s="319"/>
      <c r="L3" s="311"/>
      <c r="M3" s="312"/>
      <c r="N3" s="319"/>
      <c r="O3" s="311"/>
      <c r="P3" s="312"/>
      <c r="Q3" s="319"/>
      <c r="R3" s="311"/>
      <c r="S3" s="312"/>
      <c r="T3" s="319"/>
      <c r="U3" s="311"/>
      <c r="V3" s="312"/>
      <c r="W3" s="319"/>
      <c r="X3" s="311"/>
      <c r="Y3" s="312"/>
      <c r="Z3" s="319"/>
      <c r="AA3" s="311"/>
      <c r="AB3" s="312"/>
      <c r="AC3" s="319"/>
      <c r="AD3" s="311"/>
      <c r="AE3" s="312"/>
      <c r="AF3" s="319"/>
      <c r="AG3" s="311"/>
      <c r="AH3" s="312"/>
      <c r="AI3" s="319"/>
      <c r="AJ3" s="311"/>
      <c r="AK3" s="312"/>
      <c r="AL3" s="319"/>
      <c r="AM3" s="311"/>
      <c r="AN3" s="312"/>
      <c r="AO3" s="319"/>
      <c r="AP3" s="311"/>
      <c r="AQ3" s="312"/>
      <c r="AR3" s="319"/>
      <c r="AS3" s="311"/>
      <c r="AT3" s="312"/>
      <c r="AU3" s="319"/>
      <c r="AV3" s="311"/>
      <c r="AW3" s="312"/>
      <c r="AX3" s="319"/>
      <c r="AY3" s="311"/>
      <c r="AZ3" s="312"/>
      <c r="BA3" s="319"/>
      <c r="BB3" s="311"/>
      <c r="BC3" s="312"/>
      <c r="BD3" s="319"/>
      <c r="BE3" s="311"/>
      <c r="BF3" s="312"/>
      <c r="BG3" s="319"/>
      <c r="BH3" s="311"/>
      <c r="BI3" s="312"/>
      <c r="BJ3" s="319"/>
      <c r="BK3" s="311"/>
      <c r="BL3" s="312"/>
      <c r="BM3" s="319"/>
      <c r="BN3" s="311"/>
      <c r="BO3" s="312"/>
      <c r="BP3" s="319"/>
      <c r="BQ3" s="311"/>
      <c r="BR3" s="312"/>
      <c r="BS3" s="319"/>
      <c r="BT3" s="311"/>
      <c r="BU3" s="312"/>
      <c r="BV3" s="319"/>
      <c r="BW3" s="311"/>
      <c r="BX3" s="312"/>
      <c r="BY3" s="319"/>
      <c r="BZ3" s="311"/>
      <c r="CA3" s="312"/>
      <c r="CB3" s="319"/>
      <c r="CC3" s="311"/>
      <c r="CD3" s="312"/>
      <c r="CE3" s="319"/>
      <c r="CF3" s="311"/>
      <c r="CG3" s="312"/>
      <c r="CH3" s="319"/>
      <c r="CI3" s="314" t="s">
        <v>113</v>
      </c>
      <c r="CJ3" s="220"/>
      <c r="CK3" s="220"/>
      <c r="CL3" s="220"/>
      <c r="CM3" s="219"/>
      <c r="CN3" s="219"/>
      <c r="CO3" s="219"/>
      <c r="CP3" s="176"/>
      <c r="CQ3" s="8"/>
      <c r="CR3" s="8"/>
      <c r="CS3" s="8"/>
      <c r="CT3" s="8"/>
      <c r="CU3" s="8"/>
      <c r="CV3" s="8"/>
      <c r="CW3" s="8"/>
      <c r="CX3" s="8"/>
      <c r="CY3" s="8"/>
      <c r="CZ3" s="8"/>
      <c r="DA3" s="8"/>
      <c r="DB3" s="8"/>
      <c r="DC3" s="8"/>
      <c r="DD3" s="8"/>
      <c r="DE3" s="8"/>
      <c r="DF3" s="8"/>
      <c r="DG3" s="8"/>
      <c r="DH3" s="8"/>
      <c r="DI3" s="8"/>
      <c r="DJ3" s="8"/>
      <c r="DK3" s="8"/>
      <c r="DL3" s="8"/>
      <c r="DM3" s="8"/>
      <c r="DN3" s="8"/>
    </row>
    <row r="4" spans="1:118" ht="15" customHeight="1" x14ac:dyDescent="0.25">
      <c r="B4" s="310"/>
      <c r="C4" s="246">
        <v>1</v>
      </c>
      <c r="D4" s="247"/>
      <c r="E4" s="248"/>
      <c r="F4" s="62" t="str">
        <f>CONCATENATE(F16,F17)</f>
        <v>1L</v>
      </c>
      <c r="G4" s="62" t="str">
        <f t="shared" ref="G4:BR4" si="0">CONCATENATE(G16,G17)</f>
        <v>1E</v>
      </c>
      <c r="H4" s="62" t="str">
        <f t="shared" si="0"/>
        <v>1H</v>
      </c>
      <c r="I4" s="62" t="str">
        <f t="shared" si="0"/>
        <v>2L</v>
      </c>
      <c r="J4" s="62" t="str">
        <f t="shared" si="0"/>
        <v>2E</v>
      </c>
      <c r="K4" s="62" t="str">
        <f t="shared" si="0"/>
        <v>2H</v>
      </c>
      <c r="L4" s="62" t="str">
        <f t="shared" si="0"/>
        <v>3L</v>
      </c>
      <c r="M4" s="62" t="str">
        <f t="shared" si="0"/>
        <v>3E</v>
      </c>
      <c r="N4" s="62" t="str">
        <f t="shared" si="0"/>
        <v>3H</v>
      </c>
      <c r="O4" s="62" t="str">
        <f t="shared" si="0"/>
        <v>4L</v>
      </c>
      <c r="P4" s="62" t="str">
        <f t="shared" si="0"/>
        <v>4E</v>
      </c>
      <c r="Q4" s="62" t="str">
        <f t="shared" si="0"/>
        <v>4H</v>
      </c>
      <c r="R4" s="62" t="str">
        <f t="shared" si="0"/>
        <v>5L</v>
      </c>
      <c r="S4" s="62" t="str">
        <f t="shared" si="0"/>
        <v>5E</v>
      </c>
      <c r="T4" s="62" t="str">
        <f t="shared" si="0"/>
        <v>5H</v>
      </c>
      <c r="U4" s="62" t="str">
        <f t="shared" si="0"/>
        <v>6L</v>
      </c>
      <c r="V4" s="62" t="str">
        <f t="shared" si="0"/>
        <v>6E</v>
      </c>
      <c r="W4" s="62" t="str">
        <f t="shared" si="0"/>
        <v>6H</v>
      </c>
      <c r="X4" s="62" t="str">
        <f t="shared" si="0"/>
        <v>7L</v>
      </c>
      <c r="Y4" s="62" t="str">
        <f t="shared" si="0"/>
        <v>7E</v>
      </c>
      <c r="Z4" s="62" t="str">
        <f t="shared" si="0"/>
        <v>7H</v>
      </c>
      <c r="AA4" s="62" t="str">
        <f t="shared" si="0"/>
        <v>8L</v>
      </c>
      <c r="AB4" s="62" t="str">
        <f t="shared" si="0"/>
        <v>8E</v>
      </c>
      <c r="AC4" s="62" t="str">
        <f t="shared" si="0"/>
        <v>8H</v>
      </c>
      <c r="AD4" s="62" t="str">
        <f t="shared" si="0"/>
        <v>9L</v>
      </c>
      <c r="AE4" s="62" t="str">
        <f t="shared" si="0"/>
        <v>9E</v>
      </c>
      <c r="AF4" s="62" t="str">
        <f t="shared" si="0"/>
        <v>9H</v>
      </c>
      <c r="AG4" s="62" t="str">
        <f t="shared" si="0"/>
        <v>10L</v>
      </c>
      <c r="AH4" s="62" t="str">
        <f t="shared" si="0"/>
        <v>10E</v>
      </c>
      <c r="AI4" s="62" t="str">
        <f t="shared" si="0"/>
        <v>10H</v>
      </c>
      <c r="AJ4" s="62" t="str">
        <f t="shared" si="0"/>
        <v>11L</v>
      </c>
      <c r="AK4" s="62" t="str">
        <f t="shared" si="0"/>
        <v>11E</v>
      </c>
      <c r="AL4" s="62" t="str">
        <f t="shared" si="0"/>
        <v>11H</v>
      </c>
      <c r="AM4" s="62" t="str">
        <f t="shared" si="0"/>
        <v>12L</v>
      </c>
      <c r="AN4" s="62" t="str">
        <f t="shared" si="0"/>
        <v>12E</v>
      </c>
      <c r="AO4" s="62" t="str">
        <f t="shared" si="0"/>
        <v>12H</v>
      </c>
      <c r="AP4" s="62" t="str">
        <f t="shared" si="0"/>
        <v>13L</v>
      </c>
      <c r="AQ4" s="62" t="str">
        <f t="shared" si="0"/>
        <v>13E</v>
      </c>
      <c r="AR4" s="62" t="str">
        <f t="shared" si="0"/>
        <v>13H</v>
      </c>
      <c r="AS4" s="62" t="str">
        <f t="shared" si="0"/>
        <v>14L</v>
      </c>
      <c r="AT4" s="62" t="str">
        <f t="shared" si="0"/>
        <v>14E</v>
      </c>
      <c r="AU4" s="62" t="str">
        <f t="shared" si="0"/>
        <v>14H</v>
      </c>
      <c r="AV4" s="62" t="str">
        <f t="shared" si="0"/>
        <v>15L</v>
      </c>
      <c r="AW4" s="62" t="str">
        <f t="shared" si="0"/>
        <v>15E</v>
      </c>
      <c r="AX4" s="62" t="str">
        <f t="shared" si="0"/>
        <v>15H</v>
      </c>
      <c r="AY4" s="62" t="str">
        <f t="shared" si="0"/>
        <v>16L</v>
      </c>
      <c r="AZ4" s="62" t="str">
        <f t="shared" si="0"/>
        <v>16E</v>
      </c>
      <c r="BA4" s="62" t="str">
        <f t="shared" si="0"/>
        <v>16H</v>
      </c>
      <c r="BB4" s="62" t="str">
        <f t="shared" si="0"/>
        <v>17L</v>
      </c>
      <c r="BC4" s="62" t="str">
        <f t="shared" si="0"/>
        <v>17E</v>
      </c>
      <c r="BD4" s="62" t="str">
        <f t="shared" si="0"/>
        <v>17H</v>
      </c>
      <c r="BE4" s="62" t="str">
        <f t="shared" si="0"/>
        <v>18L</v>
      </c>
      <c r="BF4" s="62" t="str">
        <f t="shared" si="0"/>
        <v>18E</v>
      </c>
      <c r="BG4" s="62" t="str">
        <f t="shared" si="0"/>
        <v>18H</v>
      </c>
      <c r="BH4" s="62" t="str">
        <f t="shared" si="0"/>
        <v>19L</v>
      </c>
      <c r="BI4" s="62" t="str">
        <f t="shared" si="0"/>
        <v>19E</v>
      </c>
      <c r="BJ4" s="62" t="str">
        <f t="shared" si="0"/>
        <v>19H</v>
      </c>
      <c r="BK4" s="62" t="str">
        <f t="shared" si="0"/>
        <v>20L</v>
      </c>
      <c r="BL4" s="62" t="str">
        <f t="shared" si="0"/>
        <v>20E</v>
      </c>
      <c r="BM4" s="62" t="str">
        <f t="shared" si="0"/>
        <v>20H</v>
      </c>
      <c r="BN4" s="62" t="str">
        <f t="shared" si="0"/>
        <v>21L</v>
      </c>
      <c r="BO4" s="62" t="str">
        <f t="shared" si="0"/>
        <v>21E</v>
      </c>
      <c r="BP4" s="62" t="str">
        <f t="shared" si="0"/>
        <v>21H</v>
      </c>
      <c r="BQ4" s="62" t="str">
        <f t="shared" si="0"/>
        <v>22L</v>
      </c>
      <c r="BR4" s="62" t="str">
        <f t="shared" si="0"/>
        <v>22E</v>
      </c>
      <c r="BS4" s="62" t="str">
        <f t="shared" ref="BS4:CH4" si="1">CONCATENATE(BS16,BS17)</f>
        <v>22H</v>
      </c>
      <c r="BT4" s="62" t="str">
        <f t="shared" si="1"/>
        <v>23L</v>
      </c>
      <c r="BU4" s="62" t="str">
        <f t="shared" si="1"/>
        <v>23E</v>
      </c>
      <c r="BV4" s="62" t="str">
        <f t="shared" si="1"/>
        <v>23H</v>
      </c>
      <c r="BW4" s="62" t="str">
        <f t="shared" si="1"/>
        <v>24L</v>
      </c>
      <c r="BX4" s="62" t="str">
        <f t="shared" si="1"/>
        <v>24E</v>
      </c>
      <c r="BY4" s="62" t="str">
        <f t="shared" si="1"/>
        <v>24H</v>
      </c>
      <c r="BZ4" s="62" t="str">
        <f t="shared" si="1"/>
        <v>25L</v>
      </c>
      <c r="CA4" s="62" t="str">
        <f t="shared" si="1"/>
        <v>25E</v>
      </c>
      <c r="CB4" s="62" t="str">
        <f t="shared" si="1"/>
        <v>25H</v>
      </c>
      <c r="CC4" s="62" t="str">
        <f t="shared" si="1"/>
        <v>26L</v>
      </c>
      <c r="CD4" s="62" t="str">
        <f t="shared" si="1"/>
        <v>26E</v>
      </c>
      <c r="CE4" s="62" t="str">
        <f t="shared" si="1"/>
        <v>26H</v>
      </c>
      <c r="CF4" s="62" t="str">
        <f t="shared" si="1"/>
        <v>27L</v>
      </c>
      <c r="CG4" s="62" t="str">
        <f t="shared" si="1"/>
        <v>27E</v>
      </c>
      <c r="CH4" s="62" t="str">
        <f t="shared" si="1"/>
        <v>27H</v>
      </c>
      <c r="CI4" s="314"/>
    </row>
    <row r="5" spans="1:118" ht="15" customHeight="1" x14ac:dyDescent="0.25">
      <c r="A5">
        <v>2</v>
      </c>
      <c r="B5" s="310"/>
      <c r="C5" s="249" t="str">
        <f t="shared" ref="C5:C11" si="2">HLOOKUP(CONCATENATE($C$4,"L"),$F$4:$CH$11,$A5,FALSE)</f>
        <v>Appalachian - Shale</v>
      </c>
      <c r="D5" s="249" t="str">
        <f>C5</f>
        <v>Appalachian - Shale</v>
      </c>
      <c r="E5" s="250" t="str">
        <f>C5</f>
        <v>Appalachian - Shale</v>
      </c>
      <c r="F5" s="315" t="str">
        <f>G6</f>
        <v>Appalachian - Shale</v>
      </c>
      <c r="G5" s="316"/>
      <c r="H5" s="317"/>
      <c r="I5" s="315" t="str">
        <f>J6</f>
        <v>Gulf - Conventional</v>
      </c>
      <c r="J5" s="316"/>
      <c r="K5" s="318"/>
      <c r="L5" s="315" t="str">
        <f>M6</f>
        <v>Gulf - Shale</v>
      </c>
      <c r="M5" s="316"/>
      <c r="N5" s="318"/>
      <c r="O5" s="315" t="str">
        <f>P6</f>
        <v>Gulf - Tight</v>
      </c>
      <c r="P5" s="316"/>
      <c r="Q5" s="318"/>
      <c r="R5" s="315" t="str">
        <f>S6</f>
        <v>Arkla - Conventional</v>
      </c>
      <c r="S5" s="316"/>
      <c r="T5" s="318"/>
      <c r="U5" s="315" t="str">
        <f>V6</f>
        <v>Arkla - Shale</v>
      </c>
      <c r="V5" s="316"/>
      <c r="W5" s="318"/>
      <c r="X5" s="315" t="str">
        <f>Y6</f>
        <v>Arkla - Tight</v>
      </c>
      <c r="Y5" s="316"/>
      <c r="Z5" s="318"/>
      <c r="AA5" s="315" t="str">
        <f>AB6</f>
        <v>East Texas - Conventional</v>
      </c>
      <c r="AB5" s="316"/>
      <c r="AC5" s="318"/>
      <c r="AD5" s="315" t="str">
        <f>AE6</f>
        <v>East Texas - Shale</v>
      </c>
      <c r="AE5" s="316"/>
      <c r="AF5" s="318"/>
      <c r="AG5" s="315" t="str">
        <f>AH6</f>
        <v>East Texas - Tight</v>
      </c>
      <c r="AH5" s="316"/>
      <c r="AI5" s="318"/>
      <c r="AJ5" s="315" t="str">
        <f>AK6</f>
        <v>Arkoma - Conventional</v>
      </c>
      <c r="AK5" s="316"/>
      <c r="AL5" s="318"/>
      <c r="AM5" s="315" t="str">
        <f>AN6</f>
        <v>Arkoma - Shale</v>
      </c>
      <c r="AN5" s="316"/>
      <c r="AO5" s="318"/>
      <c r="AP5" s="315" t="str">
        <f>AQ6</f>
        <v>South Oklahoma - Shale</v>
      </c>
      <c r="AQ5" s="316"/>
      <c r="AR5" s="318"/>
      <c r="AS5" s="315" t="str">
        <f>AT6</f>
        <v>Anadarko - Conventional</v>
      </c>
      <c r="AT5" s="316"/>
      <c r="AU5" s="318"/>
      <c r="AV5" s="315" t="str">
        <f>AW6</f>
        <v>Anadarko - Shale</v>
      </c>
      <c r="AW5" s="316"/>
      <c r="AX5" s="318"/>
      <c r="AY5" s="315" t="str">
        <f>AZ6</f>
        <v>Anadarko - Tight</v>
      </c>
      <c r="AZ5" s="316"/>
      <c r="BA5" s="318"/>
      <c r="BB5" s="315" t="str">
        <f>BC6</f>
        <v>Strawn - Shale</v>
      </c>
      <c r="BC5" s="316"/>
      <c r="BD5" s="318"/>
      <c r="BE5" s="315" t="str">
        <f>BF6</f>
        <v>Fort Worth - Shale</v>
      </c>
      <c r="BF5" s="316"/>
      <c r="BG5" s="318"/>
      <c r="BH5" s="315" t="str">
        <f>BI6</f>
        <v>Permian - Conventional</v>
      </c>
      <c r="BI5" s="316"/>
      <c r="BJ5" s="318"/>
      <c r="BK5" s="315" t="str">
        <f>BL6</f>
        <v>Permian - Shale</v>
      </c>
      <c r="BL5" s="316"/>
      <c r="BM5" s="318"/>
      <c r="BN5" s="315" t="str">
        <f>BO6</f>
        <v>Green River - Conventional</v>
      </c>
      <c r="BO5" s="316"/>
      <c r="BP5" s="318"/>
      <c r="BQ5" s="315" t="str">
        <f>BR6</f>
        <v>Green River - Tight</v>
      </c>
      <c r="BR5" s="316"/>
      <c r="BS5" s="318"/>
      <c r="BT5" s="315" t="str">
        <f>BU6</f>
        <v>Uinta - Conventional</v>
      </c>
      <c r="BU5" s="316"/>
      <c r="BV5" s="318"/>
      <c r="BW5" s="315" t="str">
        <f>BX6</f>
        <v>Uinta - Tight</v>
      </c>
      <c r="BX5" s="316"/>
      <c r="BY5" s="318"/>
      <c r="BZ5" s="315" t="str">
        <f>CA6</f>
        <v>San Juan - CBM</v>
      </c>
      <c r="CA5" s="316"/>
      <c r="CB5" s="318"/>
      <c r="CC5" s="315" t="str">
        <f>CD6</f>
        <v>San Juan - Conventional</v>
      </c>
      <c r="CD5" s="316"/>
      <c r="CE5" s="318"/>
      <c r="CF5" s="315" t="str">
        <f>CG6</f>
        <v>Piceance - Tight</v>
      </c>
      <c r="CG5" s="316"/>
      <c r="CH5" s="318"/>
      <c r="CI5" s="314"/>
    </row>
    <row r="6" spans="1:118" ht="39" x14ac:dyDescent="0.25">
      <c r="A6">
        <v>3</v>
      </c>
      <c r="B6" s="310"/>
      <c r="C6" s="249" t="str">
        <f t="shared" si="2"/>
        <v>Appalachian - Shale - Min</v>
      </c>
      <c r="D6" s="249" t="str">
        <f t="shared" ref="D6:D11" si="3">HLOOKUP(CONCATENATE($C$4,"E"),$F$4:$CH$11,$A6,FALSE)</f>
        <v>Appalachian - Shale</v>
      </c>
      <c r="E6" s="250" t="str">
        <f t="shared" ref="E6:E11" si="4">HLOOKUP(CONCATENATE($C$4,"H"),$F$4:$CH$11,$A6,FALSE)</f>
        <v>Appalachian - Shale - Max</v>
      </c>
      <c r="F6" s="209" t="s">
        <v>228</v>
      </c>
      <c r="G6" s="63" t="s">
        <v>229</v>
      </c>
      <c r="H6" s="210" t="s">
        <v>230</v>
      </c>
      <c r="I6" s="209" t="s">
        <v>231</v>
      </c>
      <c r="J6" s="63" t="s">
        <v>232</v>
      </c>
      <c r="K6" s="210" t="s">
        <v>233</v>
      </c>
      <c r="L6" s="209" t="s">
        <v>234</v>
      </c>
      <c r="M6" s="63" t="s">
        <v>235</v>
      </c>
      <c r="N6" s="210" t="s">
        <v>236</v>
      </c>
      <c r="O6" s="209" t="s">
        <v>237</v>
      </c>
      <c r="P6" s="63" t="s">
        <v>238</v>
      </c>
      <c r="Q6" s="210" t="s">
        <v>239</v>
      </c>
      <c r="R6" s="209" t="s">
        <v>240</v>
      </c>
      <c r="S6" s="63" t="s">
        <v>241</v>
      </c>
      <c r="T6" s="210" t="s">
        <v>242</v>
      </c>
      <c r="U6" s="209" t="s">
        <v>243</v>
      </c>
      <c r="V6" s="63" t="s">
        <v>244</v>
      </c>
      <c r="W6" s="210" t="s">
        <v>245</v>
      </c>
      <c r="X6" s="209" t="s">
        <v>246</v>
      </c>
      <c r="Y6" s="63" t="s">
        <v>247</v>
      </c>
      <c r="Z6" s="210" t="s">
        <v>248</v>
      </c>
      <c r="AA6" s="209" t="s">
        <v>249</v>
      </c>
      <c r="AB6" s="63" t="s">
        <v>250</v>
      </c>
      <c r="AC6" s="210" t="s">
        <v>251</v>
      </c>
      <c r="AD6" s="209" t="s">
        <v>252</v>
      </c>
      <c r="AE6" s="63" t="s">
        <v>253</v>
      </c>
      <c r="AF6" s="210" t="s">
        <v>254</v>
      </c>
      <c r="AG6" s="209" t="s">
        <v>255</v>
      </c>
      <c r="AH6" s="63" t="s">
        <v>256</v>
      </c>
      <c r="AI6" s="210" t="s">
        <v>257</v>
      </c>
      <c r="AJ6" s="209" t="s">
        <v>258</v>
      </c>
      <c r="AK6" s="63" t="s">
        <v>259</v>
      </c>
      <c r="AL6" s="210" t="s">
        <v>260</v>
      </c>
      <c r="AM6" s="209" t="s">
        <v>261</v>
      </c>
      <c r="AN6" s="63" t="s">
        <v>262</v>
      </c>
      <c r="AO6" s="210" t="s">
        <v>263</v>
      </c>
      <c r="AP6" s="209" t="s">
        <v>264</v>
      </c>
      <c r="AQ6" s="63" t="s">
        <v>265</v>
      </c>
      <c r="AR6" s="210" t="s">
        <v>266</v>
      </c>
      <c r="AS6" s="209" t="s">
        <v>267</v>
      </c>
      <c r="AT6" s="63" t="s">
        <v>268</v>
      </c>
      <c r="AU6" s="210" t="s">
        <v>269</v>
      </c>
      <c r="AV6" s="209" t="s">
        <v>270</v>
      </c>
      <c r="AW6" s="63" t="s">
        <v>271</v>
      </c>
      <c r="AX6" s="210" t="s">
        <v>272</v>
      </c>
      <c r="AY6" s="209" t="s">
        <v>273</v>
      </c>
      <c r="AZ6" s="63" t="s">
        <v>274</v>
      </c>
      <c r="BA6" s="210" t="s">
        <v>275</v>
      </c>
      <c r="BB6" s="209" t="s">
        <v>276</v>
      </c>
      <c r="BC6" s="63" t="s">
        <v>277</v>
      </c>
      <c r="BD6" s="210" t="s">
        <v>278</v>
      </c>
      <c r="BE6" s="209" t="s">
        <v>279</v>
      </c>
      <c r="BF6" s="63" t="s">
        <v>280</v>
      </c>
      <c r="BG6" s="210" t="s">
        <v>281</v>
      </c>
      <c r="BH6" s="209" t="s">
        <v>282</v>
      </c>
      <c r="BI6" s="63" t="s">
        <v>283</v>
      </c>
      <c r="BJ6" s="210" t="s">
        <v>284</v>
      </c>
      <c r="BK6" s="209" t="s">
        <v>285</v>
      </c>
      <c r="BL6" s="63" t="s">
        <v>286</v>
      </c>
      <c r="BM6" s="210" t="s">
        <v>287</v>
      </c>
      <c r="BN6" s="209" t="s">
        <v>288</v>
      </c>
      <c r="BO6" s="63" t="s">
        <v>289</v>
      </c>
      <c r="BP6" s="210" t="s">
        <v>290</v>
      </c>
      <c r="BQ6" s="209" t="s">
        <v>291</v>
      </c>
      <c r="BR6" s="63" t="s">
        <v>292</v>
      </c>
      <c r="BS6" s="210" t="s">
        <v>293</v>
      </c>
      <c r="BT6" s="209" t="s">
        <v>294</v>
      </c>
      <c r="BU6" s="63" t="s">
        <v>295</v>
      </c>
      <c r="BV6" s="210" t="s">
        <v>296</v>
      </c>
      <c r="BW6" s="209" t="s">
        <v>297</v>
      </c>
      <c r="BX6" s="63" t="s">
        <v>298</v>
      </c>
      <c r="BY6" s="210" t="s">
        <v>299</v>
      </c>
      <c r="BZ6" s="209" t="s">
        <v>300</v>
      </c>
      <c r="CA6" s="63" t="s">
        <v>301</v>
      </c>
      <c r="CB6" s="210" t="s">
        <v>302</v>
      </c>
      <c r="CC6" s="209" t="s">
        <v>303</v>
      </c>
      <c r="CD6" s="63" t="s">
        <v>304</v>
      </c>
      <c r="CE6" s="210" t="s">
        <v>305</v>
      </c>
      <c r="CF6" s="209" t="s">
        <v>306</v>
      </c>
      <c r="CG6" s="63" t="s">
        <v>307</v>
      </c>
      <c r="CH6" s="210" t="s">
        <v>308</v>
      </c>
      <c r="CI6" s="314"/>
    </row>
    <row r="7" spans="1:118" ht="15" customHeight="1" x14ac:dyDescent="0.25">
      <c r="A7">
        <v>4</v>
      </c>
      <c r="B7" s="64" t="str">
        <f>'Data Summary'!C23</f>
        <v>5_RECIP_CH4vent</v>
      </c>
      <c r="C7" s="242">
        <f t="shared" si="2"/>
        <v>101.92227358490562</v>
      </c>
      <c r="D7" s="242">
        <f t="shared" si="3"/>
        <v>243.4137950754716</v>
      </c>
      <c r="E7" s="251">
        <f t="shared" si="4"/>
        <v>504.96672122641502</v>
      </c>
      <c r="F7" s="65">
        <v>101.92227358490562</v>
      </c>
      <c r="G7" s="66">
        <v>243.4137950754716</v>
      </c>
      <c r="H7" s="243">
        <v>504.96672122641502</v>
      </c>
      <c r="I7" s="65">
        <v>101.92227358490562</v>
      </c>
      <c r="J7" s="66">
        <v>243.4137950754716</v>
      </c>
      <c r="K7" s="243">
        <v>504.96672122641502</v>
      </c>
      <c r="L7" s="65">
        <v>101.92227358490562</v>
      </c>
      <c r="M7" s="66">
        <v>243.4137950754716</v>
      </c>
      <c r="N7" s="243">
        <v>504.96672122641502</v>
      </c>
      <c r="O7" s="65">
        <v>101.92227358490562</v>
      </c>
      <c r="P7" s="66">
        <v>243.4137950754716</v>
      </c>
      <c r="Q7" s="243">
        <v>504.96672122641502</v>
      </c>
      <c r="R7" s="65">
        <v>101.92227358490562</v>
      </c>
      <c r="S7" s="66">
        <v>243.4137950754716</v>
      </c>
      <c r="T7" s="243">
        <v>504.96672122641502</v>
      </c>
      <c r="U7" s="65">
        <v>101.92227358490562</v>
      </c>
      <c r="V7" s="66">
        <v>243.4137950754716</v>
      </c>
      <c r="W7" s="243">
        <v>504.96672122641502</v>
      </c>
      <c r="X7" s="65">
        <v>101.92227358490562</v>
      </c>
      <c r="Y7" s="66">
        <v>243.4137950754716</v>
      </c>
      <c r="Z7" s="243">
        <v>504.96672122641502</v>
      </c>
      <c r="AA7" s="65">
        <v>101.92227358490562</v>
      </c>
      <c r="AB7" s="66">
        <v>243.4137950754716</v>
      </c>
      <c r="AC7" s="243">
        <v>504.96672122641502</v>
      </c>
      <c r="AD7" s="65">
        <v>101.92227358490562</v>
      </c>
      <c r="AE7" s="66">
        <v>243.4137950754716</v>
      </c>
      <c r="AF7" s="243">
        <v>504.96672122641502</v>
      </c>
      <c r="AG7" s="65">
        <v>101.92227358490562</v>
      </c>
      <c r="AH7" s="66">
        <v>243.4137950754716</v>
      </c>
      <c r="AI7" s="243">
        <v>504.96672122641502</v>
      </c>
      <c r="AJ7" s="65">
        <v>101.92227358490562</v>
      </c>
      <c r="AK7" s="66">
        <v>243.4137950754716</v>
      </c>
      <c r="AL7" s="243">
        <v>504.96672122641502</v>
      </c>
      <c r="AM7" s="65">
        <v>101.92227358490562</v>
      </c>
      <c r="AN7" s="66">
        <v>243.4137950754716</v>
      </c>
      <c r="AO7" s="243">
        <v>504.96672122641502</v>
      </c>
      <c r="AP7" s="65">
        <v>101.92227358490562</v>
      </c>
      <c r="AQ7" s="66">
        <v>243.4137950754716</v>
      </c>
      <c r="AR7" s="243">
        <v>504.96672122641502</v>
      </c>
      <c r="AS7" s="65">
        <v>101.92227358490562</v>
      </c>
      <c r="AT7" s="66">
        <v>243.4137950754716</v>
      </c>
      <c r="AU7" s="243">
        <v>504.96672122641502</v>
      </c>
      <c r="AV7" s="65">
        <v>101.92227358490562</v>
      </c>
      <c r="AW7" s="66">
        <v>243.4137950754716</v>
      </c>
      <c r="AX7" s="243">
        <v>504.96672122641502</v>
      </c>
      <c r="AY7" s="65">
        <v>101.92227358490562</v>
      </c>
      <c r="AZ7" s="66">
        <v>243.4137950754716</v>
      </c>
      <c r="BA7" s="243">
        <v>504.96672122641502</v>
      </c>
      <c r="BB7" s="65">
        <v>101.92227358490562</v>
      </c>
      <c r="BC7" s="66">
        <v>243.4137950754716</v>
      </c>
      <c r="BD7" s="243">
        <v>504.96672122641502</v>
      </c>
      <c r="BE7" s="65">
        <v>101.92227358490562</v>
      </c>
      <c r="BF7" s="66">
        <v>243.4137950754716</v>
      </c>
      <c r="BG7" s="243">
        <v>504.96672122641502</v>
      </c>
      <c r="BH7" s="65">
        <v>101.92227358490562</v>
      </c>
      <c r="BI7" s="66">
        <v>243.4137950754716</v>
      </c>
      <c r="BJ7" s="243">
        <v>504.96672122641502</v>
      </c>
      <c r="BK7" s="65">
        <v>101.92227358490562</v>
      </c>
      <c r="BL7" s="66">
        <v>243.4137950754716</v>
      </c>
      <c r="BM7" s="243">
        <v>504.96672122641502</v>
      </c>
      <c r="BN7" s="65">
        <v>101.92227358490562</v>
      </c>
      <c r="BO7" s="66">
        <v>243.4137950754716</v>
      </c>
      <c r="BP7" s="243">
        <v>504.96672122641502</v>
      </c>
      <c r="BQ7" s="65">
        <v>101.92227358490562</v>
      </c>
      <c r="BR7" s="66">
        <v>243.4137950754716</v>
      </c>
      <c r="BS7" s="243">
        <v>504.96672122641502</v>
      </c>
      <c r="BT7" s="65">
        <v>101.92227358490562</v>
      </c>
      <c r="BU7" s="66">
        <v>243.4137950754716</v>
      </c>
      <c r="BV7" s="243">
        <v>504.96672122641502</v>
      </c>
      <c r="BW7" s="65">
        <v>101.92227358490562</v>
      </c>
      <c r="BX7" s="66">
        <v>243.4137950754716</v>
      </c>
      <c r="BY7" s="243">
        <v>504.96672122641502</v>
      </c>
      <c r="BZ7" s="65">
        <v>101.92227358490562</v>
      </c>
      <c r="CA7" s="66">
        <v>243.4137950754716</v>
      </c>
      <c r="CB7" s="243">
        <v>504.96672122641502</v>
      </c>
      <c r="CC7" s="65">
        <v>101.92227358490562</v>
      </c>
      <c r="CD7" s="66">
        <v>243.4137950754716</v>
      </c>
      <c r="CE7" s="243">
        <v>504.96672122641502</v>
      </c>
      <c r="CF7" s="65">
        <v>101.92227358490562</v>
      </c>
      <c r="CG7" s="66">
        <v>243.4137950754716</v>
      </c>
      <c r="CH7" s="243">
        <v>504.96672122641502</v>
      </c>
      <c r="CI7" s="224" t="str">
        <f>'Data Summary'!J23</f>
        <v>[tonnes] Methane emissions from storage reciprocating compressors.</v>
      </c>
      <c r="CJ7"/>
      <c r="CK7"/>
      <c r="CL7"/>
      <c r="CM7"/>
      <c r="CN7"/>
      <c r="CO7"/>
      <c r="CP7"/>
    </row>
    <row r="8" spans="1:118" ht="15" customHeight="1" x14ac:dyDescent="0.25">
      <c r="A8">
        <v>5</v>
      </c>
      <c r="B8" s="64" t="str">
        <f>'Data Summary'!C24</f>
        <v>5_storcap</v>
      </c>
      <c r="C8" s="242">
        <f t="shared" si="2"/>
        <v>93222976.541981131</v>
      </c>
      <c r="D8" s="242">
        <f t="shared" si="3"/>
        <v>107130479.83437712</v>
      </c>
      <c r="E8" s="251">
        <f t="shared" si="4"/>
        <v>119571403.56037736</v>
      </c>
      <c r="F8" s="65">
        <v>93222976.541981131</v>
      </c>
      <c r="G8" s="66">
        <v>107130479.83437712</v>
      </c>
      <c r="H8" s="243">
        <v>119571403.56037736</v>
      </c>
      <c r="I8" s="65">
        <v>93222976.541981131</v>
      </c>
      <c r="J8" s="66">
        <v>107130479.83437712</v>
      </c>
      <c r="K8" s="243">
        <v>119571403.56037736</v>
      </c>
      <c r="L8" s="65">
        <v>93222976.541981131</v>
      </c>
      <c r="M8" s="66">
        <v>107130479.83437712</v>
      </c>
      <c r="N8" s="243">
        <v>119571403.56037736</v>
      </c>
      <c r="O8" s="65">
        <v>93222976.541981131</v>
      </c>
      <c r="P8" s="66">
        <v>107130479.83437712</v>
      </c>
      <c r="Q8" s="243">
        <v>119571403.56037736</v>
      </c>
      <c r="R8" s="65">
        <v>93222976.541981131</v>
      </c>
      <c r="S8" s="66">
        <v>107130479.83437712</v>
      </c>
      <c r="T8" s="243">
        <v>119571403.56037736</v>
      </c>
      <c r="U8" s="65">
        <v>93222976.541981131</v>
      </c>
      <c r="V8" s="66">
        <v>107130479.83437712</v>
      </c>
      <c r="W8" s="243">
        <v>119571403.56037736</v>
      </c>
      <c r="X8" s="65">
        <v>93222976.541981131</v>
      </c>
      <c r="Y8" s="66">
        <v>107130479.83437712</v>
      </c>
      <c r="Z8" s="243">
        <v>119571403.56037736</v>
      </c>
      <c r="AA8" s="65">
        <v>93222976.541981131</v>
      </c>
      <c r="AB8" s="66">
        <v>107130479.83437712</v>
      </c>
      <c r="AC8" s="243">
        <v>119571403.56037736</v>
      </c>
      <c r="AD8" s="65">
        <v>93222976.541981131</v>
      </c>
      <c r="AE8" s="66">
        <v>107130479.83437712</v>
      </c>
      <c r="AF8" s="243">
        <v>119571403.56037736</v>
      </c>
      <c r="AG8" s="65">
        <v>93222976.541981131</v>
      </c>
      <c r="AH8" s="66">
        <v>107130479.83437712</v>
      </c>
      <c r="AI8" s="243">
        <v>119571403.56037736</v>
      </c>
      <c r="AJ8" s="65">
        <v>93222976.541981131</v>
      </c>
      <c r="AK8" s="66">
        <v>107130479.83437712</v>
      </c>
      <c r="AL8" s="243">
        <v>119571403.56037736</v>
      </c>
      <c r="AM8" s="65">
        <v>93222976.541981131</v>
      </c>
      <c r="AN8" s="66">
        <v>107130479.83437712</v>
      </c>
      <c r="AO8" s="243">
        <v>119571403.56037736</v>
      </c>
      <c r="AP8" s="65">
        <v>93222976.541981131</v>
      </c>
      <c r="AQ8" s="66">
        <v>107130479.83437712</v>
      </c>
      <c r="AR8" s="243">
        <v>119571403.56037736</v>
      </c>
      <c r="AS8" s="65">
        <v>93222976.541981131</v>
      </c>
      <c r="AT8" s="66">
        <v>107130479.83437712</v>
      </c>
      <c r="AU8" s="243">
        <v>119571403.56037736</v>
      </c>
      <c r="AV8" s="65">
        <v>93222976.541981131</v>
      </c>
      <c r="AW8" s="66">
        <v>107130479.83437712</v>
      </c>
      <c r="AX8" s="243">
        <v>119571403.56037736</v>
      </c>
      <c r="AY8" s="65">
        <v>93222976.541981131</v>
      </c>
      <c r="AZ8" s="66">
        <v>107130479.83437712</v>
      </c>
      <c r="BA8" s="243">
        <v>119571403.56037736</v>
      </c>
      <c r="BB8" s="65">
        <v>93222976.541981131</v>
      </c>
      <c r="BC8" s="66">
        <v>107130479.83437712</v>
      </c>
      <c r="BD8" s="243">
        <v>119571403.56037736</v>
      </c>
      <c r="BE8" s="65">
        <v>93222976.541981131</v>
      </c>
      <c r="BF8" s="66">
        <v>107130479.83437712</v>
      </c>
      <c r="BG8" s="243">
        <v>119571403.56037736</v>
      </c>
      <c r="BH8" s="65">
        <v>93222976.541981131</v>
      </c>
      <c r="BI8" s="66">
        <v>107130479.83437712</v>
      </c>
      <c r="BJ8" s="243">
        <v>119571403.56037736</v>
      </c>
      <c r="BK8" s="65">
        <v>93222976.541981131</v>
      </c>
      <c r="BL8" s="66">
        <v>107130479.83437712</v>
      </c>
      <c r="BM8" s="243">
        <v>119571403.56037736</v>
      </c>
      <c r="BN8" s="65">
        <v>93222976.541981131</v>
      </c>
      <c r="BO8" s="66">
        <v>107130479.83437712</v>
      </c>
      <c r="BP8" s="243">
        <v>119571403.56037736</v>
      </c>
      <c r="BQ8" s="65">
        <v>93222976.541981131</v>
      </c>
      <c r="BR8" s="66">
        <v>107130479.83437712</v>
      </c>
      <c r="BS8" s="243">
        <v>119571403.56037736</v>
      </c>
      <c r="BT8" s="65">
        <v>93222976.541981131</v>
      </c>
      <c r="BU8" s="66">
        <v>107130479.83437712</v>
      </c>
      <c r="BV8" s="243">
        <v>119571403.56037736</v>
      </c>
      <c r="BW8" s="65">
        <v>93222976.541981131</v>
      </c>
      <c r="BX8" s="66">
        <v>107130479.83437712</v>
      </c>
      <c r="BY8" s="243">
        <v>119571403.56037736</v>
      </c>
      <c r="BZ8" s="65">
        <v>93222976.541981131</v>
      </c>
      <c r="CA8" s="66">
        <v>107130479.83437712</v>
      </c>
      <c r="CB8" s="243">
        <v>119571403.56037736</v>
      </c>
      <c r="CC8" s="65">
        <v>93222976.541981131</v>
      </c>
      <c r="CD8" s="66">
        <v>107130479.83437712</v>
      </c>
      <c r="CE8" s="243">
        <v>119571403.56037736</v>
      </c>
      <c r="CF8" s="65">
        <v>93222976.541981131</v>
      </c>
      <c r="CG8" s="66">
        <v>107130479.83437712</v>
      </c>
      <c r="CH8" s="243">
        <v>119571403.56037736</v>
      </c>
      <c r="CI8" s="224" t="str">
        <f>'Data Summary'!J24</f>
        <v>[MCF] Capacity of storage facility</v>
      </c>
      <c r="CJ8"/>
      <c r="CK8"/>
      <c r="CL8"/>
      <c r="CM8"/>
      <c r="CN8"/>
      <c r="CO8"/>
      <c r="CP8"/>
    </row>
    <row r="9" spans="1:118" ht="15" customHeight="1" x14ac:dyDescent="0.25">
      <c r="A9">
        <v>6</v>
      </c>
      <c r="B9" s="64" t="str">
        <f>'Data Summary'!C25</f>
        <v>nat_mCH4</v>
      </c>
      <c r="C9" s="242">
        <f t="shared" si="2"/>
        <v>0.73076369026073684</v>
      </c>
      <c r="D9" s="242">
        <f t="shared" si="3"/>
        <v>0.73415595693918156</v>
      </c>
      <c r="E9" s="251">
        <f t="shared" si="4"/>
        <v>0.73754822361762629</v>
      </c>
      <c r="F9" s="65">
        <v>0.73076369026073684</v>
      </c>
      <c r="G9" s="66">
        <v>0.73415595693918156</v>
      </c>
      <c r="H9" s="243">
        <v>0.73754822361762629</v>
      </c>
      <c r="I9" s="65">
        <v>0.73076369026073684</v>
      </c>
      <c r="J9" s="66">
        <v>0.73415595693918156</v>
      </c>
      <c r="K9" s="243">
        <v>0.73754822361762629</v>
      </c>
      <c r="L9" s="65">
        <v>0.73076369026073684</v>
      </c>
      <c r="M9" s="66">
        <v>0.73415595693918156</v>
      </c>
      <c r="N9" s="243">
        <v>0.73754822361762629</v>
      </c>
      <c r="O9" s="65">
        <v>0.73076369026073684</v>
      </c>
      <c r="P9" s="66">
        <v>0.73415595693918156</v>
      </c>
      <c r="Q9" s="243">
        <v>0.73754822361762629</v>
      </c>
      <c r="R9" s="65">
        <v>0.73076369026073684</v>
      </c>
      <c r="S9" s="66">
        <v>0.73415595693918156</v>
      </c>
      <c r="T9" s="243">
        <v>0.73754822361762629</v>
      </c>
      <c r="U9" s="65">
        <v>0.73076369026073684</v>
      </c>
      <c r="V9" s="66">
        <v>0.73415595693918156</v>
      </c>
      <c r="W9" s="243">
        <v>0.73754822361762629</v>
      </c>
      <c r="X9" s="65">
        <v>0.73076369026073684</v>
      </c>
      <c r="Y9" s="66">
        <v>0.73415595693918156</v>
      </c>
      <c r="Z9" s="243">
        <v>0.73754822361762629</v>
      </c>
      <c r="AA9" s="65">
        <v>0.73076369026073684</v>
      </c>
      <c r="AB9" s="66">
        <v>0.73415595693918156</v>
      </c>
      <c r="AC9" s="243">
        <v>0.73754822361762629</v>
      </c>
      <c r="AD9" s="65">
        <v>0.73076369026073684</v>
      </c>
      <c r="AE9" s="66">
        <v>0.73415595693918156</v>
      </c>
      <c r="AF9" s="243">
        <v>0.73754822361762629</v>
      </c>
      <c r="AG9" s="65">
        <v>0.73076369026073684</v>
      </c>
      <c r="AH9" s="66">
        <v>0.73415595693918156</v>
      </c>
      <c r="AI9" s="243">
        <v>0.73754822361762629</v>
      </c>
      <c r="AJ9" s="65">
        <v>0.73076369026073684</v>
      </c>
      <c r="AK9" s="66">
        <v>0.73415595693918156</v>
      </c>
      <c r="AL9" s="243">
        <v>0.73754822361762629</v>
      </c>
      <c r="AM9" s="65">
        <v>0.73076369026073684</v>
      </c>
      <c r="AN9" s="66">
        <v>0.73415595693918156</v>
      </c>
      <c r="AO9" s="243">
        <v>0.73754822361762629</v>
      </c>
      <c r="AP9" s="65">
        <v>0.73076369026073684</v>
      </c>
      <c r="AQ9" s="66">
        <v>0.73415595693918156</v>
      </c>
      <c r="AR9" s="243">
        <v>0.73754822361762629</v>
      </c>
      <c r="AS9" s="65">
        <v>0.73076369026073684</v>
      </c>
      <c r="AT9" s="66">
        <v>0.73415595693918156</v>
      </c>
      <c r="AU9" s="243">
        <v>0.73754822361762629</v>
      </c>
      <c r="AV9" s="65">
        <v>0.73076369026073684</v>
      </c>
      <c r="AW9" s="66">
        <v>0.73415595693918156</v>
      </c>
      <c r="AX9" s="243">
        <v>0.73754822361762629</v>
      </c>
      <c r="AY9" s="65">
        <v>0.73076369026073684</v>
      </c>
      <c r="AZ9" s="66">
        <v>0.73415595693918156</v>
      </c>
      <c r="BA9" s="243">
        <v>0.73754822361762629</v>
      </c>
      <c r="BB9" s="65">
        <v>0.73076369026073684</v>
      </c>
      <c r="BC9" s="66">
        <v>0.73415595693918156</v>
      </c>
      <c r="BD9" s="243">
        <v>0.73754822361762629</v>
      </c>
      <c r="BE9" s="65">
        <v>0.73076369026073684</v>
      </c>
      <c r="BF9" s="66">
        <v>0.73415595693918156</v>
      </c>
      <c r="BG9" s="243">
        <v>0.73754822361762629</v>
      </c>
      <c r="BH9" s="65">
        <v>0.73076369026073684</v>
      </c>
      <c r="BI9" s="66">
        <v>0.73415595693918156</v>
      </c>
      <c r="BJ9" s="243">
        <v>0.73754822361762629</v>
      </c>
      <c r="BK9" s="65">
        <v>0.73076369026073684</v>
      </c>
      <c r="BL9" s="66">
        <v>0.73415595693918156</v>
      </c>
      <c r="BM9" s="243">
        <v>0.73754822361762629</v>
      </c>
      <c r="BN9" s="65">
        <v>0.73076369026073684</v>
      </c>
      <c r="BO9" s="66">
        <v>0.73415595693918156</v>
      </c>
      <c r="BP9" s="243">
        <v>0.73754822361762629</v>
      </c>
      <c r="BQ9" s="65">
        <v>0.73076369026073684</v>
      </c>
      <c r="BR9" s="66">
        <v>0.73415595693918156</v>
      </c>
      <c r="BS9" s="243">
        <v>0.73754822361762629</v>
      </c>
      <c r="BT9" s="65">
        <v>0.73076369026073684</v>
      </c>
      <c r="BU9" s="66">
        <v>0.73415595693918156</v>
      </c>
      <c r="BV9" s="243">
        <v>0.73754822361762629</v>
      </c>
      <c r="BW9" s="65">
        <v>0.73076369026073684</v>
      </c>
      <c r="BX9" s="66">
        <v>0.73415595693918156</v>
      </c>
      <c r="BY9" s="243">
        <v>0.73754822361762629</v>
      </c>
      <c r="BZ9" s="65">
        <v>0.73076369026073684</v>
      </c>
      <c r="CA9" s="66">
        <v>0.73415595693918156</v>
      </c>
      <c r="CB9" s="243">
        <v>0.73754822361762629</v>
      </c>
      <c r="CC9" s="65">
        <v>0.73076369026073684</v>
      </c>
      <c r="CD9" s="66">
        <v>0.73415595693918156</v>
      </c>
      <c r="CE9" s="243">
        <v>0.73754822361762629</v>
      </c>
      <c r="CF9" s="65">
        <v>0.73076369026073684</v>
      </c>
      <c r="CG9" s="66">
        <v>0.73415595693918156</v>
      </c>
      <c r="CH9" s="243">
        <v>0.73754822361762629</v>
      </c>
      <c r="CI9" s="224" t="str">
        <f>'Data Summary'!J25</f>
        <v>[dimensionless] Mass fraction of CH4 in natural gas</v>
      </c>
      <c r="CJ9"/>
      <c r="CK9"/>
      <c r="CL9"/>
      <c r="CM9"/>
      <c r="CN9"/>
      <c r="CO9"/>
      <c r="CP9"/>
    </row>
    <row r="10" spans="1:118" ht="15" customHeight="1" x14ac:dyDescent="0.25">
      <c r="A10">
        <v>7</v>
      </c>
      <c r="B10" s="64" t="str">
        <f>'Data Summary'!C26</f>
        <v>5_RECIP_energy</v>
      </c>
      <c r="C10" s="242">
        <f t="shared" si="2"/>
        <v>18356.568396226416</v>
      </c>
      <c r="D10" s="242">
        <f t="shared" si="3"/>
        <v>21419.82430188678</v>
      </c>
      <c r="E10" s="251">
        <f t="shared" si="4"/>
        <v>24736.795754716975</v>
      </c>
      <c r="F10" s="65">
        <v>18356.568396226416</v>
      </c>
      <c r="G10" s="66">
        <v>21419.82430188678</v>
      </c>
      <c r="H10" s="243">
        <v>24736.795754716975</v>
      </c>
      <c r="I10" s="65">
        <v>18356.568396226416</v>
      </c>
      <c r="J10" s="66">
        <v>21419.82430188678</v>
      </c>
      <c r="K10" s="243">
        <v>24736.795754716975</v>
      </c>
      <c r="L10" s="65">
        <v>18356.568396226416</v>
      </c>
      <c r="M10" s="66">
        <v>21419.82430188678</v>
      </c>
      <c r="N10" s="243">
        <v>24736.795754716975</v>
      </c>
      <c r="O10" s="65">
        <v>18356.568396226416</v>
      </c>
      <c r="P10" s="66">
        <v>21419.82430188678</v>
      </c>
      <c r="Q10" s="243">
        <v>24736.795754716975</v>
      </c>
      <c r="R10" s="65">
        <v>18356.568396226416</v>
      </c>
      <c r="S10" s="66">
        <v>21419.82430188678</v>
      </c>
      <c r="T10" s="243">
        <v>24736.795754716975</v>
      </c>
      <c r="U10" s="65">
        <v>18356.568396226416</v>
      </c>
      <c r="V10" s="66">
        <v>21419.82430188678</v>
      </c>
      <c r="W10" s="243">
        <v>24736.795754716975</v>
      </c>
      <c r="X10" s="65">
        <v>18356.568396226416</v>
      </c>
      <c r="Y10" s="66">
        <v>21419.82430188678</v>
      </c>
      <c r="Z10" s="243">
        <v>24736.795754716975</v>
      </c>
      <c r="AA10" s="65">
        <v>18356.568396226416</v>
      </c>
      <c r="AB10" s="66">
        <v>21419.82430188678</v>
      </c>
      <c r="AC10" s="243">
        <v>24736.795754716975</v>
      </c>
      <c r="AD10" s="65">
        <v>18356.568396226416</v>
      </c>
      <c r="AE10" s="66">
        <v>21419.82430188678</v>
      </c>
      <c r="AF10" s="243">
        <v>24736.795754716975</v>
      </c>
      <c r="AG10" s="65">
        <v>18356.568396226416</v>
      </c>
      <c r="AH10" s="66">
        <v>21419.82430188678</v>
      </c>
      <c r="AI10" s="243">
        <v>24736.795754716975</v>
      </c>
      <c r="AJ10" s="65">
        <v>18356.568396226416</v>
      </c>
      <c r="AK10" s="66">
        <v>21419.82430188678</v>
      </c>
      <c r="AL10" s="243">
        <v>24736.795754716975</v>
      </c>
      <c r="AM10" s="65">
        <v>18356.568396226416</v>
      </c>
      <c r="AN10" s="66">
        <v>21419.82430188678</v>
      </c>
      <c r="AO10" s="243">
        <v>24736.795754716975</v>
      </c>
      <c r="AP10" s="65">
        <v>18356.568396226416</v>
      </c>
      <c r="AQ10" s="66">
        <v>21419.82430188678</v>
      </c>
      <c r="AR10" s="243">
        <v>24736.795754716975</v>
      </c>
      <c r="AS10" s="65">
        <v>18356.568396226416</v>
      </c>
      <c r="AT10" s="66">
        <v>21419.82430188678</v>
      </c>
      <c r="AU10" s="243">
        <v>24736.795754716975</v>
      </c>
      <c r="AV10" s="65">
        <v>18356.568396226416</v>
      </c>
      <c r="AW10" s="66">
        <v>21419.82430188678</v>
      </c>
      <c r="AX10" s="243">
        <v>24736.795754716975</v>
      </c>
      <c r="AY10" s="65">
        <v>18356.568396226416</v>
      </c>
      <c r="AZ10" s="66">
        <v>21419.82430188678</v>
      </c>
      <c r="BA10" s="243">
        <v>24736.795754716975</v>
      </c>
      <c r="BB10" s="65">
        <v>18356.568396226416</v>
      </c>
      <c r="BC10" s="66">
        <v>21419.82430188678</v>
      </c>
      <c r="BD10" s="243">
        <v>24736.795754716975</v>
      </c>
      <c r="BE10" s="65">
        <v>18356.568396226416</v>
      </c>
      <c r="BF10" s="66">
        <v>21419.82430188678</v>
      </c>
      <c r="BG10" s="243">
        <v>24736.795754716975</v>
      </c>
      <c r="BH10" s="65">
        <v>18356.568396226416</v>
      </c>
      <c r="BI10" s="66">
        <v>21419.82430188678</v>
      </c>
      <c r="BJ10" s="243">
        <v>24736.795754716975</v>
      </c>
      <c r="BK10" s="65">
        <v>18356.568396226416</v>
      </c>
      <c r="BL10" s="66">
        <v>21419.82430188678</v>
      </c>
      <c r="BM10" s="243">
        <v>24736.795754716975</v>
      </c>
      <c r="BN10" s="65">
        <v>18356.568396226416</v>
      </c>
      <c r="BO10" s="66">
        <v>21419.82430188678</v>
      </c>
      <c r="BP10" s="243">
        <v>24736.795754716975</v>
      </c>
      <c r="BQ10" s="65">
        <v>18356.568396226416</v>
      </c>
      <c r="BR10" s="66">
        <v>21419.82430188678</v>
      </c>
      <c r="BS10" s="243">
        <v>24736.795754716975</v>
      </c>
      <c r="BT10" s="65">
        <v>18356.568396226416</v>
      </c>
      <c r="BU10" s="66">
        <v>21419.82430188678</v>
      </c>
      <c r="BV10" s="243">
        <v>24736.795754716975</v>
      </c>
      <c r="BW10" s="65">
        <v>18356.568396226416</v>
      </c>
      <c r="BX10" s="66">
        <v>21419.82430188678</v>
      </c>
      <c r="BY10" s="243">
        <v>24736.795754716975</v>
      </c>
      <c r="BZ10" s="65">
        <v>18356.568396226416</v>
      </c>
      <c r="CA10" s="66">
        <v>21419.82430188678</v>
      </c>
      <c r="CB10" s="243">
        <v>24736.795754716975</v>
      </c>
      <c r="CC10" s="65">
        <v>18356.568396226416</v>
      </c>
      <c r="CD10" s="66">
        <v>21419.82430188678</v>
      </c>
      <c r="CE10" s="243">
        <v>24736.795754716975</v>
      </c>
      <c r="CF10" s="65">
        <v>18356.568396226416</v>
      </c>
      <c r="CG10" s="66">
        <v>21419.82430188678</v>
      </c>
      <c r="CH10" s="243">
        <v>24736.795754716975</v>
      </c>
      <c r="CI10" s="224" t="str">
        <f>'Data Summary'!J26</f>
        <v>[hp] Operating reciprocating compressor horsepower at a storage facility</v>
      </c>
      <c r="CJ10"/>
      <c r="CK10"/>
      <c r="CL10"/>
      <c r="CM10"/>
      <c r="CN10"/>
      <c r="CO10"/>
      <c r="CP10"/>
    </row>
    <row r="11" spans="1:118" ht="15" customHeight="1" x14ac:dyDescent="0.25">
      <c r="A11">
        <v>8</v>
      </c>
      <c r="B11" s="64" t="str">
        <f>'Data Summary'!C27</f>
        <v>Recip_thermalefficiency</v>
      </c>
      <c r="C11" s="242">
        <f t="shared" si="2"/>
        <v>0.44</v>
      </c>
      <c r="D11" s="242">
        <f t="shared" si="3"/>
        <v>0.44</v>
      </c>
      <c r="E11" s="251">
        <f t="shared" si="4"/>
        <v>0.44</v>
      </c>
      <c r="F11" s="65">
        <v>0.44</v>
      </c>
      <c r="G11" s="66">
        <v>0.44</v>
      </c>
      <c r="H11" s="243">
        <v>0.44</v>
      </c>
      <c r="I11" s="65">
        <v>0.44</v>
      </c>
      <c r="J11" s="66">
        <v>0.44</v>
      </c>
      <c r="K11" s="243">
        <v>0.44</v>
      </c>
      <c r="L11" s="65">
        <v>0.44</v>
      </c>
      <c r="M11" s="66">
        <v>0.44</v>
      </c>
      <c r="N11" s="243">
        <v>0.44</v>
      </c>
      <c r="O11" s="65">
        <v>0.44</v>
      </c>
      <c r="P11" s="66">
        <v>0.44</v>
      </c>
      <c r="Q11" s="243">
        <v>0.44</v>
      </c>
      <c r="R11" s="65">
        <v>0.44</v>
      </c>
      <c r="S11" s="66">
        <v>0.44</v>
      </c>
      <c r="T11" s="243">
        <v>0.44</v>
      </c>
      <c r="U11" s="65">
        <v>0.44</v>
      </c>
      <c r="V11" s="66">
        <v>0.44</v>
      </c>
      <c r="W11" s="243">
        <v>0.44</v>
      </c>
      <c r="X11" s="65">
        <v>0.44</v>
      </c>
      <c r="Y11" s="66">
        <v>0.44</v>
      </c>
      <c r="Z11" s="243">
        <v>0.44</v>
      </c>
      <c r="AA11" s="65">
        <v>0.44</v>
      </c>
      <c r="AB11" s="66">
        <v>0.44</v>
      </c>
      <c r="AC11" s="243">
        <v>0.44</v>
      </c>
      <c r="AD11" s="65">
        <v>0.44</v>
      </c>
      <c r="AE11" s="66">
        <v>0.44</v>
      </c>
      <c r="AF11" s="243">
        <v>0.44</v>
      </c>
      <c r="AG11" s="65">
        <v>0.44</v>
      </c>
      <c r="AH11" s="66">
        <v>0.44</v>
      </c>
      <c r="AI11" s="243">
        <v>0.44</v>
      </c>
      <c r="AJ11" s="65">
        <v>0.44</v>
      </c>
      <c r="AK11" s="66">
        <v>0.44</v>
      </c>
      <c r="AL11" s="243">
        <v>0.44</v>
      </c>
      <c r="AM11" s="65">
        <v>0.44</v>
      </c>
      <c r="AN11" s="66">
        <v>0.44</v>
      </c>
      <c r="AO11" s="243">
        <v>0.44</v>
      </c>
      <c r="AP11" s="65">
        <v>0.44</v>
      </c>
      <c r="AQ11" s="66">
        <v>0.44</v>
      </c>
      <c r="AR11" s="243">
        <v>0.44</v>
      </c>
      <c r="AS11" s="65">
        <v>0.44</v>
      </c>
      <c r="AT11" s="66">
        <v>0.44</v>
      </c>
      <c r="AU11" s="243">
        <v>0.44</v>
      </c>
      <c r="AV11" s="65">
        <v>0.44</v>
      </c>
      <c r="AW11" s="66">
        <v>0.44</v>
      </c>
      <c r="AX11" s="243">
        <v>0.44</v>
      </c>
      <c r="AY11" s="65">
        <v>0.44</v>
      </c>
      <c r="AZ11" s="66">
        <v>0.44</v>
      </c>
      <c r="BA11" s="243">
        <v>0.44</v>
      </c>
      <c r="BB11" s="65">
        <v>0.44</v>
      </c>
      <c r="BC11" s="66">
        <v>0.44</v>
      </c>
      <c r="BD11" s="243">
        <v>0.44</v>
      </c>
      <c r="BE11" s="65">
        <v>0.44</v>
      </c>
      <c r="BF11" s="66">
        <v>0.44</v>
      </c>
      <c r="BG11" s="243">
        <v>0.44</v>
      </c>
      <c r="BH11" s="65">
        <v>0.44</v>
      </c>
      <c r="BI11" s="66">
        <v>0.44</v>
      </c>
      <c r="BJ11" s="243">
        <v>0.44</v>
      </c>
      <c r="BK11" s="65">
        <v>0.44</v>
      </c>
      <c r="BL11" s="66">
        <v>0.44</v>
      </c>
      <c r="BM11" s="243">
        <v>0.44</v>
      </c>
      <c r="BN11" s="65">
        <v>0.44</v>
      </c>
      <c r="BO11" s="66">
        <v>0.44</v>
      </c>
      <c r="BP11" s="243">
        <v>0.44</v>
      </c>
      <c r="BQ11" s="65">
        <v>0.44</v>
      </c>
      <c r="BR11" s="66">
        <v>0.44</v>
      </c>
      <c r="BS11" s="243">
        <v>0.44</v>
      </c>
      <c r="BT11" s="65">
        <v>0.44</v>
      </c>
      <c r="BU11" s="66">
        <v>0.44</v>
      </c>
      <c r="BV11" s="243">
        <v>0.44</v>
      </c>
      <c r="BW11" s="65">
        <v>0.44</v>
      </c>
      <c r="BX11" s="66">
        <v>0.44</v>
      </c>
      <c r="BY11" s="243">
        <v>0.44</v>
      </c>
      <c r="BZ11" s="65">
        <v>0.44</v>
      </c>
      <c r="CA11" s="66">
        <v>0.44</v>
      </c>
      <c r="CB11" s="243">
        <v>0.44</v>
      </c>
      <c r="CC11" s="65">
        <v>0.44</v>
      </c>
      <c r="CD11" s="66">
        <v>0.44</v>
      </c>
      <c r="CE11" s="243">
        <v>0.44</v>
      </c>
      <c r="CF11" s="65">
        <v>0.44</v>
      </c>
      <c r="CG11" s="66">
        <v>0.44</v>
      </c>
      <c r="CH11" s="243">
        <v>0.44</v>
      </c>
      <c r="CI11" s="224" t="str">
        <f>'Data Summary'!J27</f>
        <v>[dimensionless] Thermal efficiency of reciprocating engine used to drive reciprocating compressors.</v>
      </c>
      <c r="CJ11"/>
      <c r="CK11"/>
      <c r="CL11"/>
      <c r="CM11"/>
      <c r="CN11"/>
      <c r="CO11"/>
      <c r="CP11"/>
    </row>
    <row r="12" spans="1:118" ht="15" customHeight="1" x14ac:dyDescent="0.25">
      <c r="B12" s="240"/>
      <c r="C12" s="241"/>
      <c r="D12" s="241"/>
      <c r="E12" s="241"/>
      <c r="F12" s="240"/>
      <c r="CJ12"/>
      <c r="CK12"/>
      <c r="CL12" s="218"/>
      <c r="CM12" s="218"/>
      <c r="CN12" s="218"/>
      <c r="CO12" s="218"/>
      <c r="CP12" s="218"/>
    </row>
    <row r="13" spans="1:118" ht="15" customHeight="1" x14ac:dyDescent="0.25"/>
    <row r="14" spans="1:118" ht="15" customHeight="1" x14ac:dyDescent="0.25"/>
    <row r="15" spans="1:118" ht="15" customHeight="1" x14ac:dyDescent="0.25"/>
    <row r="16" spans="1:118" ht="15" customHeight="1" x14ac:dyDescent="0.25">
      <c r="F16">
        <v>1</v>
      </c>
      <c r="G16">
        <v>1</v>
      </c>
      <c r="H16">
        <v>1</v>
      </c>
      <c r="I16">
        <f t="shared" ref="I16:AN16" si="5">F16+1</f>
        <v>2</v>
      </c>
      <c r="J16">
        <f t="shared" si="5"/>
        <v>2</v>
      </c>
      <c r="K16">
        <f t="shared" si="5"/>
        <v>2</v>
      </c>
      <c r="L16">
        <f t="shared" si="5"/>
        <v>3</v>
      </c>
      <c r="M16">
        <f t="shared" si="5"/>
        <v>3</v>
      </c>
      <c r="N16">
        <f t="shared" si="5"/>
        <v>3</v>
      </c>
      <c r="O16">
        <f t="shared" si="5"/>
        <v>4</v>
      </c>
      <c r="P16">
        <f t="shared" si="5"/>
        <v>4</v>
      </c>
      <c r="Q16">
        <f t="shared" si="5"/>
        <v>4</v>
      </c>
      <c r="R16">
        <f t="shared" si="5"/>
        <v>5</v>
      </c>
      <c r="S16">
        <f t="shared" si="5"/>
        <v>5</v>
      </c>
      <c r="T16">
        <f t="shared" si="5"/>
        <v>5</v>
      </c>
      <c r="U16">
        <f t="shared" si="5"/>
        <v>6</v>
      </c>
      <c r="V16">
        <f t="shared" si="5"/>
        <v>6</v>
      </c>
      <c r="W16">
        <f t="shared" si="5"/>
        <v>6</v>
      </c>
      <c r="X16">
        <f t="shared" si="5"/>
        <v>7</v>
      </c>
      <c r="Y16">
        <f t="shared" si="5"/>
        <v>7</v>
      </c>
      <c r="Z16">
        <f t="shared" si="5"/>
        <v>7</v>
      </c>
      <c r="AA16">
        <f t="shared" si="5"/>
        <v>8</v>
      </c>
      <c r="AB16">
        <f t="shared" si="5"/>
        <v>8</v>
      </c>
      <c r="AC16">
        <f t="shared" si="5"/>
        <v>8</v>
      </c>
      <c r="AD16">
        <f t="shared" si="5"/>
        <v>9</v>
      </c>
      <c r="AE16">
        <f t="shared" si="5"/>
        <v>9</v>
      </c>
      <c r="AF16">
        <f t="shared" si="5"/>
        <v>9</v>
      </c>
      <c r="AG16">
        <f t="shared" si="5"/>
        <v>10</v>
      </c>
      <c r="AH16">
        <f t="shared" si="5"/>
        <v>10</v>
      </c>
      <c r="AI16">
        <f t="shared" si="5"/>
        <v>10</v>
      </c>
      <c r="AJ16">
        <f t="shared" si="5"/>
        <v>11</v>
      </c>
      <c r="AK16">
        <f t="shared" si="5"/>
        <v>11</v>
      </c>
      <c r="AL16">
        <f t="shared" si="5"/>
        <v>11</v>
      </c>
      <c r="AM16">
        <f t="shared" si="5"/>
        <v>12</v>
      </c>
      <c r="AN16">
        <f t="shared" si="5"/>
        <v>12</v>
      </c>
      <c r="AO16">
        <f t="shared" ref="AO16:BT16" si="6">AL16+1</f>
        <v>12</v>
      </c>
      <c r="AP16">
        <f t="shared" si="6"/>
        <v>13</v>
      </c>
      <c r="AQ16">
        <f t="shared" si="6"/>
        <v>13</v>
      </c>
      <c r="AR16">
        <f t="shared" si="6"/>
        <v>13</v>
      </c>
      <c r="AS16">
        <f t="shared" si="6"/>
        <v>14</v>
      </c>
      <c r="AT16">
        <f t="shared" si="6"/>
        <v>14</v>
      </c>
      <c r="AU16">
        <f t="shared" si="6"/>
        <v>14</v>
      </c>
      <c r="AV16">
        <f t="shared" si="6"/>
        <v>15</v>
      </c>
      <c r="AW16">
        <f t="shared" si="6"/>
        <v>15</v>
      </c>
      <c r="AX16">
        <f t="shared" si="6"/>
        <v>15</v>
      </c>
      <c r="AY16">
        <f t="shared" si="6"/>
        <v>16</v>
      </c>
      <c r="AZ16">
        <f t="shared" si="6"/>
        <v>16</v>
      </c>
      <c r="BA16">
        <f t="shared" si="6"/>
        <v>16</v>
      </c>
      <c r="BB16">
        <f t="shared" si="6"/>
        <v>17</v>
      </c>
      <c r="BC16">
        <f t="shared" si="6"/>
        <v>17</v>
      </c>
      <c r="BD16">
        <f t="shared" si="6"/>
        <v>17</v>
      </c>
      <c r="BE16">
        <f t="shared" si="6"/>
        <v>18</v>
      </c>
      <c r="BF16">
        <f t="shared" si="6"/>
        <v>18</v>
      </c>
      <c r="BG16">
        <f t="shared" si="6"/>
        <v>18</v>
      </c>
      <c r="BH16">
        <f t="shared" si="6"/>
        <v>19</v>
      </c>
      <c r="BI16">
        <f t="shared" si="6"/>
        <v>19</v>
      </c>
      <c r="BJ16">
        <f t="shared" si="6"/>
        <v>19</v>
      </c>
      <c r="BK16">
        <f t="shared" si="6"/>
        <v>20</v>
      </c>
      <c r="BL16">
        <f t="shared" si="6"/>
        <v>20</v>
      </c>
      <c r="BM16">
        <f t="shared" si="6"/>
        <v>20</v>
      </c>
      <c r="BN16">
        <f t="shared" si="6"/>
        <v>21</v>
      </c>
      <c r="BO16">
        <f t="shared" si="6"/>
        <v>21</v>
      </c>
      <c r="BP16">
        <f t="shared" si="6"/>
        <v>21</v>
      </c>
      <c r="BQ16">
        <f t="shared" si="6"/>
        <v>22</v>
      </c>
      <c r="BR16">
        <f t="shared" si="6"/>
        <v>22</v>
      </c>
      <c r="BS16">
        <f t="shared" si="6"/>
        <v>22</v>
      </c>
      <c r="BT16">
        <f t="shared" si="6"/>
        <v>23</v>
      </c>
      <c r="BU16">
        <f t="shared" ref="BU16:CH16" si="7">BR16+1</f>
        <v>23</v>
      </c>
      <c r="BV16">
        <f t="shared" si="7"/>
        <v>23</v>
      </c>
      <c r="BW16">
        <f t="shared" si="7"/>
        <v>24</v>
      </c>
      <c r="BX16">
        <f t="shared" si="7"/>
        <v>24</v>
      </c>
      <c r="BY16">
        <f t="shared" si="7"/>
        <v>24</v>
      </c>
      <c r="BZ16">
        <f t="shared" si="7"/>
        <v>25</v>
      </c>
      <c r="CA16">
        <f t="shared" si="7"/>
        <v>25</v>
      </c>
      <c r="CB16">
        <f t="shared" si="7"/>
        <v>25</v>
      </c>
      <c r="CC16">
        <f t="shared" si="7"/>
        <v>26</v>
      </c>
      <c r="CD16">
        <f t="shared" si="7"/>
        <v>26</v>
      </c>
      <c r="CE16">
        <f t="shared" si="7"/>
        <v>26</v>
      </c>
      <c r="CF16">
        <f t="shared" si="7"/>
        <v>27</v>
      </c>
      <c r="CG16">
        <f t="shared" si="7"/>
        <v>27</v>
      </c>
      <c r="CH16">
        <f t="shared" si="7"/>
        <v>27</v>
      </c>
    </row>
    <row r="17" spans="2:87" ht="18.75" x14ac:dyDescent="0.3">
      <c r="B17" s="67" t="s">
        <v>114</v>
      </c>
      <c r="F17" t="s">
        <v>309</v>
      </c>
      <c r="G17" t="s">
        <v>310</v>
      </c>
      <c r="H17" t="s">
        <v>311</v>
      </c>
      <c r="I17" t="s">
        <v>309</v>
      </c>
      <c r="J17" t="s">
        <v>310</v>
      </c>
      <c r="K17" t="s">
        <v>311</v>
      </c>
      <c r="L17" t="s">
        <v>309</v>
      </c>
      <c r="M17" t="s">
        <v>310</v>
      </c>
      <c r="N17" t="s">
        <v>311</v>
      </c>
      <c r="O17" t="s">
        <v>309</v>
      </c>
      <c r="P17" t="s">
        <v>310</v>
      </c>
      <c r="Q17" t="s">
        <v>311</v>
      </c>
      <c r="R17" t="s">
        <v>309</v>
      </c>
      <c r="S17" t="s">
        <v>310</v>
      </c>
      <c r="T17" t="s">
        <v>311</v>
      </c>
      <c r="U17" t="s">
        <v>309</v>
      </c>
      <c r="V17" t="s">
        <v>310</v>
      </c>
      <c r="W17" t="s">
        <v>311</v>
      </c>
      <c r="X17" t="s">
        <v>309</v>
      </c>
      <c r="Y17" t="s">
        <v>310</v>
      </c>
      <c r="Z17" t="s">
        <v>311</v>
      </c>
      <c r="AA17" t="s">
        <v>309</v>
      </c>
      <c r="AB17" t="s">
        <v>310</v>
      </c>
      <c r="AC17" t="s">
        <v>311</v>
      </c>
      <c r="AD17" t="s">
        <v>309</v>
      </c>
      <c r="AE17" t="s">
        <v>310</v>
      </c>
      <c r="AF17" t="s">
        <v>311</v>
      </c>
      <c r="AG17" t="s">
        <v>309</v>
      </c>
      <c r="AH17" t="s">
        <v>310</v>
      </c>
      <c r="AI17" t="s">
        <v>311</v>
      </c>
      <c r="AJ17" t="s">
        <v>309</v>
      </c>
      <c r="AK17" t="s">
        <v>310</v>
      </c>
      <c r="AL17" t="s">
        <v>311</v>
      </c>
      <c r="AM17" t="s">
        <v>309</v>
      </c>
      <c r="AN17" t="s">
        <v>310</v>
      </c>
      <c r="AO17" t="s">
        <v>311</v>
      </c>
      <c r="AP17" t="s">
        <v>309</v>
      </c>
      <c r="AQ17" t="s">
        <v>310</v>
      </c>
      <c r="AR17" t="s">
        <v>311</v>
      </c>
      <c r="AS17" t="s">
        <v>309</v>
      </c>
      <c r="AT17" t="s">
        <v>310</v>
      </c>
      <c r="AU17" t="s">
        <v>311</v>
      </c>
      <c r="AV17" t="s">
        <v>309</v>
      </c>
      <c r="AW17" t="s">
        <v>310</v>
      </c>
      <c r="AX17" t="s">
        <v>311</v>
      </c>
      <c r="AY17" t="s">
        <v>309</v>
      </c>
      <c r="AZ17" t="s">
        <v>310</v>
      </c>
      <c r="BA17" t="s">
        <v>311</v>
      </c>
      <c r="BB17" t="s">
        <v>309</v>
      </c>
      <c r="BC17" t="s">
        <v>310</v>
      </c>
      <c r="BD17" t="s">
        <v>311</v>
      </c>
      <c r="BE17" t="s">
        <v>309</v>
      </c>
      <c r="BF17" t="s">
        <v>310</v>
      </c>
      <c r="BG17" t="s">
        <v>311</v>
      </c>
      <c r="BH17" t="s">
        <v>309</v>
      </c>
      <c r="BI17" t="s">
        <v>310</v>
      </c>
      <c r="BJ17" t="s">
        <v>311</v>
      </c>
      <c r="BK17" t="s">
        <v>309</v>
      </c>
      <c r="BL17" t="s">
        <v>310</v>
      </c>
      <c r="BM17" t="s">
        <v>311</v>
      </c>
      <c r="BN17" t="s">
        <v>309</v>
      </c>
      <c r="BO17" t="s">
        <v>310</v>
      </c>
      <c r="BP17" t="s">
        <v>311</v>
      </c>
      <c r="BQ17" t="s">
        <v>309</v>
      </c>
      <c r="BR17" t="s">
        <v>310</v>
      </c>
      <c r="BS17" t="s">
        <v>311</v>
      </c>
      <c r="BT17" t="s">
        <v>309</v>
      </c>
      <c r="BU17" t="s">
        <v>310</v>
      </c>
      <c r="BV17" t="s">
        <v>311</v>
      </c>
      <c r="BW17" t="s">
        <v>309</v>
      </c>
      <c r="BX17" t="s">
        <v>310</v>
      </c>
      <c r="BY17" t="s">
        <v>311</v>
      </c>
      <c r="BZ17" t="s">
        <v>309</v>
      </c>
      <c r="CA17" t="s">
        <v>310</v>
      </c>
      <c r="CB17" t="s">
        <v>311</v>
      </c>
      <c r="CC17" t="s">
        <v>309</v>
      </c>
      <c r="CD17" t="s">
        <v>310</v>
      </c>
      <c r="CE17" t="s">
        <v>311</v>
      </c>
      <c r="CF17" t="s">
        <v>309</v>
      </c>
      <c r="CG17" t="s">
        <v>310</v>
      </c>
      <c r="CH17" t="s">
        <v>311</v>
      </c>
    </row>
    <row r="18" spans="2:87" x14ac:dyDescent="0.25">
      <c r="B18" s="68" t="s">
        <v>112</v>
      </c>
      <c r="C18" s="321" t="s">
        <v>9</v>
      </c>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321"/>
      <c r="AP18" s="321"/>
      <c r="AQ18" s="321"/>
      <c r="AR18" s="321"/>
      <c r="AS18" s="321"/>
      <c r="AT18" s="321"/>
      <c r="AU18" s="321"/>
      <c r="AV18" s="321"/>
      <c r="AW18" s="321"/>
      <c r="AX18" s="321"/>
      <c r="AY18" s="321"/>
      <c r="AZ18" s="321"/>
      <c r="BA18" s="321"/>
      <c r="BB18" s="321"/>
      <c r="BC18" s="321"/>
      <c r="BD18" s="321"/>
      <c r="BE18" s="321"/>
      <c r="BF18" s="321"/>
      <c r="BG18" s="321"/>
      <c r="BH18" s="321"/>
      <c r="BI18" s="321"/>
      <c r="BJ18" s="321"/>
      <c r="BK18" s="321"/>
      <c r="BL18" s="321"/>
      <c r="BM18" s="321"/>
      <c r="BN18" s="321"/>
      <c r="BO18" s="321"/>
      <c r="BP18" s="321"/>
      <c r="BQ18" s="321"/>
      <c r="BR18" s="321"/>
      <c r="BS18" s="321"/>
      <c r="BT18" s="321"/>
      <c r="BU18" s="321"/>
      <c r="BV18" s="321"/>
      <c r="BW18" s="321"/>
      <c r="BX18" s="321"/>
      <c r="BY18" s="321"/>
      <c r="BZ18" s="321"/>
      <c r="CA18" s="321"/>
      <c r="CB18" s="321"/>
      <c r="CC18" s="321"/>
      <c r="CD18" s="321"/>
      <c r="CE18" s="321"/>
      <c r="CF18" s="321"/>
      <c r="CG18" s="321"/>
      <c r="CH18" s="321"/>
      <c r="CI18" s="321"/>
    </row>
    <row r="19" spans="2:87" ht="30" customHeight="1" x14ac:dyDescent="0.25">
      <c r="B19" s="69">
        <v>1</v>
      </c>
      <c r="C19" s="320" t="s">
        <v>376</v>
      </c>
      <c r="D19" s="320"/>
      <c r="E19" s="320"/>
      <c r="F19" s="320"/>
      <c r="G19" s="320"/>
      <c r="H19" s="320"/>
      <c r="I19" s="320"/>
      <c r="J19" s="320"/>
      <c r="K19" s="320"/>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0"/>
      <c r="AM19" s="320"/>
      <c r="AN19" s="320"/>
      <c r="AO19" s="320"/>
      <c r="AP19" s="320"/>
      <c r="AQ19" s="320"/>
      <c r="AR19" s="320"/>
      <c r="AS19" s="320"/>
      <c r="AT19" s="320"/>
      <c r="AU19" s="320"/>
      <c r="AV19" s="320"/>
      <c r="AW19" s="320"/>
      <c r="AX19" s="320"/>
      <c r="AY19" s="320"/>
      <c r="AZ19" s="320"/>
      <c r="BA19" s="320"/>
      <c r="BB19" s="320"/>
      <c r="BC19" s="320"/>
      <c r="BD19" s="320"/>
      <c r="BE19" s="320"/>
      <c r="BF19" s="320"/>
      <c r="BG19" s="320"/>
      <c r="BH19" s="320"/>
      <c r="BI19" s="320"/>
      <c r="BJ19" s="320"/>
      <c r="BK19" s="320"/>
      <c r="BL19" s="320"/>
      <c r="BM19" s="320"/>
      <c r="BN19" s="320"/>
      <c r="BO19" s="320"/>
      <c r="BP19" s="320"/>
      <c r="BQ19" s="320"/>
      <c r="BR19" s="320"/>
      <c r="BS19" s="320"/>
      <c r="BT19" s="320"/>
      <c r="BU19" s="320"/>
      <c r="BV19" s="320"/>
      <c r="BW19" s="320"/>
      <c r="BX19" s="320"/>
      <c r="BY19" s="320"/>
      <c r="BZ19" s="320"/>
      <c r="CA19" s="320"/>
      <c r="CB19" s="320"/>
      <c r="CC19" s="320"/>
      <c r="CD19" s="320"/>
      <c r="CE19" s="320"/>
      <c r="CF19" s="320"/>
      <c r="CG19" s="320"/>
      <c r="CH19" s="320"/>
      <c r="CI19" s="320"/>
    </row>
    <row r="20" spans="2:87" ht="30" customHeight="1" x14ac:dyDescent="0.25">
      <c r="B20" s="69">
        <v>2</v>
      </c>
      <c r="C20" s="320" t="s">
        <v>377</v>
      </c>
      <c r="D20" s="320"/>
      <c r="E20" s="320"/>
      <c r="F20" s="320"/>
      <c r="G20" s="320"/>
      <c r="H20" s="320"/>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320"/>
      <c r="AI20" s="320"/>
      <c r="AJ20" s="320"/>
      <c r="AK20" s="320"/>
      <c r="AL20" s="320"/>
      <c r="AM20" s="320"/>
      <c r="AN20" s="320"/>
      <c r="AO20" s="320"/>
      <c r="AP20" s="320"/>
      <c r="AQ20" s="320"/>
      <c r="AR20" s="320"/>
      <c r="AS20" s="320"/>
      <c r="AT20" s="320"/>
      <c r="AU20" s="320"/>
      <c r="AV20" s="320"/>
      <c r="AW20" s="320"/>
      <c r="AX20" s="320"/>
      <c r="AY20" s="320"/>
      <c r="AZ20" s="320"/>
      <c r="BA20" s="320"/>
      <c r="BB20" s="320"/>
      <c r="BC20" s="320"/>
      <c r="BD20" s="320"/>
      <c r="BE20" s="320"/>
      <c r="BF20" s="320"/>
      <c r="BG20" s="320"/>
      <c r="BH20" s="320"/>
      <c r="BI20" s="320"/>
      <c r="BJ20" s="320"/>
      <c r="BK20" s="320"/>
      <c r="BL20" s="320"/>
      <c r="BM20" s="320"/>
      <c r="BN20" s="320"/>
      <c r="BO20" s="320"/>
      <c r="BP20" s="320"/>
      <c r="BQ20" s="320"/>
      <c r="BR20" s="320"/>
      <c r="BS20" s="320"/>
      <c r="BT20" s="320"/>
      <c r="BU20" s="320"/>
      <c r="BV20" s="320"/>
      <c r="BW20" s="320"/>
      <c r="BX20" s="320"/>
      <c r="BY20" s="320"/>
      <c r="BZ20" s="320"/>
      <c r="CA20" s="320"/>
      <c r="CB20" s="320"/>
      <c r="CC20" s="320"/>
      <c r="CD20" s="320"/>
      <c r="CE20" s="320"/>
      <c r="CF20" s="320"/>
      <c r="CG20" s="320"/>
      <c r="CH20" s="320"/>
      <c r="CI20" s="320"/>
    </row>
    <row r="21" spans="2:87" ht="30" customHeight="1" x14ac:dyDescent="0.25">
      <c r="B21" s="70">
        <f>B20+1</f>
        <v>3</v>
      </c>
      <c r="C21" s="320" t="s">
        <v>378</v>
      </c>
      <c r="D21" s="320"/>
      <c r="E21" s="320"/>
      <c r="F21" s="320"/>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0"/>
      <c r="AL21" s="320"/>
      <c r="AM21" s="320"/>
      <c r="AN21" s="320"/>
      <c r="AO21" s="320"/>
      <c r="AP21" s="320"/>
      <c r="AQ21" s="320"/>
      <c r="AR21" s="320"/>
      <c r="AS21" s="320"/>
      <c r="AT21" s="320"/>
      <c r="AU21" s="320"/>
      <c r="AV21" s="320"/>
      <c r="AW21" s="320"/>
      <c r="AX21" s="320"/>
      <c r="AY21" s="320"/>
      <c r="AZ21" s="320"/>
      <c r="BA21" s="320"/>
      <c r="BB21" s="320"/>
      <c r="BC21" s="320"/>
      <c r="BD21" s="320"/>
      <c r="BE21" s="320"/>
      <c r="BF21" s="320"/>
      <c r="BG21" s="320"/>
      <c r="BH21" s="320"/>
      <c r="BI21" s="320"/>
      <c r="BJ21" s="320"/>
      <c r="BK21" s="320"/>
      <c r="BL21" s="320"/>
      <c r="BM21" s="320"/>
      <c r="BN21" s="320"/>
      <c r="BO21" s="320"/>
      <c r="BP21" s="320"/>
      <c r="BQ21" s="320"/>
      <c r="BR21" s="320"/>
      <c r="BS21" s="320"/>
      <c r="BT21" s="320"/>
      <c r="BU21" s="320"/>
      <c r="BV21" s="320"/>
      <c r="BW21" s="320"/>
      <c r="BX21" s="320"/>
      <c r="BY21" s="320"/>
      <c r="BZ21" s="320"/>
      <c r="CA21" s="320"/>
      <c r="CB21" s="320"/>
      <c r="CC21" s="320"/>
      <c r="CD21" s="320"/>
      <c r="CE21" s="320"/>
      <c r="CF21" s="320"/>
      <c r="CG21" s="320"/>
      <c r="CH21" s="320"/>
      <c r="CI21" s="320"/>
    </row>
    <row r="22" spans="2:87" ht="30" customHeight="1" x14ac:dyDescent="0.25">
      <c r="B22" s="70">
        <f t="shared" ref="B22:B45" si="8">B21+1</f>
        <v>4</v>
      </c>
      <c r="C22" s="320" t="s">
        <v>379</v>
      </c>
      <c r="D22" s="320"/>
      <c r="E22" s="320"/>
      <c r="F22" s="320"/>
      <c r="G22" s="320"/>
      <c r="H22" s="320"/>
      <c r="I22" s="320"/>
      <c r="J22" s="320"/>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0"/>
      <c r="AL22" s="320"/>
      <c r="AM22" s="320"/>
      <c r="AN22" s="320"/>
      <c r="AO22" s="320"/>
      <c r="AP22" s="320"/>
      <c r="AQ22" s="320"/>
      <c r="AR22" s="320"/>
      <c r="AS22" s="320"/>
      <c r="AT22" s="320"/>
      <c r="AU22" s="320"/>
      <c r="AV22" s="320"/>
      <c r="AW22" s="320"/>
      <c r="AX22" s="320"/>
      <c r="AY22" s="320"/>
      <c r="AZ22" s="320"/>
      <c r="BA22" s="320"/>
      <c r="BB22" s="320"/>
      <c r="BC22" s="320"/>
      <c r="BD22" s="320"/>
      <c r="BE22" s="320"/>
      <c r="BF22" s="320"/>
      <c r="BG22" s="320"/>
      <c r="BH22" s="320"/>
      <c r="BI22" s="320"/>
      <c r="BJ22" s="320"/>
      <c r="BK22" s="320"/>
      <c r="BL22" s="320"/>
      <c r="BM22" s="320"/>
      <c r="BN22" s="320"/>
      <c r="BO22" s="320"/>
      <c r="BP22" s="320"/>
      <c r="BQ22" s="320"/>
      <c r="BR22" s="320"/>
      <c r="BS22" s="320"/>
      <c r="BT22" s="320"/>
      <c r="BU22" s="320"/>
      <c r="BV22" s="320"/>
      <c r="BW22" s="320"/>
      <c r="BX22" s="320"/>
      <c r="BY22" s="320"/>
      <c r="BZ22" s="320"/>
      <c r="CA22" s="320"/>
      <c r="CB22" s="320"/>
      <c r="CC22" s="320"/>
      <c r="CD22" s="320"/>
      <c r="CE22" s="320"/>
      <c r="CF22" s="320"/>
      <c r="CG22" s="320"/>
      <c r="CH22" s="320"/>
      <c r="CI22" s="320"/>
    </row>
    <row r="23" spans="2:87" ht="30" customHeight="1" x14ac:dyDescent="0.25">
      <c r="B23" s="70">
        <f t="shared" si="8"/>
        <v>5</v>
      </c>
      <c r="C23" s="320" t="s">
        <v>380</v>
      </c>
      <c r="D23" s="320"/>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0"/>
      <c r="AI23" s="320"/>
      <c r="AJ23" s="320"/>
      <c r="AK23" s="320"/>
      <c r="AL23" s="320"/>
      <c r="AM23" s="320"/>
      <c r="AN23" s="320"/>
      <c r="AO23" s="320"/>
      <c r="AP23" s="320"/>
      <c r="AQ23" s="320"/>
      <c r="AR23" s="320"/>
      <c r="AS23" s="320"/>
      <c r="AT23" s="320"/>
      <c r="AU23" s="320"/>
      <c r="AV23" s="320"/>
      <c r="AW23" s="320"/>
      <c r="AX23" s="320"/>
      <c r="AY23" s="320"/>
      <c r="AZ23" s="320"/>
      <c r="BA23" s="320"/>
      <c r="BB23" s="320"/>
      <c r="BC23" s="320"/>
      <c r="BD23" s="320"/>
      <c r="BE23" s="320"/>
      <c r="BF23" s="320"/>
      <c r="BG23" s="320"/>
      <c r="BH23" s="320"/>
      <c r="BI23" s="320"/>
      <c r="BJ23" s="320"/>
      <c r="BK23" s="320"/>
      <c r="BL23" s="320"/>
      <c r="BM23" s="320"/>
      <c r="BN23" s="320"/>
      <c r="BO23" s="320"/>
      <c r="BP23" s="320"/>
      <c r="BQ23" s="320"/>
      <c r="BR23" s="320"/>
      <c r="BS23" s="320"/>
      <c r="BT23" s="320"/>
      <c r="BU23" s="320"/>
      <c r="BV23" s="320"/>
      <c r="BW23" s="320"/>
      <c r="BX23" s="320"/>
      <c r="BY23" s="320"/>
      <c r="BZ23" s="320"/>
      <c r="CA23" s="320"/>
      <c r="CB23" s="320"/>
      <c r="CC23" s="320"/>
      <c r="CD23" s="320"/>
      <c r="CE23" s="320"/>
      <c r="CF23" s="320"/>
      <c r="CG23" s="320"/>
      <c r="CH23" s="320"/>
      <c r="CI23" s="320"/>
    </row>
    <row r="24" spans="2:87" ht="30" customHeight="1" x14ac:dyDescent="0.25">
      <c r="B24" s="70">
        <f t="shared" si="8"/>
        <v>6</v>
      </c>
      <c r="C24" s="320" t="s">
        <v>381</v>
      </c>
      <c r="D24" s="320"/>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320"/>
      <c r="AC24" s="320"/>
      <c r="AD24" s="320"/>
      <c r="AE24" s="320"/>
      <c r="AF24" s="320"/>
      <c r="AG24" s="320"/>
      <c r="AH24" s="320"/>
      <c r="AI24" s="320"/>
      <c r="AJ24" s="320"/>
      <c r="AK24" s="320"/>
      <c r="AL24" s="320"/>
      <c r="AM24" s="320"/>
      <c r="AN24" s="320"/>
      <c r="AO24" s="320"/>
      <c r="AP24" s="320"/>
      <c r="AQ24" s="320"/>
      <c r="AR24" s="320"/>
      <c r="AS24" s="320"/>
      <c r="AT24" s="320"/>
      <c r="AU24" s="320"/>
      <c r="AV24" s="320"/>
      <c r="AW24" s="320"/>
      <c r="AX24" s="320"/>
      <c r="AY24" s="320"/>
      <c r="AZ24" s="320"/>
      <c r="BA24" s="320"/>
      <c r="BB24" s="320"/>
      <c r="BC24" s="320"/>
      <c r="BD24" s="320"/>
      <c r="BE24" s="320"/>
      <c r="BF24" s="320"/>
      <c r="BG24" s="320"/>
      <c r="BH24" s="320"/>
      <c r="BI24" s="320"/>
      <c r="BJ24" s="320"/>
      <c r="BK24" s="320"/>
      <c r="BL24" s="320"/>
      <c r="BM24" s="320"/>
      <c r="BN24" s="320"/>
      <c r="BO24" s="320"/>
      <c r="BP24" s="320"/>
      <c r="BQ24" s="320"/>
      <c r="BR24" s="320"/>
      <c r="BS24" s="320"/>
      <c r="BT24" s="320"/>
      <c r="BU24" s="320"/>
      <c r="BV24" s="320"/>
      <c r="BW24" s="320"/>
      <c r="BX24" s="320"/>
      <c r="BY24" s="320"/>
      <c r="BZ24" s="320"/>
      <c r="CA24" s="320"/>
      <c r="CB24" s="320"/>
      <c r="CC24" s="320"/>
      <c r="CD24" s="320"/>
      <c r="CE24" s="320"/>
      <c r="CF24" s="320"/>
      <c r="CG24" s="320"/>
      <c r="CH24" s="320"/>
      <c r="CI24" s="320"/>
    </row>
    <row r="25" spans="2:87" ht="30" customHeight="1" x14ac:dyDescent="0.25">
      <c r="B25" s="70">
        <f t="shared" si="8"/>
        <v>7</v>
      </c>
      <c r="C25" s="320" t="s">
        <v>382</v>
      </c>
      <c r="D25" s="320"/>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320"/>
      <c r="AP25" s="320"/>
      <c r="AQ25" s="320"/>
      <c r="AR25" s="320"/>
      <c r="AS25" s="320"/>
      <c r="AT25" s="320"/>
      <c r="AU25" s="320"/>
      <c r="AV25" s="320"/>
      <c r="AW25" s="320"/>
      <c r="AX25" s="320"/>
      <c r="AY25" s="320"/>
      <c r="AZ25" s="320"/>
      <c r="BA25" s="320"/>
      <c r="BB25" s="320"/>
      <c r="BC25" s="320"/>
      <c r="BD25" s="320"/>
      <c r="BE25" s="320"/>
      <c r="BF25" s="320"/>
      <c r="BG25" s="320"/>
      <c r="BH25" s="320"/>
      <c r="BI25" s="320"/>
      <c r="BJ25" s="320"/>
      <c r="BK25" s="320"/>
      <c r="BL25" s="320"/>
      <c r="BM25" s="320"/>
      <c r="BN25" s="320"/>
      <c r="BO25" s="320"/>
      <c r="BP25" s="320"/>
      <c r="BQ25" s="320"/>
      <c r="BR25" s="320"/>
      <c r="BS25" s="320"/>
      <c r="BT25" s="320"/>
      <c r="BU25" s="320"/>
      <c r="BV25" s="320"/>
      <c r="BW25" s="320"/>
      <c r="BX25" s="320"/>
      <c r="BY25" s="320"/>
      <c r="BZ25" s="320"/>
      <c r="CA25" s="320"/>
      <c r="CB25" s="320"/>
      <c r="CC25" s="320"/>
      <c r="CD25" s="320"/>
      <c r="CE25" s="320"/>
      <c r="CF25" s="320"/>
      <c r="CG25" s="320"/>
      <c r="CH25" s="320"/>
      <c r="CI25" s="320"/>
    </row>
    <row r="26" spans="2:87" ht="30" customHeight="1" x14ac:dyDescent="0.25">
      <c r="B26" s="70">
        <f t="shared" si="8"/>
        <v>8</v>
      </c>
      <c r="C26" s="320" t="s">
        <v>383</v>
      </c>
      <c r="D26" s="320"/>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320"/>
      <c r="AP26" s="320"/>
      <c r="AQ26" s="320"/>
      <c r="AR26" s="320"/>
      <c r="AS26" s="320"/>
      <c r="AT26" s="320"/>
      <c r="AU26" s="320"/>
      <c r="AV26" s="320"/>
      <c r="AW26" s="320"/>
      <c r="AX26" s="320"/>
      <c r="AY26" s="320"/>
      <c r="AZ26" s="320"/>
      <c r="BA26" s="320"/>
      <c r="BB26" s="320"/>
      <c r="BC26" s="320"/>
      <c r="BD26" s="320"/>
      <c r="BE26" s="320"/>
      <c r="BF26" s="320"/>
      <c r="BG26" s="320"/>
      <c r="BH26" s="320"/>
      <c r="BI26" s="320"/>
      <c r="BJ26" s="320"/>
      <c r="BK26" s="320"/>
      <c r="BL26" s="320"/>
      <c r="BM26" s="320"/>
      <c r="BN26" s="320"/>
      <c r="BO26" s="320"/>
      <c r="BP26" s="320"/>
      <c r="BQ26" s="320"/>
      <c r="BR26" s="320"/>
      <c r="BS26" s="320"/>
      <c r="BT26" s="320"/>
      <c r="BU26" s="320"/>
      <c r="BV26" s="320"/>
      <c r="BW26" s="320"/>
      <c r="BX26" s="320"/>
      <c r="BY26" s="320"/>
      <c r="BZ26" s="320"/>
      <c r="CA26" s="320"/>
      <c r="CB26" s="320"/>
      <c r="CC26" s="320"/>
      <c r="CD26" s="320"/>
      <c r="CE26" s="320"/>
      <c r="CF26" s="320"/>
      <c r="CG26" s="320"/>
      <c r="CH26" s="320"/>
      <c r="CI26" s="320"/>
    </row>
    <row r="27" spans="2:87" ht="30" customHeight="1" x14ac:dyDescent="0.25">
      <c r="B27" s="70">
        <f t="shared" si="8"/>
        <v>9</v>
      </c>
      <c r="C27" s="320" t="s">
        <v>384</v>
      </c>
      <c r="D27" s="320"/>
      <c r="E27" s="320"/>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320"/>
      <c r="AP27" s="320"/>
      <c r="AQ27" s="320"/>
      <c r="AR27" s="320"/>
      <c r="AS27" s="320"/>
      <c r="AT27" s="320"/>
      <c r="AU27" s="320"/>
      <c r="AV27" s="320"/>
      <c r="AW27" s="320"/>
      <c r="AX27" s="320"/>
      <c r="AY27" s="320"/>
      <c r="AZ27" s="320"/>
      <c r="BA27" s="320"/>
      <c r="BB27" s="320"/>
      <c r="BC27" s="320"/>
      <c r="BD27" s="320"/>
      <c r="BE27" s="320"/>
      <c r="BF27" s="320"/>
      <c r="BG27" s="320"/>
      <c r="BH27" s="320"/>
      <c r="BI27" s="320"/>
      <c r="BJ27" s="320"/>
      <c r="BK27" s="320"/>
      <c r="BL27" s="320"/>
      <c r="BM27" s="320"/>
      <c r="BN27" s="320"/>
      <c r="BO27" s="320"/>
      <c r="BP27" s="320"/>
      <c r="BQ27" s="320"/>
      <c r="BR27" s="320"/>
      <c r="BS27" s="320"/>
      <c r="BT27" s="320"/>
      <c r="BU27" s="320"/>
      <c r="BV27" s="320"/>
      <c r="BW27" s="320"/>
      <c r="BX27" s="320"/>
      <c r="BY27" s="320"/>
      <c r="BZ27" s="320"/>
      <c r="CA27" s="320"/>
      <c r="CB27" s="320"/>
      <c r="CC27" s="320"/>
      <c r="CD27" s="320"/>
      <c r="CE27" s="320"/>
      <c r="CF27" s="320"/>
      <c r="CG27" s="320"/>
      <c r="CH27" s="320"/>
      <c r="CI27" s="320"/>
    </row>
    <row r="28" spans="2:87" ht="30" customHeight="1" x14ac:dyDescent="0.25">
      <c r="B28" s="70">
        <f t="shared" si="8"/>
        <v>10</v>
      </c>
      <c r="C28" s="320" t="s">
        <v>385</v>
      </c>
      <c r="D28" s="320"/>
      <c r="E28" s="320"/>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0"/>
      <c r="AM28" s="320"/>
      <c r="AN28" s="320"/>
      <c r="AO28" s="320"/>
      <c r="AP28" s="320"/>
      <c r="AQ28" s="320"/>
      <c r="AR28" s="320"/>
      <c r="AS28" s="320"/>
      <c r="AT28" s="320"/>
      <c r="AU28" s="320"/>
      <c r="AV28" s="320"/>
      <c r="AW28" s="320"/>
      <c r="AX28" s="320"/>
      <c r="AY28" s="320"/>
      <c r="AZ28" s="320"/>
      <c r="BA28" s="320"/>
      <c r="BB28" s="320"/>
      <c r="BC28" s="320"/>
      <c r="BD28" s="320"/>
      <c r="BE28" s="320"/>
      <c r="BF28" s="320"/>
      <c r="BG28" s="320"/>
      <c r="BH28" s="320"/>
      <c r="BI28" s="320"/>
      <c r="BJ28" s="320"/>
      <c r="BK28" s="320"/>
      <c r="BL28" s="320"/>
      <c r="BM28" s="320"/>
      <c r="BN28" s="320"/>
      <c r="BO28" s="320"/>
      <c r="BP28" s="320"/>
      <c r="BQ28" s="320"/>
      <c r="BR28" s="320"/>
      <c r="BS28" s="320"/>
      <c r="BT28" s="320"/>
      <c r="BU28" s="320"/>
      <c r="BV28" s="320"/>
      <c r="BW28" s="320"/>
      <c r="BX28" s="320"/>
      <c r="BY28" s="320"/>
      <c r="BZ28" s="320"/>
      <c r="CA28" s="320"/>
      <c r="CB28" s="320"/>
      <c r="CC28" s="320"/>
      <c r="CD28" s="320"/>
      <c r="CE28" s="320"/>
      <c r="CF28" s="320"/>
      <c r="CG28" s="320"/>
      <c r="CH28" s="320"/>
      <c r="CI28" s="320"/>
    </row>
    <row r="29" spans="2:87" ht="30" customHeight="1" x14ac:dyDescent="0.25">
      <c r="B29" s="70">
        <f t="shared" si="8"/>
        <v>11</v>
      </c>
      <c r="C29" s="320" t="s">
        <v>386</v>
      </c>
      <c r="D29" s="320"/>
      <c r="E29" s="320"/>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0"/>
      <c r="AM29" s="320"/>
      <c r="AN29" s="320"/>
      <c r="AO29" s="320"/>
      <c r="AP29" s="320"/>
      <c r="AQ29" s="320"/>
      <c r="AR29" s="320"/>
      <c r="AS29" s="320"/>
      <c r="AT29" s="320"/>
      <c r="AU29" s="320"/>
      <c r="AV29" s="320"/>
      <c r="AW29" s="320"/>
      <c r="AX29" s="320"/>
      <c r="AY29" s="320"/>
      <c r="AZ29" s="320"/>
      <c r="BA29" s="320"/>
      <c r="BB29" s="320"/>
      <c r="BC29" s="320"/>
      <c r="BD29" s="320"/>
      <c r="BE29" s="320"/>
      <c r="BF29" s="320"/>
      <c r="BG29" s="320"/>
      <c r="BH29" s="320"/>
      <c r="BI29" s="320"/>
      <c r="BJ29" s="320"/>
      <c r="BK29" s="320"/>
      <c r="BL29" s="320"/>
      <c r="BM29" s="320"/>
      <c r="BN29" s="320"/>
      <c r="BO29" s="320"/>
      <c r="BP29" s="320"/>
      <c r="BQ29" s="320"/>
      <c r="BR29" s="320"/>
      <c r="BS29" s="320"/>
      <c r="BT29" s="320"/>
      <c r="BU29" s="320"/>
      <c r="BV29" s="320"/>
      <c r="BW29" s="320"/>
      <c r="BX29" s="320"/>
      <c r="BY29" s="320"/>
      <c r="BZ29" s="320"/>
      <c r="CA29" s="320"/>
      <c r="CB29" s="320"/>
      <c r="CC29" s="320"/>
      <c r="CD29" s="320"/>
      <c r="CE29" s="320"/>
      <c r="CF29" s="320"/>
      <c r="CG29" s="320"/>
      <c r="CH29" s="320"/>
      <c r="CI29" s="320"/>
    </row>
    <row r="30" spans="2:87" ht="30" customHeight="1" x14ac:dyDescent="0.25">
      <c r="B30" s="70">
        <f t="shared" si="8"/>
        <v>12</v>
      </c>
      <c r="C30" s="320" t="s">
        <v>387</v>
      </c>
      <c r="D30" s="320"/>
      <c r="E30" s="320"/>
      <c r="F30" s="320"/>
      <c r="G30" s="320"/>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0"/>
      <c r="AM30" s="320"/>
      <c r="AN30" s="320"/>
      <c r="AO30" s="320"/>
      <c r="AP30" s="320"/>
      <c r="AQ30" s="320"/>
      <c r="AR30" s="320"/>
      <c r="AS30" s="320"/>
      <c r="AT30" s="320"/>
      <c r="AU30" s="320"/>
      <c r="AV30" s="320"/>
      <c r="AW30" s="320"/>
      <c r="AX30" s="320"/>
      <c r="AY30" s="320"/>
      <c r="AZ30" s="320"/>
      <c r="BA30" s="320"/>
      <c r="BB30" s="320"/>
      <c r="BC30" s="320"/>
      <c r="BD30" s="320"/>
      <c r="BE30" s="320"/>
      <c r="BF30" s="320"/>
      <c r="BG30" s="320"/>
      <c r="BH30" s="320"/>
      <c r="BI30" s="320"/>
      <c r="BJ30" s="320"/>
      <c r="BK30" s="320"/>
      <c r="BL30" s="320"/>
      <c r="BM30" s="320"/>
      <c r="BN30" s="320"/>
      <c r="BO30" s="320"/>
      <c r="BP30" s="320"/>
      <c r="BQ30" s="320"/>
      <c r="BR30" s="320"/>
      <c r="BS30" s="320"/>
      <c r="BT30" s="320"/>
      <c r="BU30" s="320"/>
      <c r="BV30" s="320"/>
      <c r="BW30" s="320"/>
      <c r="BX30" s="320"/>
      <c r="BY30" s="320"/>
      <c r="BZ30" s="320"/>
      <c r="CA30" s="320"/>
      <c r="CB30" s="320"/>
      <c r="CC30" s="320"/>
      <c r="CD30" s="320"/>
      <c r="CE30" s="320"/>
      <c r="CF30" s="320"/>
      <c r="CG30" s="320"/>
      <c r="CH30" s="320"/>
      <c r="CI30" s="320"/>
    </row>
    <row r="31" spans="2:87" ht="30" customHeight="1" x14ac:dyDescent="0.25">
      <c r="B31" s="70">
        <f t="shared" si="8"/>
        <v>13</v>
      </c>
      <c r="C31" s="320" t="s">
        <v>388</v>
      </c>
      <c r="D31" s="320"/>
      <c r="E31" s="320"/>
      <c r="F31" s="320"/>
      <c r="G31" s="320"/>
      <c r="H31" s="320"/>
      <c r="I31" s="320"/>
      <c r="J31" s="320"/>
      <c r="K31" s="320"/>
      <c r="L31" s="320"/>
      <c r="M31" s="32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c r="AM31" s="320"/>
      <c r="AN31" s="320"/>
      <c r="AO31" s="320"/>
      <c r="AP31" s="320"/>
      <c r="AQ31" s="320"/>
      <c r="AR31" s="320"/>
      <c r="AS31" s="320"/>
      <c r="AT31" s="320"/>
      <c r="AU31" s="320"/>
      <c r="AV31" s="320"/>
      <c r="AW31" s="320"/>
      <c r="AX31" s="320"/>
      <c r="AY31" s="320"/>
      <c r="AZ31" s="320"/>
      <c r="BA31" s="320"/>
      <c r="BB31" s="320"/>
      <c r="BC31" s="320"/>
      <c r="BD31" s="320"/>
      <c r="BE31" s="320"/>
      <c r="BF31" s="320"/>
      <c r="BG31" s="320"/>
      <c r="BH31" s="320"/>
      <c r="BI31" s="320"/>
      <c r="BJ31" s="320"/>
      <c r="BK31" s="320"/>
      <c r="BL31" s="320"/>
      <c r="BM31" s="320"/>
      <c r="BN31" s="320"/>
      <c r="BO31" s="320"/>
      <c r="BP31" s="320"/>
      <c r="BQ31" s="320"/>
      <c r="BR31" s="320"/>
      <c r="BS31" s="320"/>
      <c r="BT31" s="320"/>
      <c r="BU31" s="320"/>
      <c r="BV31" s="320"/>
      <c r="BW31" s="320"/>
      <c r="BX31" s="320"/>
      <c r="BY31" s="320"/>
      <c r="BZ31" s="320"/>
      <c r="CA31" s="320"/>
      <c r="CB31" s="320"/>
      <c r="CC31" s="320"/>
      <c r="CD31" s="320"/>
      <c r="CE31" s="320"/>
      <c r="CF31" s="320"/>
      <c r="CG31" s="320"/>
      <c r="CH31" s="320"/>
      <c r="CI31" s="320"/>
    </row>
    <row r="32" spans="2:87" ht="30" customHeight="1" x14ac:dyDescent="0.25">
      <c r="B32" s="70">
        <f t="shared" si="8"/>
        <v>14</v>
      </c>
      <c r="C32" s="320" t="s">
        <v>389</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0"/>
      <c r="AM32" s="320"/>
      <c r="AN32" s="320"/>
      <c r="AO32" s="320"/>
      <c r="AP32" s="320"/>
      <c r="AQ32" s="320"/>
      <c r="AR32" s="320"/>
      <c r="AS32" s="320"/>
      <c r="AT32" s="320"/>
      <c r="AU32" s="320"/>
      <c r="AV32" s="320"/>
      <c r="AW32" s="320"/>
      <c r="AX32" s="320"/>
      <c r="AY32" s="320"/>
      <c r="AZ32" s="320"/>
      <c r="BA32" s="320"/>
      <c r="BB32" s="320"/>
      <c r="BC32" s="320"/>
      <c r="BD32" s="320"/>
      <c r="BE32" s="320"/>
      <c r="BF32" s="320"/>
      <c r="BG32" s="320"/>
      <c r="BH32" s="320"/>
      <c r="BI32" s="320"/>
      <c r="BJ32" s="320"/>
      <c r="BK32" s="320"/>
      <c r="BL32" s="320"/>
      <c r="BM32" s="320"/>
      <c r="BN32" s="320"/>
      <c r="BO32" s="320"/>
      <c r="BP32" s="320"/>
      <c r="BQ32" s="320"/>
      <c r="BR32" s="320"/>
      <c r="BS32" s="320"/>
      <c r="BT32" s="320"/>
      <c r="BU32" s="320"/>
      <c r="BV32" s="320"/>
      <c r="BW32" s="320"/>
      <c r="BX32" s="320"/>
      <c r="BY32" s="320"/>
      <c r="BZ32" s="320"/>
      <c r="CA32" s="320"/>
      <c r="CB32" s="320"/>
      <c r="CC32" s="320"/>
      <c r="CD32" s="320"/>
      <c r="CE32" s="320"/>
      <c r="CF32" s="320"/>
      <c r="CG32" s="320"/>
      <c r="CH32" s="320"/>
      <c r="CI32" s="320"/>
    </row>
    <row r="33" spans="2:87" ht="30" customHeight="1" x14ac:dyDescent="0.25">
      <c r="B33" s="70">
        <f t="shared" si="8"/>
        <v>15</v>
      </c>
      <c r="C33" s="320" t="s">
        <v>390</v>
      </c>
      <c r="D33" s="320"/>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0"/>
      <c r="AN33" s="320"/>
      <c r="AO33" s="320"/>
      <c r="AP33" s="320"/>
      <c r="AQ33" s="320"/>
      <c r="AR33" s="320"/>
      <c r="AS33" s="320"/>
      <c r="AT33" s="320"/>
      <c r="AU33" s="320"/>
      <c r="AV33" s="320"/>
      <c r="AW33" s="320"/>
      <c r="AX33" s="320"/>
      <c r="AY33" s="320"/>
      <c r="AZ33" s="320"/>
      <c r="BA33" s="320"/>
      <c r="BB33" s="320"/>
      <c r="BC33" s="320"/>
      <c r="BD33" s="320"/>
      <c r="BE33" s="320"/>
      <c r="BF33" s="320"/>
      <c r="BG33" s="320"/>
      <c r="BH33" s="320"/>
      <c r="BI33" s="320"/>
      <c r="BJ33" s="320"/>
      <c r="BK33" s="320"/>
      <c r="BL33" s="320"/>
      <c r="BM33" s="320"/>
      <c r="BN33" s="320"/>
      <c r="BO33" s="320"/>
      <c r="BP33" s="320"/>
      <c r="BQ33" s="320"/>
      <c r="BR33" s="320"/>
      <c r="BS33" s="320"/>
      <c r="BT33" s="320"/>
      <c r="BU33" s="320"/>
      <c r="BV33" s="320"/>
      <c r="BW33" s="320"/>
      <c r="BX33" s="320"/>
      <c r="BY33" s="320"/>
      <c r="BZ33" s="320"/>
      <c r="CA33" s="320"/>
      <c r="CB33" s="320"/>
      <c r="CC33" s="320"/>
      <c r="CD33" s="320"/>
      <c r="CE33" s="320"/>
      <c r="CF33" s="320"/>
      <c r="CG33" s="320"/>
      <c r="CH33" s="320"/>
      <c r="CI33" s="320"/>
    </row>
    <row r="34" spans="2:87" ht="30" customHeight="1" x14ac:dyDescent="0.25">
      <c r="B34" s="70">
        <f t="shared" si="8"/>
        <v>16</v>
      </c>
      <c r="C34" s="320" t="s">
        <v>391</v>
      </c>
      <c r="D34" s="320"/>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c r="AM34" s="320"/>
      <c r="AN34" s="320"/>
      <c r="AO34" s="320"/>
      <c r="AP34" s="320"/>
      <c r="AQ34" s="320"/>
      <c r="AR34" s="320"/>
      <c r="AS34" s="320"/>
      <c r="AT34" s="320"/>
      <c r="AU34" s="320"/>
      <c r="AV34" s="320"/>
      <c r="AW34" s="320"/>
      <c r="AX34" s="320"/>
      <c r="AY34" s="320"/>
      <c r="AZ34" s="320"/>
      <c r="BA34" s="320"/>
      <c r="BB34" s="320"/>
      <c r="BC34" s="320"/>
      <c r="BD34" s="320"/>
      <c r="BE34" s="320"/>
      <c r="BF34" s="320"/>
      <c r="BG34" s="320"/>
      <c r="BH34" s="320"/>
      <c r="BI34" s="320"/>
      <c r="BJ34" s="320"/>
      <c r="BK34" s="320"/>
      <c r="BL34" s="320"/>
      <c r="BM34" s="320"/>
      <c r="BN34" s="320"/>
      <c r="BO34" s="320"/>
      <c r="BP34" s="320"/>
      <c r="BQ34" s="320"/>
      <c r="BR34" s="320"/>
      <c r="BS34" s="320"/>
      <c r="BT34" s="320"/>
      <c r="BU34" s="320"/>
      <c r="BV34" s="320"/>
      <c r="BW34" s="320"/>
      <c r="BX34" s="320"/>
      <c r="BY34" s="320"/>
      <c r="BZ34" s="320"/>
      <c r="CA34" s="320"/>
      <c r="CB34" s="320"/>
      <c r="CC34" s="320"/>
      <c r="CD34" s="320"/>
      <c r="CE34" s="320"/>
      <c r="CF34" s="320"/>
      <c r="CG34" s="320"/>
      <c r="CH34" s="320"/>
      <c r="CI34" s="320"/>
    </row>
    <row r="35" spans="2:87" ht="30" customHeight="1" x14ac:dyDescent="0.25">
      <c r="B35" s="70">
        <f t="shared" si="8"/>
        <v>17</v>
      </c>
      <c r="C35" s="320" t="s">
        <v>392</v>
      </c>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320"/>
      <c r="AO35" s="320"/>
      <c r="AP35" s="320"/>
      <c r="AQ35" s="320"/>
      <c r="AR35" s="320"/>
      <c r="AS35" s="320"/>
      <c r="AT35" s="320"/>
      <c r="AU35" s="320"/>
      <c r="AV35" s="320"/>
      <c r="AW35" s="320"/>
      <c r="AX35" s="320"/>
      <c r="AY35" s="320"/>
      <c r="AZ35" s="320"/>
      <c r="BA35" s="320"/>
      <c r="BB35" s="320"/>
      <c r="BC35" s="320"/>
      <c r="BD35" s="320"/>
      <c r="BE35" s="320"/>
      <c r="BF35" s="320"/>
      <c r="BG35" s="320"/>
      <c r="BH35" s="320"/>
      <c r="BI35" s="320"/>
      <c r="BJ35" s="320"/>
      <c r="BK35" s="320"/>
      <c r="BL35" s="320"/>
      <c r="BM35" s="320"/>
      <c r="BN35" s="320"/>
      <c r="BO35" s="320"/>
      <c r="BP35" s="320"/>
      <c r="BQ35" s="320"/>
      <c r="BR35" s="320"/>
      <c r="BS35" s="320"/>
      <c r="BT35" s="320"/>
      <c r="BU35" s="320"/>
      <c r="BV35" s="320"/>
      <c r="BW35" s="320"/>
      <c r="BX35" s="320"/>
      <c r="BY35" s="320"/>
      <c r="BZ35" s="320"/>
      <c r="CA35" s="320"/>
      <c r="CB35" s="320"/>
      <c r="CC35" s="320"/>
      <c r="CD35" s="320"/>
      <c r="CE35" s="320"/>
      <c r="CF35" s="320"/>
      <c r="CG35" s="320"/>
      <c r="CH35" s="320"/>
      <c r="CI35" s="320"/>
    </row>
    <row r="36" spans="2:87" ht="30" customHeight="1" x14ac:dyDescent="0.25">
      <c r="B36" s="70">
        <f t="shared" si="8"/>
        <v>18</v>
      </c>
      <c r="C36" s="320" t="s">
        <v>393</v>
      </c>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0"/>
      <c r="AY36" s="320"/>
      <c r="AZ36" s="320"/>
      <c r="BA36" s="320"/>
      <c r="BB36" s="320"/>
      <c r="BC36" s="320"/>
      <c r="BD36" s="320"/>
      <c r="BE36" s="320"/>
      <c r="BF36" s="320"/>
      <c r="BG36" s="320"/>
      <c r="BH36" s="320"/>
      <c r="BI36" s="320"/>
      <c r="BJ36" s="320"/>
      <c r="BK36" s="320"/>
      <c r="BL36" s="320"/>
      <c r="BM36" s="320"/>
      <c r="BN36" s="320"/>
      <c r="BO36" s="320"/>
      <c r="BP36" s="320"/>
      <c r="BQ36" s="320"/>
      <c r="BR36" s="320"/>
      <c r="BS36" s="320"/>
      <c r="BT36" s="320"/>
      <c r="BU36" s="320"/>
      <c r="BV36" s="320"/>
      <c r="BW36" s="320"/>
      <c r="BX36" s="320"/>
      <c r="BY36" s="320"/>
      <c r="BZ36" s="320"/>
      <c r="CA36" s="320"/>
      <c r="CB36" s="320"/>
      <c r="CC36" s="320"/>
      <c r="CD36" s="320"/>
      <c r="CE36" s="320"/>
      <c r="CF36" s="320"/>
      <c r="CG36" s="320"/>
      <c r="CH36" s="320"/>
      <c r="CI36" s="320"/>
    </row>
    <row r="37" spans="2:87" ht="30" customHeight="1" x14ac:dyDescent="0.25">
      <c r="B37" s="70">
        <f t="shared" si="8"/>
        <v>19</v>
      </c>
      <c r="C37" s="320" t="s">
        <v>394</v>
      </c>
      <c r="D37" s="320"/>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c r="AN37" s="320"/>
      <c r="AO37" s="320"/>
      <c r="AP37" s="320"/>
      <c r="AQ37" s="320"/>
      <c r="AR37" s="320"/>
      <c r="AS37" s="320"/>
      <c r="AT37" s="320"/>
      <c r="AU37" s="320"/>
      <c r="AV37" s="320"/>
      <c r="AW37" s="320"/>
      <c r="AX37" s="320"/>
      <c r="AY37" s="320"/>
      <c r="AZ37" s="320"/>
      <c r="BA37" s="320"/>
      <c r="BB37" s="320"/>
      <c r="BC37" s="320"/>
      <c r="BD37" s="320"/>
      <c r="BE37" s="320"/>
      <c r="BF37" s="320"/>
      <c r="BG37" s="320"/>
      <c r="BH37" s="320"/>
      <c r="BI37" s="320"/>
      <c r="BJ37" s="320"/>
      <c r="BK37" s="320"/>
      <c r="BL37" s="320"/>
      <c r="BM37" s="320"/>
      <c r="BN37" s="320"/>
      <c r="BO37" s="320"/>
      <c r="BP37" s="320"/>
      <c r="BQ37" s="320"/>
      <c r="BR37" s="320"/>
      <c r="BS37" s="320"/>
      <c r="BT37" s="320"/>
      <c r="BU37" s="320"/>
      <c r="BV37" s="320"/>
      <c r="BW37" s="320"/>
      <c r="BX37" s="320"/>
      <c r="BY37" s="320"/>
      <c r="BZ37" s="320"/>
      <c r="CA37" s="320"/>
      <c r="CB37" s="320"/>
      <c r="CC37" s="320"/>
      <c r="CD37" s="320"/>
      <c r="CE37" s="320"/>
      <c r="CF37" s="320"/>
      <c r="CG37" s="320"/>
      <c r="CH37" s="320"/>
      <c r="CI37" s="320"/>
    </row>
    <row r="38" spans="2:87" ht="30" customHeight="1" x14ac:dyDescent="0.25">
      <c r="B38" s="70">
        <f t="shared" si="8"/>
        <v>20</v>
      </c>
      <c r="C38" s="320" t="s">
        <v>395</v>
      </c>
      <c r="D38" s="320"/>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c r="AL38" s="320"/>
      <c r="AM38" s="320"/>
      <c r="AN38" s="320"/>
      <c r="AO38" s="320"/>
      <c r="AP38" s="320"/>
      <c r="AQ38" s="320"/>
      <c r="AR38" s="320"/>
      <c r="AS38" s="320"/>
      <c r="AT38" s="320"/>
      <c r="AU38" s="320"/>
      <c r="AV38" s="320"/>
      <c r="AW38" s="320"/>
      <c r="AX38" s="320"/>
      <c r="AY38" s="320"/>
      <c r="AZ38" s="320"/>
      <c r="BA38" s="320"/>
      <c r="BB38" s="320"/>
      <c r="BC38" s="320"/>
      <c r="BD38" s="320"/>
      <c r="BE38" s="320"/>
      <c r="BF38" s="320"/>
      <c r="BG38" s="320"/>
      <c r="BH38" s="320"/>
      <c r="BI38" s="320"/>
      <c r="BJ38" s="320"/>
      <c r="BK38" s="320"/>
      <c r="BL38" s="320"/>
      <c r="BM38" s="320"/>
      <c r="BN38" s="320"/>
      <c r="BO38" s="320"/>
      <c r="BP38" s="320"/>
      <c r="BQ38" s="320"/>
      <c r="BR38" s="320"/>
      <c r="BS38" s="320"/>
      <c r="BT38" s="320"/>
      <c r="BU38" s="320"/>
      <c r="BV38" s="320"/>
      <c r="BW38" s="320"/>
      <c r="BX38" s="320"/>
      <c r="BY38" s="320"/>
      <c r="BZ38" s="320"/>
      <c r="CA38" s="320"/>
      <c r="CB38" s="320"/>
      <c r="CC38" s="320"/>
      <c r="CD38" s="320"/>
      <c r="CE38" s="320"/>
      <c r="CF38" s="320"/>
      <c r="CG38" s="320"/>
      <c r="CH38" s="320"/>
      <c r="CI38" s="320"/>
    </row>
    <row r="39" spans="2:87" ht="30" customHeight="1" x14ac:dyDescent="0.25">
      <c r="B39" s="70">
        <f t="shared" si="8"/>
        <v>21</v>
      </c>
      <c r="C39" s="320" t="s">
        <v>396</v>
      </c>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0"/>
      <c r="AL39" s="320"/>
      <c r="AM39" s="320"/>
      <c r="AN39" s="320"/>
      <c r="AO39" s="320"/>
      <c r="AP39" s="320"/>
      <c r="AQ39" s="320"/>
      <c r="AR39" s="320"/>
      <c r="AS39" s="320"/>
      <c r="AT39" s="320"/>
      <c r="AU39" s="320"/>
      <c r="AV39" s="320"/>
      <c r="AW39" s="320"/>
      <c r="AX39" s="320"/>
      <c r="AY39" s="320"/>
      <c r="AZ39" s="320"/>
      <c r="BA39" s="320"/>
      <c r="BB39" s="320"/>
      <c r="BC39" s="320"/>
      <c r="BD39" s="320"/>
      <c r="BE39" s="320"/>
      <c r="BF39" s="320"/>
      <c r="BG39" s="320"/>
      <c r="BH39" s="320"/>
      <c r="BI39" s="320"/>
      <c r="BJ39" s="320"/>
      <c r="BK39" s="320"/>
      <c r="BL39" s="320"/>
      <c r="BM39" s="320"/>
      <c r="BN39" s="320"/>
      <c r="BO39" s="320"/>
      <c r="BP39" s="320"/>
      <c r="BQ39" s="320"/>
      <c r="BR39" s="320"/>
      <c r="BS39" s="320"/>
      <c r="BT39" s="320"/>
      <c r="BU39" s="320"/>
      <c r="BV39" s="320"/>
      <c r="BW39" s="320"/>
      <c r="BX39" s="320"/>
      <c r="BY39" s="320"/>
      <c r="BZ39" s="320"/>
      <c r="CA39" s="320"/>
      <c r="CB39" s="320"/>
      <c r="CC39" s="320"/>
      <c r="CD39" s="320"/>
      <c r="CE39" s="320"/>
      <c r="CF39" s="320"/>
      <c r="CG39" s="320"/>
      <c r="CH39" s="320"/>
      <c r="CI39" s="320"/>
    </row>
    <row r="40" spans="2:87" ht="30" customHeight="1" x14ac:dyDescent="0.25">
      <c r="B40" s="70">
        <f t="shared" si="8"/>
        <v>22</v>
      </c>
      <c r="C40" s="320" t="s">
        <v>397</v>
      </c>
      <c r="D40" s="320"/>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0"/>
      <c r="AN40" s="320"/>
      <c r="AO40" s="320"/>
      <c r="AP40" s="320"/>
      <c r="AQ40" s="320"/>
      <c r="AR40" s="320"/>
      <c r="AS40" s="320"/>
      <c r="AT40" s="320"/>
      <c r="AU40" s="320"/>
      <c r="AV40" s="320"/>
      <c r="AW40" s="320"/>
      <c r="AX40" s="320"/>
      <c r="AY40" s="320"/>
      <c r="AZ40" s="320"/>
      <c r="BA40" s="320"/>
      <c r="BB40" s="320"/>
      <c r="BC40" s="320"/>
      <c r="BD40" s="320"/>
      <c r="BE40" s="320"/>
      <c r="BF40" s="320"/>
      <c r="BG40" s="320"/>
      <c r="BH40" s="320"/>
      <c r="BI40" s="320"/>
      <c r="BJ40" s="320"/>
      <c r="BK40" s="320"/>
      <c r="BL40" s="320"/>
      <c r="BM40" s="320"/>
      <c r="BN40" s="320"/>
      <c r="BO40" s="320"/>
      <c r="BP40" s="320"/>
      <c r="BQ40" s="320"/>
      <c r="BR40" s="320"/>
      <c r="BS40" s="320"/>
      <c r="BT40" s="320"/>
      <c r="BU40" s="320"/>
      <c r="BV40" s="320"/>
      <c r="BW40" s="320"/>
      <c r="BX40" s="320"/>
      <c r="BY40" s="320"/>
      <c r="BZ40" s="320"/>
      <c r="CA40" s="320"/>
      <c r="CB40" s="320"/>
      <c r="CC40" s="320"/>
      <c r="CD40" s="320"/>
      <c r="CE40" s="320"/>
      <c r="CF40" s="320"/>
      <c r="CG40" s="320"/>
      <c r="CH40" s="320"/>
      <c r="CI40" s="320"/>
    </row>
    <row r="41" spans="2:87" ht="30" customHeight="1" x14ac:dyDescent="0.25">
      <c r="B41" s="70">
        <f t="shared" si="8"/>
        <v>23</v>
      </c>
      <c r="C41" s="320" t="s">
        <v>398</v>
      </c>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0"/>
      <c r="AN41" s="320"/>
      <c r="AO41" s="320"/>
      <c r="AP41" s="320"/>
      <c r="AQ41" s="320"/>
      <c r="AR41" s="320"/>
      <c r="AS41" s="320"/>
      <c r="AT41" s="320"/>
      <c r="AU41" s="320"/>
      <c r="AV41" s="320"/>
      <c r="AW41" s="320"/>
      <c r="AX41" s="320"/>
      <c r="AY41" s="320"/>
      <c r="AZ41" s="320"/>
      <c r="BA41" s="320"/>
      <c r="BB41" s="320"/>
      <c r="BC41" s="320"/>
      <c r="BD41" s="320"/>
      <c r="BE41" s="320"/>
      <c r="BF41" s="320"/>
      <c r="BG41" s="320"/>
      <c r="BH41" s="320"/>
      <c r="BI41" s="320"/>
      <c r="BJ41" s="320"/>
      <c r="BK41" s="320"/>
      <c r="BL41" s="320"/>
      <c r="BM41" s="320"/>
      <c r="BN41" s="320"/>
      <c r="BO41" s="320"/>
      <c r="BP41" s="320"/>
      <c r="BQ41" s="320"/>
      <c r="BR41" s="320"/>
      <c r="BS41" s="320"/>
      <c r="BT41" s="320"/>
      <c r="BU41" s="320"/>
      <c r="BV41" s="320"/>
      <c r="BW41" s="320"/>
      <c r="BX41" s="320"/>
      <c r="BY41" s="320"/>
      <c r="BZ41" s="320"/>
      <c r="CA41" s="320"/>
      <c r="CB41" s="320"/>
      <c r="CC41" s="320"/>
      <c r="CD41" s="320"/>
      <c r="CE41" s="320"/>
      <c r="CF41" s="320"/>
      <c r="CG41" s="320"/>
      <c r="CH41" s="320"/>
      <c r="CI41" s="320"/>
    </row>
    <row r="42" spans="2:87" ht="30" customHeight="1" x14ac:dyDescent="0.25">
      <c r="B42" s="70">
        <f t="shared" si="8"/>
        <v>24</v>
      </c>
      <c r="C42" s="320" t="s">
        <v>399</v>
      </c>
      <c r="D42" s="320"/>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c r="AM42" s="320"/>
      <c r="AN42" s="320"/>
      <c r="AO42" s="320"/>
      <c r="AP42" s="320"/>
      <c r="AQ42" s="320"/>
      <c r="AR42" s="320"/>
      <c r="AS42" s="320"/>
      <c r="AT42" s="320"/>
      <c r="AU42" s="320"/>
      <c r="AV42" s="320"/>
      <c r="AW42" s="320"/>
      <c r="AX42" s="320"/>
      <c r="AY42" s="320"/>
      <c r="AZ42" s="320"/>
      <c r="BA42" s="320"/>
      <c r="BB42" s="320"/>
      <c r="BC42" s="320"/>
      <c r="BD42" s="320"/>
      <c r="BE42" s="320"/>
      <c r="BF42" s="320"/>
      <c r="BG42" s="320"/>
      <c r="BH42" s="320"/>
      <c r="BI42" s="320"/>
      <c r="BJ42" s="320"/>
      <c r="BK42" s="320"/>
      <c r="BL42" s="320"/>
      <c r="BM42" s="320"/>
      <c r="BN42" s="320"/>
      <c r="BO42" s="320"/>
      <c r="BP42" s="320"/>
      <c r="BQ42" s="320"/>
      <c r="BR42" s="320"/>
      <c r="BS42" s="320"/>
      <c r="BT42" s="320"/>
      <c r="BU42" s="320"/>
      <c r="BV42" s="320"/>
      <c r="BW42" s="320"/>
      <c r="BX42" s="320"/>
      <c r="BY42" s="320"/>
      <c r="BZ42" s="320"/>
      <c r="CA42" s="320"/>
      <c r="CB42" s="320"/>
      <c r="CC42" s="320"/>
      <c r="CD42" s="320"/>
      <c r="CE42" s="320"/>
      <c r="CF42" s="320"/>
      <c r="CG42" s="320"/>
      <c r="CH42" s="320"/>
      <c r="CI42" s="320"/>
    </row>
    <row r="43" spans="2:87" ht="30" customHeight="1" x14ac:dyDescent="0.25">
      <c r="B43" s="70">
        <f t="shared" si="8"/>
        <v>25</v>
      </c>
      <c r="C43" s="320" t="s">
        <v>400</v>
      </c>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0"/>
      <c r="AP43" s="320"/>
      <c r="AQ43" s="320"/>
      <c r="AR43" s="320"/>
      <c r="AS43" s="320"/>
      <c r="AT43" s="320"/>
      <c r="AU43" s="320"/>
      <c r="AV43" s="320"/>
      <c r="AW43" s="320"/>
      <c r="AX43" s="320"/>
      <c r="AY43" s="320"/>
      <c r="AZ43" s="320"/>
      <c r="BA43" s="320"/>
      <c r="BB43" s="320"/>
      <c r="BC43" s="320"/>
      <c r="BD43" s="320"/>
      <c r="BE43" s="320"/>
      <c r="BF43" s="320"/>
      <c r="BG43" s="320"/>
      <c r="BH43" s="320"/>
      <c r="BI43" s="320"/>
      <c r="BJ43" s="320"/>
      <c r="BK43" s="320"/>
      <c r="BL43" s="320"/>
      <c r="BM43" s="320"/>
      <c r="BN43" s="320"/>
      <c r="BO43" s="320"/>
      <c r="BP43" s="320"/>
      <c r="BQ43" s="320"/>
      <c r="BR43" s="320"/>
      <c r="BS43" s="320"/>
      <c r="BT43" s="320"/>
      <c r="BU43" s="320"/>
      <c r="BV43" s="320"/>
      <c r="BW43" s="320"/>
      <c r="BX43" s="320"/>
      <c r="BY43" s="320"/>
      <c r="BZ43" s="320"/>
      <c r="CA43" s="320"/>
      <c r="CB43" s="320"/>
      <c r="CC43" s="320"/>
      <c r="CD43" s="320"/>
      <c r="CE43" s="320"/>
      <c r="CF43" s="320"/>
      <c r="CG43" s="320"/>
      <c r="CH43" s="320"/>
      <c r="CI43" s="320"/>
    </row>
    <row r="44" spans="2:87" ht="30" customHeight="1" x14ac:dyDescent="0.25">
      <c r="B44" s="70">
        <f t="shared" si="8"/>
        <v>26</v>
      </c>
      <c r="C44" s="320" t="s">
        <v>401</v>
      </c>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320"/>
      <c r="AK44" s="320"/>
      <c r="AL44" s="320"/>
      <c r="AM44" s="320"/>
      <c r="AN44" s="320"/>
      <c r="AO44" s="320"/>
      <c r="AP44" s="320"/>
      <c r="AQ44" s="320"/>
      <c r="AR44" s="320"/>
      <c r="AS44" s="320"/>
      <c r="AT44" s="320"/>
      <c r="AU44" s="320"/>
      <c r="AV44" s="320"/>
      <c r="AW44" s="320"/>
      <c r="AX44" s="320"/>
      <c r="AY44" s="320"/>
      <c r="AZ44" s="320"/>
      <c r="BA44" s="320"/>
      <c r="BB44" s="320"/>
      <c r="BC44" s="320"/>
      <c r="BD44" s="320"/>
      <c r="BE44" s="320"/>
      <c r="BF44" s="320"/>
      <c r="BG44" s="320"/>
      <c r="BH44" s="320"/>
      <c r="BI44" s="320"/>
      <c r="BJ44" s="320"/>
      <c r="BK44" s="320"/>
      <c r="BL44" s="320"/>
      <c r="BM44" s="320"/>
      <c r="BN44" s="320"/>
      <c r="BO44" s="320"/>
      <c r="BP44" s="320"/>
      <c r="BQ44" s="320"/>
      <c r="BR44" s="320"/>
      <c r="BS44" s="320"/>
      <c r="BT44" s="320"/>
      <c r="BU44" s="320"/>
      <c r="BV44" s="320"/>
      <c r="BW44" s="320"/>
      <c r="BX44" s="320"/>
      <c r="BY44" s="320"/>
      <c r="BZ44" s="320"/>
      <c r="CA44" s="320"/>
      <c r="CB44" s="320"/>
      <c r="CC44" s="320"/>
      <c r="CD44" s="320"/>
      <c r="CE44" s="320"/>
      <c r="CF44" s="320"/>
      <c r="CG44" s="320"/>
      <c r="CH44" s="320"/>
      <c r="CI44" s="320"/>
    </row>
    <row r="45" spans="2:87" ht="30" customHeight="1" x14ac:dyDescent="0.25">
      <c r="B45" s="70">
        <f t="shared" si="8"/>
        <v>27</v>
      </c>
      <c r="C45" s="320" t="s">
        <v>402</v>
      </c>
      <c r="D45" s="320"/>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320"/>
      <c r="AJ45" s="320"/>
      <c r="AK45" s="320"/>
      <c r="AL45" s="320"/>
      <c r="AM45" s="320"/>
      <c r="AN45" s="320"/>
      <c r="AO45" s="320"/>
      <c r="AP45" s="320"/>
      <c r="AQ45" s="320"/>
      <c r="AR45" s="320"/>
      <c r="AS45" s="320"/>
      <c r="AT45" s="320"/>
      <c r="AU45" s="320"/>
      <c r="AV45" s="320"/>
      <c r="AW45" s="320"/>
      <c r="AX45" s="320"/>
      <c r="AY45" s="320"/>
      <c r="AZ45" s="320"/>
      <c r="BA45" s="320"/>
      <c r="BB45" s="320"/>
      <c r="BC45" s="320"/>
      <c r="BD45" s="320"/>
      <c r="BE45" s="320"/>
      <c r="BF45" s="320"/>
      <c r="BG45" s="320"/>
      <c r="BH45" s="320"/>
      <c r="BI45" s="320"/>
      <c r="BJ45" s="320"/>
      <c r="BK45" s="320"/>
      <c r="BL45" s="320"/>
      <c r="BM45" s="320"/>
      <c r="BN45" s="320"/>
      <c r="BO45" s="320"/>
      <c r="BP45" s="320"/>
      <c r="BQ45" s="320"/>
      <c r="BR45" s="320"/>
      <c r="BS45" s="320"/>
      <c r="BT45" s="320"/>
      <c r="BU45" s="320"/>
      <c r="BV45" s="320"/>
      <c r="BW45" s="320"/>
      <c r="BX45" s="320"/>
      <c r="BY45" s="320"/>
      <c r="BZ45" s="320"/>
      <c r="CA45" s="320"/>
      <c r="CB45" s="320"/>
      <c r="CC45" s="320"/>
      <c r="CD45" s="320"/>
      <c r="CE45" s="320"/>
      <c r="CF45" s="320"/>
      <c r="CG45" s="320"/>
      <c r="CH45" s="320"/>
      <c r="CI45" s="320"/>
    </row>
  </sheetData>
  <mergeCells count="85">
    <mergeCell ref="C45:CI45"/>
    <mergeCell ref="C34:CI34"/>
    <mergeCell ref="C35:CI35"/>
    <mergeCell ref="C36:CI36"/>
    <mergeCell ref="C37:CI37"/>
    <mergeCell ref="C38:CI38"/>
    <mergeCell ref="C39:CI39"/>
    <mergeCell ref="C40:CI40"/>
    <mergeCell ref="C41:CI41"/>
    <mergeCell ref="C42:CI42"/>
    <mergeCell ref="C43:CI43"/>
    <mergeCell ref="C44:CI44"/>
    <mergeCell ref="BW3:BY3"/>
    <mergeCell ref="BZ3:CB3"/>
    <mergeCell ref="CC3:CE3"/>
    <mergeCell ref="CF3:CH3"/>
    <mergeCell ref="C33:CI33"/>
    <mergeCell ref="C22:CI22"/>
    <mergeCell ref="C23:CI23"/>
    <mergeCell ref="C24:CI24"/>
    <mergeCell ref="C25:CI25"/>
    <mergeCell ref="C26:CI26"/>
    <mergeCell ref="C27:CI27"/>
    <mergeCell ref="C28:CI28"/>
    <mergeCell ref="C29:CI29"/>
    <mergeCell ref="C30:CI30"/>
    <mergeCell ref="C31:CI31"/>
    <mergeCell ref="C32:CI32"/>
    <mergeCell ref="BT5:BV5"/>
    <mergeCell ref="BW5:BY5"/>
    <mergeCell ref="BZ5:CB5"/>
    <mergeCell ref="CC5:CE5"/>
    <mergeCell ref="CF5:CH5"/>
    <mergeCell ref="BE5:BG5"/>
    <mergeCell ref="BH5:BJ5"/>
    <mergeCell ref="BK3:BM3"/>
    <mergeCell ref="BN3:BP3"/>
    <mergeCell ref="BQ3:BS3"/>
    <mergeCell ref="BK5:BM5"/>
    <mergeCell ref="BN5:BP5"/>
    <mergeCell ref="BQ5:BS5"/>
    <mergeCell ref="AY5:BA5"/>
    <mergeCell ref="BB5:BD5"/>
    <mergeCell ref="AJ3:AL3"/>
    <mergeCell ref="AM3:AO3"/>
    <mergeCell ref="AP3:AR3"/>
    <mergeCell ref="AS3:AU3"/>
    <mergeCell ref="AV3:AX3"/>
    <mergeCell ref="AJ5:AL5"/>
    <mergeCell ref="AM5:AO5"/>
    <mergeCell ref="AP5:AR5"/>
    <mergeCell ref="AS5:AU5"/>
    <mergeCell ref="AV5:AX5"/>
    <mergeCell ref="C19:CI19"/>
    <mergeCell ref="C20:CI20"/>
    <mergeCell ref="C21:CI21"/>
    <mergeCell ref="I3:K3"/>
    <mergeCell ref="I5:K5"/>
    <mergeCell ref="L3:N3"/>
    <mergeCell ref="L5:N5"/>
    <mergeCell ref="O3:Q3"/>
    <mergeCell ref="O5:Q5"/>
    <mergeCell ref="R3:T3"/>
    <mergeCell ref="C18:CI18"/>
    <mergeCell ref="AY3:BA3"/>
    <mergeCell ref="X5:Z5"/>
    <mergeCell ref="AA3:AC3"/>
    <mergeCell ref="AA5:AC5"/>
    <mergeCell ref="AD3:AF3"/>
    <mergeCell ref="A1:CL1"/>
    <mergeCell ref="B3:B6"/>
    <mergeCell ref="F3:H3"/>
    <mergeCell ref="CI3:CI6"/>
    <mergeCell ref="F5:H5"/>
    <mergeCell ref="R5:T5"/>
    <mergeCell ref="U3:W3"/>
    <mergeCell ref="U5:W5"/>
    <mergeCell ref="X3:Z3"/>
    <mergeCell ref="AD5:AF5"/>
    <mergeCell ref="AG3:AI3"/>
    <mergeCell ref="AG5:AI5"/>
    <mergeCell ref="BT3:BV3"/>
    <mergeCell ref="BB3:BD3"/>
    <mergeCell ref="BE3:BG3"/>
    <mergeCell ref="BH3:BJ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58499-C146-4B93-8470-F9F4D2D1EE7E}">
  <sheetPr codeName="Sheet7"/>
  <dimension ref="A1:IJ60"/>
  <sheetViews>
    <sheetView zoomScaleNormal="100" workbookViewId="0">
      <pane xSplit="1" topLeftCell="B1" activePane="topRight" state="frozen"/>
      <selection activeCell="D16" sqref="D16:M16"/>
      <selection pane="topRight" activeCell="C34" sqref="C34"/>
    </sheetView>
  </sheetViews>
  <sheetFormatPr defaultColWidth="36.85546875" defaultRowHeight="12.75" customHeight="1" x14ac:dyDescent="0.25"/>
  <cols>
    <col min="1" max="1" width="18.5703125" style="129" customWidth="1"/>
    <col min="2" max="9" width="31.42578125" style="128" customWidth="1"/>
    <col min="10" max="26" width="36.85546875" style="128" customWidth="1"/>
    <col min="27" max="27" width="37" style="128" customWidth="1"/>
    <col min="28" max="34" width="36.85546875" style="128" customWidth="1"/>
    <col min="35" max="43" width="36.85546875" style="129" customWidth="1"/>
    <col min="44" max="44" width="37.140625" style="129" customWidth="1"/>
    <col min="45" max="46" width="36.85546875" style="129" customWidth="1"/>
    <col min="47" max="47" width="36.5703125" style="129" customWidth="1"/>
    <col min="48" max="49" width="36.85546875" style="129" customWidth="1"/>
    <col min="50" max="50" width="36.5703125" style="129" customWidth="1"/>
    <col min="51" max="51" width="37" style="129" customWidth="1"/>
    <col min="52" max="70" width="36.85546875" style="129" customWidth="1"/>
    <col min="71" max="71" width="37" style="129" customWidth="1"/>
    <col min="72" max="89" width="36.85546875" style="129" customWidth="1"/>
    <col min="90" max="90" width="36.5703125" style="129" customWidth="1"/>
    <col min="91" max="103" width="36.85546875" style="129" customWidth="1"/>
    <col min="104" max="104" width="36.5703125" style="129" customWidth="1"/>
    <col min="105" max="107" width="36.85546875" style="129" customWidth="1"/>
    <col min="108" max="108" width="36.5703125" style="129" customWidth="1"/>
    <col min="109" max="116" width="36.85546875" style="129" customWidth="1"/>
    <col min="117" max="117" width="36.5703125" style="129" customWidth="1"/>
    <col min="118" max="255" width="36.85546875" style="129"/>
    <col min="256" max="256" width="18.5703125" style="129" customWidth="1"/>
    <col min="257" max="265" width="31.42578125" style="129" customWidth="1"/>
    <col min="266" max="282" width="36.85546875" style="129" customWidth="1"/>
    <col min="283" max="283" width="37" style="129" customWidth="1"/>
    <col min="284" max="299" width="36.85546875" style="129" customWidth="1"/>
    <col min="300" max="300" width="37.140625" style="129" customWidth="1"/>
    <col min="301" max="302" width="36.85546875" style="129" customWidth="1"/>
    <col min="303" max="303" width="36.5703125" style="129" customWidth="1"/>
    <col min="304" max="305" width="36.85546875" style="129" customWidth="1"/>
    <col min="306" max="306" width="36.5703125" style="129" customWidth="1"/>
    <col min="307" max="307" width="37" style="129" customWidth="1"/>
    <col min="308" max="326" width="36.85546875" style="129" customWidth="1"/>
    <col min="327" max="327" width="37" style="129" customWidth="1"/>
    <col min="328" max="345" width="36.85546875" style="129" customWidth="1"/>
    <col min="346" max="346" width="36.5703125" style="129" customWidth="1"/>
    <col min="347" max="359" width="36.85546875" style="129" customWidth="1"/>
    <col min="360" max="360" width="36.5703125" style="129" customWidth="1"/>
    <col min="361" max="363" width="36.85546875" style="129" customWidth="1"/>
    <col min="364" max="364" width="36.5703125" style="129" customWidth="1"/>
    <col min="365" max="372" width="36.85546875" style="129" customWidth="1"/>
    <col min="373" max="373" width="36.5703125" style="129" customWidth="1"/>
    <col min="374" max="511" width="36.85546875" style="129"/>
    <col min="512" max="512" width="18.5703125" style="129" customWidth="1"/>
    <col min="513" max="521" width="31.42578125" style="129" customWidth="1"/>
    <col min="522" max="538" width="36.85546875" style="129" customWidth="1"/>
    <col min="539" max="539" width="37" style="129" customWidth="1"/>
    <col min="540" max="555" width="36.85546875" style="129" customWidth="1"/>
    <col min="556" max="556" width="37.140625" style="129" customWidth="1"/>
    <col min="557" max="558" width="36.85546875" style="129" customWidth="1"/>
    <col min="559" max="559" width="36.5703125" style="129" customWidth="1"/>
    <col min="560" max="561" width="36.85546875" style="129" customWidth="1"/>
    <col min="562" max="562" width="36.5703125" style="129" customWidth="1"/>
    <col min="563" max="563" width="37" style="129" customWidth="1"/>
    <col min="564" max="582" width="36.85546875" style="129" customWidth="1"/>
    <col min="583" max="583" width="37" style="129" customWidth="1"/>
    <col min="584" max="601" width="36.85546875" style="129" customWidth="1"/>
    <col min="602" max="602" width="36.5703125" style="129" customWidth="1"/>
    <col min="603" max="615" width="36.85546875" style="129" customWidth="1"/>
    <col min="616" max="616" width="36.5703125" style="129" customWidth="1"/>
    <col min="617" max="619" width="36.85546875" style="129" customWidth="1"/>
    <col min="620" max="620" width="36.5703125" style="129" customWidth="1"/>
    <col min="621" max="628" width="36.85546875" style="129" customWidth="1"/>
    <col min="629" max="629" width="36.5703125" style="129" customWidth="1"/>
    <col min="630" max="767" width="36.85546875" style="129"/>
    <col min="768" max="768" width="18.5703125" style="129" customWidth="1"/>
    <col min="769" max="777" width="31.42578125" style="129" customWidth="1"/>
    <col min="778" max="794" width="36.85546875" style="129" customWidth="1"/>
    <col min="795" max="795" width="37" style="129" customWidth="1"/>
    <col min="796" max="811" width="36.85546875" style="129" customWidth="1"/>
    <col min="812" max="812" width="37.140625" style="129" customWidth="1"/>
    <col min="813" max="814" width="36.85546875" style="129" customWidth="1"/>
    <col min="815" max="815" width="36.5703125" style="129" customWidth="1"/>
    <col min="816" max="817" width="36.85546875" style="129" customWidth="1"/>
    <col min="818" max="818" width="36.5703125" style="129" customWidth="1"/>
    <col min="819" max="819" width="37" style="129" customWidth="1"/>
    <col min="820" max="838" width="36.85546875" style="129" customWidth="1"/>
    <col min="839" max="839" width="37" style="129" customWidth="1"/>
    <col min="840" max="857" width="36.85546875" style="129" customWidth="1"/>
    <col min="858" max="858" width="36.5703125" style="129" customWidth="1"/>
    <col min="859" max="871" width="36.85546875" style="129" customWidth="1"/>
    <col min="872" max="872" width="36.5703125" style="129" customWidth="1"/>
    <col min="873" max="875" width="36.85546875" style="129" customWidth="1"/>
    <col min="876" max="876" width="36.5703125" style="129" customWidth="1"/>
    <col min="877" max="884" width="36.85546875" style="129" customWidth="1"/>
    <col min="885" max="885" width="36.5703125" style="129" customWidth="1"/>
    <col min="886" max="1023" width="36.85546875" style="129"/>
    <col min="1024" max="1024" width="18.5703125" style="129" customWidth="1"/>
    <col min="1025" max="1033" width="31.42578125" style="129" customWidth="1"/>
    <col min="1034" max="1050" width="36.85546875" style="129" customWidth="1"/>
    <col min="1051" max="1051" width="37" style="129" customWidth="1"/>
    <col min="1052" max="1067" width="36.85546875" style="129" customWidth="1"/>
    <col min="1068" max="1068" width="37.140625" style="129" customWidth="1"/>
    <col min="1069" max="1070" width="36.85546875" style="129" customWidth="1"/>
    <col min="1071" max="1071" width="36.5703125" style="129" customWidth="1"/>
    <col min="1072" max="1073" width="36.85546875" style="129" customWidth="1"/>
    <col min="1074" max="1074" width="36.5703125" style="129" customWidth="1"/>
    <col min="1075" max="1075" width="37" style="129" customWidth="1"/>
    <col min="1076" max="1094" width="36.85546875" style="129" customWidth="1"/>
    <col min="1095" max="1095" width="37" style="129" customWidth="1"/>
    <col min="1096" max="1113" width="36.85546875" style="129" customWidth="1"/>
    <col min="1114" max="1114" width="36.5703125" style="129" customWidth="1"/>
    <col min="1115" max="1127" width="36.85546875" style="129" customWidth="1"/>
    <col min="1128" max="1128" width="36.5703125" style="129" customWidth="1"/>
    <col min="1129" max="1131" width="36.85546875" style="129" customWidth="1"/>
    <col min="1132" max="1132" width="36.5703125" style="129" customWidth="1"/>
    <col min="1133" max="1140" width="36.85546875" style="129" customWidth="1"/>
    <col min="1141" max="1141" width="36.5703125" style="129" customWidth="1"/>
    <col min="1142" max="1279" width="36.85546875" style="129"/>
    <col min="1280" max="1280" width="18.5703125" style="129" customWidth="1"/>
    <col min="1281" max="1289" width="31.42578125" style="129" customWidth="1"/>
    <col min="1290" max="1306" width="36.85546875" style="129" customWidth="1"/>
    <col min="1307" max="1307" width="37" style="129" customWidth="1"/>
    <col min="1308" max="1323" width="36.85546875" style="129" customWidth="1"/>
    <col min="1324" max="1324" width="37.140625" style="129" customWidth="1"/>
    <col min="1325" max="1326" width="36.85546875" style="129" customWidth="1"/>
    <col min="1327" max="1327" width="36.5703125" style="129" customWidth="1"/>
    <col min="1328" max="1329" width="36.85546875" style="129" customWidth="1"/>
    <col min="1330" max="1330" width="36.5703125" style="129" customWidth="1"/>
    <col min="1331" max="1331" width="37" style="129" customWidth="1"/>
    <col min="1332" max="1350" width="36.85546875" style="129" customWidth="1"/>
    <col min="1351" max="1351" width="37" style="129" customWidth="1"/>
    <col min="1352" max="1369" width="36.85546875" style="129" customWidth="1"/>
    <col min="1370" max="1370" width="36.5703125" style="129" customWidth="1"/>
    <col min="1371" max="1383" width="36.85546875" style="129" customWidth="1"/>
    <col min="1384" max="1384" width="36.5703125" style="129" customWidth="1"/>
    <col min="1385" max="1387" width="36.85546875" style="129" customWidth="1"/>
    <col min="1388" max="1388" width="36.5703125" style="129" customWidth="1"/>
    <col min="1389" max="1396" width="36.85546875" style="129" customWidth="1"/>
    <col min="1397" max="1397" width="36.5703125" style="129" customWidth="1"/>
    <col min="1398" max="1535" width="36.85546875" style="129"/>
    <col min="1536" max="1536" width="18.5703125" style="129" customWidth="1"/>
    <col min="1537" max="1545" width="31.42578125" style="129" customWidth="1"/>
    <col min="1546" max="1562" width="36.85546875" style="129" customWidth="1"/>
    <col min="1563" max="1563" width="37" style="129" customWidth="1"/>
    <col min="1564" max="1579" width="36.85546875" style="129" customWidth="1"/>
    <col min="1580" max="1580" width="37.140625" style="129" customWidth="1"/>
    <col min="1581" max="1582" width="36.85546875" style="129" customWidth="1"/>
    <col min="1583" max="1583" width="36.5703125" style="129" customWidth="1"/>
    <col min="1584" max="1585" width="36.85546875" style="129" customWidth="1"/>
    <col min="1586" max="1586" width="36.5703125" style="129" customWidth="1"/>
    <col min="1587" max="1587" width="37" style="129" customWidth="1"/>
    <col min="1588" max="1606" width="36.85546875" style="129" customWidth="1"/>
    <col min="1607" max="1607" width="37" style="129" customWidth="1"/>
    <col min="1608" max="1625" width="36.85546875" style="129" customWidth="1"/>
    <col min="1626" max="1626" width="36.5703125" style="129" customWidth="1"/>
    <col min="1627" max="1639" width="36.85546875" style="129" customWidth="1"/>
    <col min="1640" max="1640" width="36.5703125" style="129" customWidth="1"/>
    <col min="1641" max="1643" width="36.85546875" style="129" customWidth="1"/>
    <col min="1644" max="1644" width="36.5703125" style="129" customWidth="1"/>
    <col min="1645" max="1652" width="36.85546875" style="129" customWidth="1"/>
    <col min="1653" max="1653" width="36.5703125" style="129" customWidth="1"/>
    <col min="1654" max="1791" width="36.85546875" style="129"/>
    <col min="1792" max="1792" width="18.5703125" style="129" customWidth="1"/>
    <col min="1793" max="1801" width="31.42578125" style="129" customWidth="1"/>
    <col min="1802" max="1818" width="36.85546875" style="129" customWidth="1"/>
    <col min="1819" max="1819" width="37" style="129" customWidth="1"/>
    <col min="1820" max="1835" width="36.85546875" style="129" customWidth="1"/>
    <col min="1836" max="1836" width="37.140625" style="129" customWidth="1"/>
    <col min="1837" max="1838" width="36.85546875" style="129" customWidth="1"/>
    <col min="1839" max="1839" width="36.5703125" style="129" customWidth="1"/>
    <col min="1840" max="1841" width="36.85546875" style="129" customWidth="1"/>
    <col min="1842" max="1842" width="36.5703125" style="129" customWidth="1"/>
    <col min="1843" max="1843" width="37" style="129" customWidth="1"/>
    <col min="1844" max="1862" width="36.85546875" style="129" customWidth="1"/>
    <col min="1863" max="1863" width="37" style="129" customWidth="1"/>
    <col min="1864" max="1881" width="36.85546875" style="129" customWidth="1"/>
    <col min="1882" max="1882" width="36.5703125" style="129" customWidth="1"/>
    <col min="1883" max="1895" width="36.85546875" style="129" customWidth="1"/>
    <col min="1896" max="1896" width="36.5703125" style="129" customWidth="1"/>
    <col min="1897" max="1899" width="36.85546875" style="129" customWidth="1"/>
    <col min="1900" max="1900" width="36.5703125" style="129" customWidth="1"/>
    <col min="1901" max="1908" width="36.85546875" style="129" customWidth="1"/>
    <col min="1909" max="1909" width="36.5703125" style="129" customWidth="1"/>
    <col min="1910" max="2047" width="36.85546875" style="129"/>
    <col min="2048" max="2048" width="18.5703125" style="129" customWidth="1"/>
    <col min="2049" max="2057" width="31.42578125" style="129" customWidth="1"/>
    <col min="2058" max="2074" width="36.85546875" style="129" customWidth="1"/>
    <col min="2075" max="2075" width="37" style="129" customWidth="1"/>
    <col min="2076" max="2091" width="36.85546875" style="129" customWidth="1"/>
    <col min="2092" max="2092" width="37.140625" style="129" customWidth="1"/>
    <col min="2093" max="2094" width="36.85546875" style="129" customWidth="1"/>
    <col min="2095" max="2095" width="36.5703125" style="129" customWidth="1"/>
    <col min="2096" max="2097" width="36.85546875" style="129" customWidth="1"/>
    <col min="2098" max="2098" width="36.5703125" style="129" customWidth="1"/>
    <col min="2099" max="2099" width="37" style="129" customWidth="1"/>
    <col min="2100" max="2118" width="36.85546875" style="129" customWidth="1"/>
    <col min="2119" max="2119" width="37" style="129" customWidth="1"/>
    <col min="2120" max="2137" width="36.85546875" style="129" customWidth="1"/>
    <col min="2138" max="2138" width="36.5703125" style="129" customWidth="1"/>
    <col min="2139" max="2151" width="36.85546875" style="129" customWidth="1"/>
    <col min="2152" max="2152" width="36.5703125" style="129" customWidth="1"/>
    <col min="2153" max="2155" width="36.85546875" style="129" customWidth="1"/>
    <col min="2156" max="2156" width="36.5703125" style="129" customWidth="1"/>
    <col min="2157" max="2164" width="36.85546875" style="129" customWidth="1"/>
    <col min="2165" max="2165" width="36.5703125" style="129" customWidth="1"/>
    <col min="2166" max="2303" width="36.85546875" style="129"/>
    <col min="2304" max="2304" width="18.5703125" style="129" customWidth="1"/>
    <col min="2305" max="2313" width="31.42578125" style="129" customWidth="1"/>
    <col min="2314" max="2330" width="36.85546875" style="129" customWidth="1"/>
    <col min="2331" max="2331" width="37" style="129" customWidth="1"/>
    <col min="2332" max="2347" width="36.85546875" style="129" customWidth="1"/>
    <col min="2348" max="2348" width="37.140625" style="129" customWidth="1"/>
    <col min="2349" max="2350" width="36.85546875" style="129" customWidth="1"/>
    <col min="2351" max="2351" width="36.5703125" style="129" customWidth="1"/>
    <col min="2352" max="2353" width="36.85546875" style="129" customWidth="1"/>
    <col min="2354" max="2354" width="36.5703125" style="129" customWidth="1"/>
    <col min="2355" max="2355" width="37" style="129" customWidth="1"/>
    <col min="2356" max="2374" width="36.85546875" style="129" customWidth="1"/>
    <col min="2375" max="2375" width="37" style="129" customWidth="1"/>
    <col min="2376" max="2393" width="36.85546875" style="129" customWidth="1"/>
    <col min="2394" max="2394" width="36.5703125" style="129" customWidth="1"/>
    <col min="2395" max="2407" width="36.85546875" style="129" customWidth="1"/>
    <col min="2408" max="2408" width="36.5703125" style="129" customWidth="1"/>
    <col min="2409" max="2411" width="36.85546875" style="129" customWidth="1"/>
    <col min="2412" max="2412" width="36.5703125" style="129" customWidth="1"/>
    <col min="2413" max="2420" width="36.85546875" style="129" customWidth="1"/>
    <col min="2421" max="2421" width="36.5703125" style="129" customWidth="1"/>
    <col min="2422" max="2559" width="36.85546875" style="129"/>
    <col min="2560" max="2560" width="18.5703125" style="129" customWidth="1"/>
    <col min="2561" max="2569" width="31.42578125" style="129" customWidth="1"/>
    <col min="2570" max="2586" width="36.85546875" style="129" customWidth="1"/>
    <col min="2587" max="2587" width="37" style="129" customWidth="1"/>
    <col min="2588" max="2603" width="36.85546875" style="129" customWidth="1"/>
    <col min="2604" max="2604" width="37.140625" style="129" customWidth="1"/>
    <col min="2605" max="2606" width="36.85546875" style="129" customWidth="1"/>
    <col min="2607" max="2607" width="36.5703125" style="129" customWidth="1"/>
    <col min="2608" max="2609" width="36.85546875" style="129" customWidth="1"/>
    <col min="2610" max="2610" width="36.5703125" style="129" customWidth="1"/>
    <col min="2611" max="2611" width="37" style="129" customWidth="1"/>
    <col min="2612" max="2630" width="36.85546875" style="129" customWidth="1"/>
    <col min="2631" max="2631" width="37" style="129" customWidth="1"/>
    <col min="2632" max="2649" width="36.85546875" style="129" customWidth="1"/>
    <col min="2650" max="2650" width="36.5703125" style="129" customWidth="1"/>
    <col min="2651" max="2663" width="36.85546875" style="129" customWidth="1"/>
    <col min="2664" max="2664" width="36.5703125" style="129" customWidth="1"/>
    <col min="2665" max="2667" width="36.85546875" style="129" customWidth="1"/>
    <col min="2668" max="2668" width="36.5703125" style="129" customWidth="1"/>
    <col min="2669" max="2676" width="36.85546875" style="129" customWidth="1"/>
    <col min="2677" max="2677" width="36.5703125" style="129" customWidth="1"/>
    <col min="2678" max="2815" width="36.85546875" style="129"/>
    <col min="2816" max="2816" width="18.5703125" style="129" customWidth="1"/>
    <col min="2817" max="2825" width="31.42578125" style="129" customWidth="1"/>
    <col min="2826" max="2842" width="36.85546875" style="129" customWidth="1"/>
    <col min="2843" max="2843" width="37" style="129" customWidth="1"/>
    <col min="2844" max="2859" width="36.85546875" style="129" customWidth="1"/>
    <col min="2860" max="2860" width="37.140625" style="129" customWidth="1"/>
    <col min="2861" max="2862" width="36.85546875" style="129" customWidth="1"/>
    <col min="2863" max="2863" width="36.5703125" style="129" customWidth="1"/>
    <col min="2864" max="2865" width="36.85546875" style="129" customWidth="1"/>
    <col min="2866" max="2866" width="36.5703125" style="129" customWidth="1"/>
    <col min="2867" max="2867" width="37" style="129" customWidth="1"/>
    <col min="2868" max="2886" width="36.85546875" style="129" customWidth="1"/>
    <col min="2887" max="2887" width="37" style="129" customWidth="1"/>
    <col min="2888" max="2905" width="36.85546875" style="129" customWidth="1"/>
    <col min="2906" max="2906" width="36.5703125" style="129" customWidth="1"/>
    <col min="2907" max="2919" width="36.85546875" style="129" customWidth="1"/>
    <col min="2920" max="2920" width="36.5703125" style="129" customWidth="1"/>
    <col min="2921" max="2923" width="36.85546875" style="129" customWidth="1"/>
    <col min="2924" max="2924" width="36.5703125" style="129" customWidth="1"/>
    <col min="2925" max="2932" width="36.85546875" style="129" customWidth="1"/>
    <col min="2933" max="2933" width="36.5703125" style="129" customWidth="1"/>
    <col min="2934" max="3071" width="36.85546875" style="129"/>
    <col min="3072" max="3072" width="18.5703125" style="129" customWidth="1"/>
    <col min="3073" max="3081" width="31.42578125" style="129" customWidth="1"/>
    <col min="3082" max="3098" width="36.85546875" style="129" customWidth="1"/>
    <col min="3099" max="3099" width="37" style="129" customWidth="1"/>
    <col min="3100" max="3115" width="36.85546875" style="129" customWidth="1"/>
    <col min="3116" max="3116" width="37.140625" style="129" customWidth="1"/>
    <col min="3117" max="3118" width="36.85546875" style="129" customWidth="1"/>
    <col min="3119" max="3119" width="36.5703125" style="129" customWidth="1"/>
    <col min="3120" max="3121" width="36.85546875" style="129" customWidth="1"/>
    <col min="3122" max="3122" width="36.5703125" style="129" customWidth="1"/>
    <col min="3123" max="3123" width="37" style="129" customWidth="1"/>
    <col min="3124" max="3142" width="36.85546875" style="129" customWidth="1"/>
    <col min="3143" max="3143" width="37" style="129" customWidth="1"/>
    <col min="3144" max="3161" width="36.85546875" style="129" customWidth="1"/>
    <col min="3162" max="3162" width="36.5703125" style="129" customWidth="1"/>
    <col min="3163" max="3175" width="36.85546875" style="129" customWidth="1"/>
    <col min="3176" max="3176" width="36.5703125" style="129" customWidth="1"/>
    <col min="3177" max="3179" width="36.85546875" style="129" customWidth="1"/>
    <col min="3180" max="3180" width="36.5703125" style="129" customWidth="1"/>
    <col min="3181" max="3188" width="36.85546875" style="129" customWidth="1"/>
    <col min="3189" max="3189" width="36.5703125" style="129" customWidth="1"/>
    <col min="3190" max="3327" width="36.85546875" style="129"/>
    <col min="3328" max="3328" width="18.5703125" style="129" customWidth="1"/>
    <col min="3329" max="3337" width="31.42578125" style="129" customWidth="1"/>
    <col min="3338" max="3354" width="36.85546875" style="129" customWidth="1"/>
    <col min="3355" max="3355" width="37" style="129" customWidth="1"/>
    <col min="3356" max="3371" width="36.85546875" style="129" customWidth="1"/>
    <col min="3372" max="3372" width="37.140625" style="129" customWidth="1"/>
    <col min="3373" max="3374" width="36.85546875" style="129" customWidth="1"/>
    <col min="3375" max="3375" width="36.5703125" style="129" customWidth="1"/>
    <col min="3376" max="3377" width="36.85546875" style="129" customWidth="1"/>
    <col min="3378" max="3378" width="36.5703125" style="129" customWidth="1"/>
    <col min="3379" max="3379" width="37" style="129" customWidth="1"/>
    <col min="3380" max="3398" width="36.85546875" style="129" customWidth="1"/>
    <col min="3399" max="3399" width="37" style="129" customWidth="1"/>
    <col min="3400" max="3417" width="36.85546875" style="129" customWidth="1"/>
    <col min="3418" max="3418" width="36.5703125" style="129" customWidth="1"/>
    <col min="3419" max="3431" width="36.85546875" style="129" customWidth="1"/>
    <col min="3432" max="3432" width="36.5703125" style="129" customWidth="1"/>
    <col min="3433" max="3435" width="36.85546875" style="129" customWidth="1"/>
    <col min="3436" max="3436" width="36.5703125" style="129" customWidth="1"/>
    <col min="3437" max="3444" width="36.85546875" style="129" customWidth="1"/>
    <col min="3445" max="3445" width="36.5703125" style="129" customWidth="1"/>
    <col min="3446" max="3583" width="36.85546875" style="129"/>
    <col min="3584" max="3584" width="18.5703125" style="129" customWidth="1"/>
    <col min="3585" max="3593" width="31.42578125" style="129" customWidth="1"/>
    <col min="3594" max="3610" width="36.85546875" style="129" customWidth="1"/>
    <col min="3611" max="3611" width="37" style="129" customWidth="1"/>
    <col min="3612" max="3627" width="36.85546875" style="129" customWidth="1"/>
    <col min="3628" max="3628" width="37.140625" style="129" customWidth="1"/>
    <col min="3629" max="3630" width="36.85546875" style="129" customWidth="1"/>
    <col min="3631" max="3631" width="36.5703125" style="129" customWidth="1"/>
    <col min="3632" max="3633" width="36.85546875" style="129" customWidth="1"/>
    <col min="3634" max="3634" width="36.5703125" style="129" customWidth="1"/>
    <col min="3635" max="3635" width="37" style="129" customWidth="1"/>
    <col min="3636" max="3654" width="36.85546875" style="129" customWidth="1"/>
    <col min="3655" max="3655" width="37" style="129" customWidth="1"/>
    <col min="3656" max="3673" width="36.85546875" style="129" customWidth="1"/>
    <col min="3674" max="3674" width="36.5703125" style="129" customWidth="1"/>
    <col min="3675" max="3687" width="36.85546875" style="129" customWidth="1"/>
    <col min="3688" max="3688" width="36.5703125" style="129" customWidth="1"/>
    <col min="3689" max="3691" width="36.85546875" style="129" customWidth="1"/>
    <col min="3692" max="3692" width="36.5703125" style="129" customWidth="1"/>
    <col min="3693" max="3700" width="36.85546875" style="129" customWidth="1"/>
    <col min="3701" max="3701" width="36.5703125" style="129" customWidth="1"/>
    <col min="3702" max="3839" width="36.85546875" style="129"/>
    <col min="3840" max="3840" width="18.5703125" style="129" customWidth="1"/>
    <col min="3841" max="3849" width="31.42578125" style="129" customWidth="1"/>
    <col min="3850" max="3866" width="36.85546875" style="129" customWidth="1"/>
    <col min="3867" max="3867" width="37" style="129" customWidth="1"/>
    <col min="3868" max="3883" width="36.85546875" style="129" customWidth="1"/>
    <col min="3884" max="3884" width="37.140625" style="129" customWidth="1"/>
    <col min="3885" max="3886" width="36.85546875" style="129" customWidth="1"/>
    <col min="3887" max="3887" width="36.5703125" style="129" customWidth="1"/>
    <col min="3888" max="3889" width="36.85546875" style="129" customWidth="1"/>
    <col min="3890" max="3890" width="36.5703125" style="129" customWidth="1"/>
    <col min="3891" max="3891" width="37" style="129" customWidth="1"/>
    <col min="3892" max="3910" width="36.85546875" style="129" customWidth="1"/>
    <col min="3911" max="3911" width="37" style="129" customWidth="1"/>
    <col min="3912" max="3929" width="36.85546875" style="129" customWidth="1"/>
    <col min="3930" max="3930" width="36.5703125" style="129" customWidth="1"/>
    <col min="3931" max="3943" width="36.85546875" style="129" customWidth="1"/>
    <col min="3944" max="3944" width="36.5703125" style="129" customWidth="1"/>
    <col min="3945" max="3947" width="36.85546875" style="129" customWidth="1"/>
    <col min="3948" max="3948" width="36.5703125" style="129" customWidth="1"/>
    <col min="3949" max="3956" width="36.85546875" style="129" customWidth="1"/>
    <col min="3957" max="3957" width="36.5703125" style="129" customWidth="1"/>
    <col min="3958" max="4095" width="36.85546875" style="129"/>
    <col min="4096" max="4096" width="18.5703125" style="129" customWidth="1"/>
    <col min="4097" max="4105" width="31.42578125" style="129" customWidth="1"/>
    <col min="4106" max="4122" width="36.85546875" style="129" customWidth="1"/>
    <col min="4123" max="4123" width="37" style="129" customWidth="1"/>
    <col min="4124" max="4139" width="36.85546875" style="129" customWidth="1"/>
    <col min="4140" max="4140" width="37.140625" style="129" customWidth="1"/>
    <col min="4141" max="4142" width="36.85546875" style="129" customWidth="1"/>
    <col min="4143" max="4143" width="36.5703125" style="129" customWidth="1"/>
    <col min="4144" max="4145" width="36.85546875" style="129" customWidth="1"/>
    <col min="4146" max="4146" width="36.5703125" style="129" customWidth="1"/>
    <col min="4147" max="4147" width="37" style="129" customWidth="1"/>
    <col min="4148" max="4166" width="36.85546875" style="129" customWidth="1"/>
    <col min="4167" max="4167" width="37" style="129" customWidth="1"/>
    <col min="4168" max="4185" width="36.85546875" style="129" customWidth="1"/>
    <col min="4186" max="4186" width="36.5703125" style="129" customWidth="1"/>
    <col min="4187" max="4199" width="36.85546875" style="129" customWidth="1"/>
    <col min="4200" max="4200" width="36.5703125" style="129" customWidth="1"/>
    <col min="4201" max="4203" width="36.85546875" style="129" customWidth="1"/>
    <col min="4204" max="4204" width="36.5703125" style="129" customWidth="1"/>
    <col min="4205" max="4212" width="36.85546875" style="129" customWidth="1"/>
    <col min="4213" max="4213" width="36.5703125" style="129" customWidth="1"/>
    <col min="4214" max="4351" width="36.85546875" style="129"/>
    <col min="4352" max="4352" width="18.5703125" style="129" customWidth="1"/>
    <col min="4353" max="4361" width="31.42578125" style="129" customWidth="1"/>
    <col min="4362" max="4378" width="36.85546875" style="129" customWidth="1"/>
    <col min="4379" max="4379" width="37" style="129" customWidth="1"/>
    <col min="4380" max="4395" width="36.85546875" style="129" customWidth="1"/>
    <col min="4396" max="4396" width="37.140625" style="129" customWidth="1"/>
    <col min="4397" max="4398" width="36.85546875" style="129" customWidth="1"/>
    <col min="4399" max="4399" width="36.5703125" style="129" customWidth="1"/>
    <col min="4400" max="4401" width="36.85546875" style="129" customWidth="1"/>
    <col min="4402" max="4402" width="36.5703125" style="129" customWidth="1"/>
    <col min="4403" max="4403" width="37" style="129" customWidth="1"/>
    <col min="4404" max="4422" width="36.85546875" style="129" customWidth="1"/>
    <col min="4423" max="4423" width="37" style="129" customWidth="1"/>
    <col min="4424" max="4441" width="36.85546875" style="129" customWidth="1"/>
    <col min="4442" max="4442" width="36.5703125" style="129" customWidth="1"/>
    <col min="4443" max="4455" width="36.85546875" style="129" customWidth="1"/>
    <col min="4456" max="4456" width="36.5703125" style="129" customWidth="1"/>
    <col min="4457" max="4459" width="36.85546875" style="129" customWidth="1"/>
    <col min="4460" max="4460" width="36.5703125" style="129" customWidth="1"/>
    <col min="4461" max="4468" width="36.85546875" style="129" customWidth="1"/>
    <col min="4469" max="4469" width="36.5703125" style="129" customWidth="1"/>
    <col min="4470" max="4607" width="36.85546875" style="129"/>
    <col min="4608" max="4608" width="18.5703125" style="129" customWidth="1"/>
    <col min="4609" max="4617" width="31.42578125" style="129" customWidth="1"/>
    <col min="4618" max="4634" width="36.85546875" style="129" customWidth="1"/>
    <col min="4635" max="4635" width="37" style="129" customWidth="1"/>
    <col min="4636" max="4651" width="36.85546875" style="129" customWidth="1"/>
    <col min="4652" max="4652" width="37.140625" style="129" customWidth="1"/>
    <col min="4653" max="4654" width="36.85546875" style="129" customWidth="1"/>
    <col min="4655" max="4655" width="36.5703125" style="129" customWidth="1"/>
    <col min="4656" max="4657" width="36.85546875" style="129" customWidth="1"/>
    <col min="4658" max="4658" width="36.5703125" style="129" customWidth="1"/>
    <col min="4659" max="4659" width="37" style="129" customWidth="1"/>
    <col min="4660" max="4678" width="36.85546875" style="129" customWidth="1"/>
    <col min="4679" max="4679" width="37" style="129" customWidth="1"/>
    <col min="4680" max="4697" width="36.85546875" style="129" customWidth="1"/>
    <col min="4698" max="4698" width="36.5703125" style="129" customWidth="1"/>
    <col min="4699" max="4711" width="36.85546875" style="129" customWidth="1"/>
    <col min="4712" max="4712" width="36.5703125" style="129" customWidth="1"/>
    <col min="4713" max="4715" width="36.85546875" style="129" customWidth="1"/>
    <col min="4716" max="4716" width="36.5703125" style="129" customWidth="1"/>
    <col min="4717" max="4724" width="36.85546875" style="129" customWidth="1"/>
    <col min="4725" max="4725" width="36.5703125" style="129" customWidth="1"/>
    <col min="4726" max="4863" width="36.85546875" style="129"/>
    <col min="4864" max="4864" width="18.5703125" style="129" customWidth="1"/>
    <col min="4865" max="4873" width="31.42578125" style="129" customWidth="1"/>
    <col min="4874" max="4890" width="36.85546875" style="129" customWidth="1"/>
    <col min="4891" max="4891" width="37" style="129" customWidth="1"/>
    <col min="4892" max="4907" width="36.85546875" style="129" customWidth="1"/>
    <col min="4908" max="4908" width="37.140625" style="129" customWidth="1"/>
    <col min="4909" max="4910" width="36.85546875" style="129" customWidth="1"/>
    <col min="4911" max="4911" width="36.5703125" style="129" customWidth="1"/>
    <col min="4912" max="4913" width="36.85546875" style="129" customWidth="1"/>
    <col min="4914" max="4914" width="36.5703125" style="129" customWidth="1"/>
    <col min="4915" max="4915" width="37" style="129" customWidth="1"/>
    <col min="4916" max="4934" width="36.85546875" style="129" customWidth="1"/>
    <col min="4935" max="4935" width="37" style="129" customWidth="1"/>
    <col min="4936" max="4953" width="36.85546875" style="129" customWidth="1"/>
    <col min="4954" max="4954" width="36.5703125" style="129" customWidth="1"/>
    <col min="4955" max="4967" width="36.85546875" style="129" customWidth="1"/>
    <col min="4968" max="4968" width="36.5703125" style="129" customWidth="1"/>
    <col min="4969" max="4971" width="36.85546875" style="129" customWidth="1"/>
    <col min="4972" max="4972" width="36.5703125" style="129" customWidth="1"/>
    <col min="4973" max="4980" width="36.85546875" style="129" customWidth="1"/>
    <col min="4981" max="4981" width="36.5703125" style="129" customWidth="1"/>
    <col min="4982" max="5119" width="36.85546875" style="129"/>
    <col min="5120" max="5120" width="18.5703125" style="129" customWidth="1"/>
    <col min="5121" max="5129" width="31.42578125" style="129" customWidth="1"/>
    <col min="5130" max="5146" width="36.85546875" style="129" customWidth="1"/>
    <col min="5147" max="5147" width="37" style="129" customWidth="1"/>
    <col min="5148" max="5163" width="36.85546875" style="129" customWidth="1"/>
    <col min="5164" max="5164" width="37.140625" style="129" customWidth="1"/>
    <col min="5165" max="5166" width="36.85546875" style="129" customWidth="1"/>
    <col min="5167" max="5167" width="36.5703125" style="129" customWidth="1"/>
    <col min="5168" max="5169" width="36.85546875" style="129" customWidth="1"/>
    <col min="5170" max="5170" width="36.5703125" style="129" customWidth="1"/>
    <col min="5171" max="5171" width="37" style="129" customWidth="1"/>
    <col min="5172" max="5190" width="36.85546875" style="129" customWidth="1"/>
    <col min="5191" max="5191" width="37" style="129" customWidth="1"/>
    <col min="5192" max="5209" width="36.85546875" style="129" customWidth="1"/>
    <col min="5210" max="5210" width="36.5703125" style="129" customWidth="1"/>
    <col min="5211" max="5223" width="36.85546875" style="129" customWidth="1"/>
    <col min="5224" max="5224" width="36.5703125" style="129" customWidth="1"/>
    <col min="5225" max="5227" width="36.85546875" style="129" customWidth="1"/>
    <col min="5228" max="5228" width="36.5703125" style="129" customWidth="1"/>
    <col min="5229" max="5236" width="36.85546875" style="129" customWidth="1"/>
    <col min="5237" max="5237" width="36.5703125" style="129" customWidth="1"/>
    <col min="5238" max="5375" width="36.85546875" style="129"/>
    <col min="5376" max="5376" width="18.5703125" style="129" customWidth="1"/>
    <col min="5377" max="5385" width="31.42578125" style="129" customWidth="1"/>
    <col min="5386" max="5402" width="36.85546875" style="129" customWidth="1"/>
    <col min="5403" max="5403" width="37" style="129" customWidth="1"/>
    <col min="5404" max="5419" width="36.85546875" style="129" customWidth="1"/>
    <col min="5420" max="5420" width="37.140625" style="129" customWidth="1"/>
    <col min="5421" max="5422" width="36.85546875" style="129" customWidth="1"/>
    <col min="5423" max="5423" width="36.5703125" style="129" customWidth="1"/>
    <col min="5424" max="5425" width="36.85546875" style="129" customWidth="1"/>
    <col min="5426" max="5426" width="36.5703125" style="129" customWidth="1"/>
    <col min="5427" max="5427" width="37" style="129" customWidth="1"/>
    <col min="5428" max="5446" width="36.85546875" style="129" customWidth="1"/>
    <col min="5447" max="5447" width="37" style="129" customWidth="1"/>
    <col min="5448" max="5465" width="36.85546875" style="129" customWidth="1"/>
    <col min="5466" max="5466" width="36.5703125" style="129" customWidth="1"/>
    <col min="5467" max="5479" width="36.85546875" style="129" customWidth="1"/>
    <col min="5480" max="5480" width="36.5703125" style="129" customWidth="1"/>
    <col min="5481" max="5483" width="36.85546875" style="129" customWidth="1"/>
    <col min="5484" max="5484" width="36.5703125" style="129" customWidth="1"/>
    <col min="5485" max="5492" width="36.85546875" style="129" customWidth="1"/>
    <col min="5493" max="5493" width="36.5703125" style="129" customWidth="1"/>
    <col min="5494" max="5631" width="36.85546875" style="129"/>
    <col min="5632" max="5632" width="18.5703125" style="129" customWidth="1"/>
    <col min="5633" max="5641" width="31.42578125" style="129" customWidth="1"/>
    <col min="5642" max="5658" width="36.85546875" style="129" customWidth="1"/>
    <col min="5659" max="5659" width="37" style="129" customWidth="1"/>
    <col min="5660" max="5675" width="36.85546875" style="129" customWidth="1"/>
    <col min="5676" max="5676" width="37.140625" style="129" customWidth="1"/>
    <col min="5677" max="5678" width="36.85546875" style="129" customWidth="1"/>
    <col min="5679" max="5679" width="36.5703125" style="129" customWidth="1"/>
    <col min="5680" max="5681" width="36.85546875" style="129" customWidth="1"/>
    <col min="5682" max="5682" width="36.5703125" style="129" customWidth="1"/>
    <col min="5683" max="5683" width="37" style="129" customWidth="1"/>
    <col min="5684" max="5702" width="36.85546875" style="129" customWidth="1"/>
    <col min="5703" max="5703" width="37" style="129" customWidth="1"/>
    <col min="5704" max="5721" width="36.85546875" style="129" customWidth="1"/>
    <col min="5722" max="5722" width="36.5703125" style="129" customWidth="1"/>
    <col min="5723" max="5735" width="36.85546875" style="129" customWidth="1"/>
    <col min="5736" max="5736" width="36.5703125" style="129" customWidth="1"/>
    <col min="5737" max="5739" width="36.85546875" style="129" customWidth="1"/>
    <col min="5740" max="5740" width="36.5703125" style="129" customWidth="1"/>
    <col min="5741" max="5748" width="36.85546875" style="129" customWidth="1"/>
    <col min="5749" max="5749" width="36.5703125" style="129" customWidth="1"/>
    <col min="5750" max="5887" width="36.85546875" style="129"/>
    <col min="5888" max="5888" width="18.5703125" style="129" customWidth="1"/>
    <col min="5889" max="5897" width="31.42578125" style="129" customWidth="1"/>
    <col min="5898" max="5914" width="36.85546875" style="129" customWidth="1"/>
    <col min="5915" max="5915" width="37" style="129" customWidth="1"/>
    <col min="5916" max="5931" width="36.85546875" style="129" customWidth="1"/>
    <col min="5932" max="5932" width="37.140625" style="129" customWidth="1"/>
    <col min="5933" max="5934" width="36.85546875" style="129" customWidth="1"/>
    <col min="5935" max="5935" width="36.5703125" style="129" customWidth="1"/>
    <col min="5936" max="5937" width="36.85546875" style="129" customWidth="1"/>
    <col min="5938" max="5938" width="36.5703125" style="129" customWidth="1"/>
    <col min="5939" max="5939" width="37" style="129" customWidth="1"/>
    <col min="5940" max="5958" width="36.85546875" style="129" customWidth="1"/>
    <col min="5959" max="5959" width="37" style="129" customWidth="1"/>
    <col min="5960" max="5977" width="36.85546875" style="129" customWidth="1"/>
    <col min="5978" max="5978" width="36.5703125" style="129" customWidth="1"/>
    <col min="5979" max="5991" width="36.85546875" style="129" customWidth="1"/>
    <col min="5992" max="5992" width="36.5703125" style="129" customWidth="1"/>
    <col min="5993" max="5995" width="36.85546875" style="129" customWidth="1"/>
    <col min="5996" max="5996" width="36.5703125" style="129" customWidth="1"/>
    <col min="5997" max="6004" width="36.85546875" style="129" customWidth="1"/>
    <col min="6005" max="6005" width="36.5703125" style="129" customWidth="1"/>
    <col min="6006" max="6143" width="36.85546875" style="129"/>
    <col min="6144" max="6144" width="18.5703125" style="129" customWidth="1"/>
    <col min="6145" max="6153" width="31.42578125" style="129" customWidth="1"/>
    <col min="6154" max="6170" width="36.85546875" style="129" customWidth="1"/>
    <col min="6171" max="6171" width="37" style="129" customWidth="1"/>
    <col min="6172" max="6187" width="36.85546875" style="129" customWidth="1"/>
    <col min="6188" max="6188" width="37.140625" style="129" customWidth="1"/>
    <col min="6189" max="6190" width="36.85546875" style="129" customWidth="1"/>
    <col min="6191" max="6191" width="36.5703125" style="129" customWidth="1"/>
    <col min="6192" max="6193" width="36.85546875" style="129" customWidth="1"/>
    <col min="6194" max="6194" width="36.5703125" style="129" customWidth="1"/>
    <col min="6195" max="6195" width="37" style="129" customWidth="1"/>
    <col min="6196" max="6214" width="36.85546875" style="129" customWidth="1"/>
    <col min="6215" max="6215" width="37" style="129" customWidth="1"/>
    <col min="6216" max="6233" width="36.85546875" style="129" customWidth="1"/>
    <col min="6234" max="6234" width="36.5703125" style="129" customWidth="1"/>
    <col min="6235" max="6247" width="36.85546875" style="129" customWidth="1"/>
    <col min="6248" max="6248" width="36.5703125" style="129" customWidth="1"/>
    <col min="6249" max="6251" width="36.85546875" style="129" customWidth="1"/>
    <col min="6252" max="6252" width="36.5703125" style="129" customWidth="1"/>
    <col min="6253" max="6260" width="36.85546875" style="129" customWidth="1"/>
    <col min="6261" max="6261" width="36.5703125" style="129" customWidth="1"/>
    <col min="6262" max="6399" width="36.85546875" style="129"/>
    <col min="6400" max="6400" width="18.5703125" style="129" customWidth="1"/>
    <col min="6401" max="6409" width="31.42578125" style="129" customWidth="1"/>
    <col min="6410" max="6426" width="36.85546875" style="129" customWidth="1"/>
    <col min="6427" max="6427" width="37" style="129" customWidth="1"/>
    <col min="6428" max="6443" width="36.85546875" style="129" customWidth="1"/>
    <col min="6444" max="6444" width="37.140625" style="129" customWidth="1"/>
    <col min="6445" max="6446" width="36.85546875" style="129" customWidth="1"/>
    <col min="6447" max="6447" width="36.5703125" style="129" customWidth="1"/>
    <col min="6448" max="6449" width="36.85546875" style="129" customWidth="1"/>
    <col min="6450" max="6450" width="36.5703125" style="129" customWidth="1"/>
    <col min="6451" max="6451" width="37" style="129" customWidth="1"/>
    <col min="6452" max="6470" width="36.85546875" style="129" customWidth="1"/>
    <col min="6471" max="6471" width="37" style="129" customWidth="1"/>
    <col min="6472" max="6489" width="36.85546875" style="129" customWidth="1"/>
    <col min="6490" max="6490" width="36.5703125" style="129" customWidth="1"/>
    <col min="6491" max="6503" width="36.85546875" style="129" customWidth="1"/>
    <col min="6504" max="6504" width="36.5703125" style="129" customWidth="1"/>
    <col min="6505" max="6507" width="36.85546875" style="129" customWidth="1"/>
    <col min="6508" max="6508" width="36.5703125" style="129" customWidth="1"/>
    <col min="6509" max="6516" width="36.85546875" style="129" customWidth="1"/>
    <col min="6517" max="6517" width="36.5703125" style="129" customWidth="1"/>
    <col min="6518" max="6655" width="36.85546875" style="129"/>
    <col min="6656" max="6656" width="18.5703125" style="129" customWidth="1"/>
    <col min="6657" max="6665" width="31.42578125" style="129" customWidth="1"/>
    <col min="6666" max="6682" width="36.85546875" style="129" customWidth="1"/>
    <col min="6683" max="6683" width="37" style="129" customWidth="1"/>
    <col min="6684" max="6699" width="36.85546875" style="129" customWidth="1"/>
    <col min="6700" max="6700" width="37.140625" style="129" customWidth="1"/>
    <col min="6701" max="6702" width="36.85546875" style="129" customWidth="1"/>
    <col min="6703" max="6703" width="36.5703125" style="129" customWidth="1"/>
    <col min="6704" max="6705" width="36.85546875" style="129" customWidth="1"/>
    <col min="6706" max="6706" width="36.5703125" style="129" customWidth="1"/>
    <col min="6707" max="6707" width="37" style="129" customWidth="1"/>
    <col min="6708" max="6726" width="36.85546875" style="129" customWidth="1"/>
    <col min="6727" max="6727" width="37" style="129" customWidth="1"/>
    <col min="6728" max="6745" width="36.85546875" style="129" customWidth="1"/>
    <col min="6746" max="6746" width="36.5703125" style="129" customWidth="1"/>
    <col min="6747" max="6759" width="36.85546875" style="129" customWidth="1"/>
    <col min="6760" max="6760" width="36.5703125" style="129" customWidth="1"/>
    <col min="6761" max="6763" width="36.85546875" style="129" customWidth="1"/>
    <col min="6764" max="6764" width="36.5703125" style="129" customWidth="1"/>
    <col min="6765" max="6772" width="36.85546875" style="129" customWidth="1"/>
    <col min="6773" max="6773" width="36.5703125" style="129" customWidth="1"/>
    <col min="6774" max="6911" width="36.85546875" style="129"/>
    <col min="6912" max="6912" width="18.5703125" style="129" customWidth="1"/>
    <col min="6913" max="6921" width="31.42578125" style="129" customWidth="1"/>
    <col min="6922" max="6938" width="36.85546875" style="129" customWidth="1"/>
    <col min="6939" max="6939" width="37" style="129" customWidth="1"/>
    <col min="6940" max="6955" width="36.85546875" style="129" customWidth="1"/>
    <col min="6956" max="6956" width="37.140625" style="129" customWidth="1"/>
    <col min="6957" max="6958" width="36.85546875" style="129" customWidth="1"/>
    <col min="6959" max="6959" width="36.5703125" style="129" customWidth="1"/>
    <col min="6960" max="6961" width="36.85546875" style="129" customWidth="1"/>
    <col min="6962" max="6962" width="36.5703125" style="129" customWidth="1"/>
    <col min="6963" max="6963" width="37" style="129" customWidth="1"/>
    <col min="6964" max="6982" width="36.85546875" style="129" customWidth="1"/>
    <col min="6983" max="6983" width="37" style="129" customWidth="1"/>
    <col min="6984" max="7001" width="36.85546875" style="129" customWidth="1"/>
    <col min="7002" max="7002" width="36.5703125" style="129" customWidth="1"/>
    <col min="7003" max="7015" width="36.85546875" style="129" customWidth="1"/>
    <col min="7016" max="7016" width="36.5703125" style="129" customWidth="1"/>
    <col min="7017" max="7019" width="36.85546875" style="129" customWidth="1"/>
    <col min="7020" max="7020" width="36.5703125" style="129" customWidth="1"/>
    <col min="7021" max="7028" width="36.85546875" style="129" customWidth="1"/>
    <col min="7029" max="7029" width="36.5703125" style="129" customWidth="1"/>
    <col min="7030" max="7167" width="36.85546875" style="129"/>
    <col min="7168" max="7168" width="18.5703125" style="129" customWidth="1"/>
    <col min="7169" max="7177" width="31.42578125" style="129" customWidth="1"/>
    <col min="7178" max="7194" width="36.85546875" style="129" customWidth="1"/>
    <col min="7195" max="7195" width="37" style="129" customWidth="1"/>
    <col min="7196" max="7211" width="36.85546875" style="129" customWidth="1"/>
    <col min="7212" max="7212" width="37.140625" style="129" customWidth="1"/>
    <col min="7213" max="7214" width="36.85546875" style="129" customWidth="1"/>
    <col min="7215" max="7215" width="36.5703125" style="129" customWidth="1"/>
    <col min="7216" max="7217" width="36.85546875" style="129" customWidth="1"/>
    <col min="7218" max="7218" width="36.5703125" style="129" customWidth="1"/>
    <col min="7219" max="7219" width="37" style="129" customWidth="1"/>
    <col min="7220" max="7238" width="36.85546875" style="129" customWidth="1"/>
    <col min="7239" max="7239" width="37" style="129" customWidth="1"/>
    <col min="7240" max="7257" width="36.85546875" style="129" customWidth="1"/>
    <col min="7258" max="7258" width="36.5703125" style="129" customWidth="1"/>
    <col min="7259" max="7271" width="36.85546875" style="129" customWidth="1"/>
    <col min="7272" max="7272" width="36.5703125" style="129" customWidth="1"/>
    <col min="7273" max="7275" width="36.85546875" style="129" customWidth="1"/>
    <col min="7276" max="7276" width="36.5703125" style="129" customWidth="1"/>
    <col min="7277" max="7284" width="36.85546875" style="129" customWidth="1"/>
    <col min="7285" max="7285" width="36.5703125" style="129" customWidth="1"/>
    <col min="7286" max="7423" width="36.85546875" style="129"/>
    <col min="7424" max="7424" width="18.5703125" style="129" customWidth="1"/>
    <col min="7425" max="7433" width="31.42578125" style="129" customWidth="1"/>
    <col min="7434" max="7450" width="36.85546875" style="129" customWidth="1"/>
    <col min="7451" max="7451" width="37" style="129" customWidth="1"/>
    <col min="7452" max="7467" width="36.85546875" style="129" customWidth="1"/>
    <col min="7468" max="7468" width="37.140625" style="129" customWidth="1"/>
    <col min="7469" max="7470" width="36.85546875" style="129" customWidth="1"/>
    <col min="7471" max="7471" width="36.5703125" style="129" customWidth="1"/>
    <col min="7472" max="7473" width="36.85546875" style="129" customWidth="1"/>
    <col min="7474" max="7474" width="36.5703125" style="129" customWidth="1"/>
    <col min="7475" max="7475" width="37" style="129" customWidth="1"/>
    <col min="7476" max="7494" width="36.85546875" style="129" customWidth="1"/>
    <col min="7495" max="7495" width="37" style="129" customWidth="1"/>
    <col min="7496" max="7513" width="36.85546875" style="129" customWidth="1"/>
    <col min="7514" max="7514" width="36.5703125" style="129" customWidth="1"/>
    <col min="7515" max="7527" width="36.85546875" style="129" customWidth="1"/>
    <col min="7528" max="7528" width="36.5703125" style="129" customWidth="1"/>
    <col min="7529" max="7531" width="36.85546875" style="129" customWidth="1"/>
    <col min="7532" max="7532" width="36.5703125" style="129" customWidth="1"/>
    <col min="7533" max="7540" width="36.85546875" style="129" customWidth="1"/>
    <col min="7541" max="7541" width="36.5703125" style="129" customWidth="1"/>
    <col min="7542" max="7679" width="36.85546875" style="129"/>
    <col min="7680" max="7680" width="18.5703125" style="129" customWidth="1"/>
    <col min="7681" max="7689" width="31.42578125" style="129" customWidth="1"/>
    <col min="7690" max="7706" width="36.85546875" style="129" customWidth="1"/>
    <col min="7707" max="7707" width="37" style="129" customWidth="1"/>
    <col min="7708" max="7723" width="36.85546875" style="129" customWidth="1"/>
    <col min="7724" max="7724" width="37.140625" style="129" customWidth="1"/>
    <col min="7725" max="7726" width="36.85546875" style="129" customWidth="1"/>
    <col min="7727" max="7727" width="36.5703125" style="129" customWidth="1"/>
    <col min="7728" max="7729" width="36.85546875" style="129" customWidth="1"/>
    <col min="7730" max="7730" width="36.5703125" style="129" customWidth="1"/>
    <col min="7731" max="7731" width="37" style="129" customWidth="1"/>
    <col min="7732" max="7750" width="36.85546875" style="129" customWidth="1"/>
    <col min="7751" max="7751" width="37" style="129" customWidth="1"/>
    <col min="7752" max="7769" width="36.85546875" style="129" customWidth="1"/>
    <col min="7770" max="7770" width="36.5703125" style="129" customWidth="1"/>
    <col min="7771" max="7783" width="36.85546875" style="129" customWidth="1"/>
    <col min="7784" max="7784" width="36.5703125" style="129" customWidth="1"/>
    <col min="7785" max="7787" width="36.85546875" style="129" customWidth="1"/>
    <col min="7788" max="7788" width="36.5703125" style="129" customWidth="1"/>
    <col min="7789" max="7796" width="36.85546875" style="129" customWidth="1"/>
    <col min="7797" max="7797" width="36.5703125" style="129" customWidth="1"/>
    <col min="7798" max="7935" width="36.85546875" style="129"/>
    <col min="7936" max="7936" width="18.5703125" style="129" customWidth="1"/>
    <col min="7937" max="7945" width="31.42578125" style="129" customWidth="1"/>
    <col min="7946" max="7962" width="36.85546875" style="129" customWidth="1"/>
    <col min="7963" max="7963" width="37" style="129" customWidth="1"/>
    <col min="7964" max="7979" width="36.85546875" style="129" customWidth="1"/>
    <col min="7980" max="7980" width="37.140625" style="129" customWidth="1"/>
    <col min="7981" max="7982" width="36.85546875" style="129" customWidth="1"/>
    <col min="7983" max="7983" width="36.5703125" style="129" customWidth="1"/>
    <col min="7984" max="7985" width="36.85546875" style="129" customWidth="1"/>
    <col min="7986" max="7986" width="36.5703125" style="129" customWidth="1"/>
    <col min="7987" max="7987" width="37" style="129" customWidth="1"/>
    <col min="7988" max="8006" width="36.85546875" style="129" customWidth="1"/>
    <col min="8007" max="8007" width="37" style="129" customWidth="1"/>
    <col min="8008" max="8025" width="36.85546875" style="129" customWidth="1"/>
    <col min="8026" max="8026" width="36.5703125" style="129" customWidth="1"/>
    <col min="8027" max="8039" width="36.85546875" style="129" customWidth="1"/>
    <col min="8040" max="8040" width="36.5703125" style="129" customWidth="1"/>
    <col min="8041" max="8043" width="36.85546875" style="129" customWidth="1"/>
    <col min="8044" max="8044" width="36.5703125" style="129" customWidth="1"/>
    <col min="8045" max="8052" width="36.85546875" style="129" customWidth="1"/>
    <col min="8053" max="8053" width="36.5703125" style="129" customWidth="1"/>
    <col min="8054" max="8191" width="36.85546875" style="129"/>
    <col min="8192" max="8192" width="18.5703125" style="129" customWidth="1"/>
    <col min="8193" max="8201" width="31.42578125" style="129" customWidth="1"/>
    <col min="8202" max="8218" width="36.85546875" style="129" customWidth="1"/>
    <col min="8219" max="8219" width="37" style="129" customWidth="1"/>
    <col min="8220" max="8235" width="36.85546875" style="129" customWidth="1"/>
    <col min="8236" max="8236" width="37.140625" style="129" customWidth="1"/>
    <col min="8237" max="8238" width="36.85546875" style="129" customWidth="1"/>
    <col min="8239" max="8239" width="36.5703125" style="129" customWidth="1"/>
    <col min="8240" max="8241" width="36.85546875" style="129" customWidth="1"/>
    <col min="8242" max="8242" width="36.5703125" style="129" customWidth="1"/>
    <col min="8243" max="8243" width="37" style="129" customWidth="1"/>
    <col min="8244" max="8262" width="36.85546875" style="129" customWidth="1"/>
    <col min="8263" max="8263" width="37" style="129" customWidth="1"/>
    <col min="8264" max="8281" width="36.85546875" style="129" customWidth="1"/>
    <col min="8282" max="8282" width="36.5703125" style="129" customWidth="1"/>
    <col min="8283" max="8295" width="36.85546875" style="129" customWidth="1"/>
    <col min="8296" max="8296" width="36.5703125" style="129" customWidth="1"/>
    <col min="8297" max="8299" width="36.85546875" style="129" customWidth="1"/>
    <col min="8300" max="8300" width="36.5703125" style="129" customWidth="1"/>
    <col min="8301" max="8308" width="36.85546875" style="129" customWidth="1"/>
    <col min="8309" max="8309" width="36.5703125" style="129" customWidth="1"/>
    <col min="8310" max="8447" width="36.85546875" style="129"/>
    <col min="8448" max="8448" width="18.5703125" style="129" customWidth="1"/>
    <col min="8449" max="8457" width="31.42578125" style="129" customWidth="1"/>
    <col min="8458" max="8474" width="36.85546875" style="129" customWidth="1"/>
    <col min="8475" max="8475" width="37" style="129" customWidth="1"/>
    <col min="8476" max="8491" width="36.85546875" style="129" customWidth="1"/>
    <col min="8492" max="8492" width="37.140625" style="129" customWidth="1"/>
    <col min="8493" max="8494" width="36.85546875" style="129" customWidth="1"/>
    <col min="8495" max="8495" width="36.5703125" style="129" customWidth="1"/>
    <col min="8496" max="8497" width="36.85546875" style="129" customWidth="1"/>
    <col min="8498" max="8498" width="36.5703125" style="129" customWidth="1"/>
    <col min="8499" max="8499" width="37" style="129" customWidth="1"/>
    <col min="8500" max="8518" width="36.85546875" style="129" customWidth="1"/>
    <col min="8519" max="8519" width="37" style="129" customWidth="1"/>
    <col min="8520" max="8537" width="36.85546875" style="129" customWidth="1"/>
    <col min="8538" max="8538" width="36.5703125" style="129" customWidth="1"/>
    <col min="8539" max="8551" width="36.85546875" style="129" customWidth="1"/>
    <col min="8552" max="8552" width="36.5703125" style="129" customWidth="1"/>
    <col min="8553" max="8555" width="36.85546875" style="129" customWidth="1"/>
    <col min="8556" max="8556" width="36.5703125" style="129" customWidth="1"/>
    <col min="8557" max="8564" width="36.85546875" style="129" customWidth="1"/>
    <col min="8565" max="8565" width="36.5703125" style="129" customWidth="1"/>
    <col min="8566" max="8703" width="36.85546875" style="129"/>
    <col min="8704" max="8704" width="18.5703125" style="129" customWidth="1"/>
    <col min="8705" max="8713" width="31.42578125" style="129" customWidth="1"/>
    <col min="8714" max="8730" width="36.85546875" style="129" customWidth="1"/>
    <col min="8731" max="8731" width="37" style="129" customWidth="1"/>
    <col min="8732" max="8747" width="36.85546875" style="129" customWidth="1"/>
    <col min="8748" max="8748" width="37.140625" style="129" customWidth="1"/>
    <col min="8749" max="8750" width="36.85546875" style="129" customWidth="1"/>
    <col min="8751" max="8751" width="36.5703125" style="129" customWidth="1"/>
    <col min="8752" max="8753" width="36.85546875" style="129" customWidth="1"/>
    <col min="8754" max="8754" width="36.5703125" style="129" customWidth="1"/>
    <col min="8755" max="8755" width="37" style="129" customWidth="1"/>
    <col min="8756" max="8774" width="36.85546875" style="129" customWidth="1"/>
    <col min="8775" max="8775" width="37" style="129" customWidth="1"/>
    <col min="8776" max="8793" width="36.85546875" style="129" customWidth="1"/>
    <col min="8794" max="8794" width="36.5703125" style="129" customWidth="1"/>
    <col min="8795" max="8807" width="36.85546875" style="129" customWidth="1"/>
    <col min="8808" max="8808" width="36.5703125" style="129" customWidth="1"/>
    <col min="8809" max="8811" width="36.85546875" style="129" customWidth="1"/>
    <col min="8812" max="8812" width="36.5703125" style="129" customWidth="1"/>
    <col min="8813" max="8820" width="36.85546875" style="129" customWidth="1"/>
    <col min="8821" max="8821" width="36.5703125" style="129" customWidth="1"/>
    <col min="8822" max="8959" width="36.85546875" style="129"/>
    <col min="8960" max="8960" width="18.5703125" style="129" customWidth="1"/>
    <col min="8961" max="8969" width="31.42578125" style="129" customWidth="1"/>
    <col min="8970" max="8986" width="36.85546875" style="129" customWidth="1"/>
    <col min="8987" max="8987" width="37" style="129" customWidth="1"/>
    <col min="8988" max="9003" width="36.85546875" style="129" customWidth="1"/>
    <col min="9004" max="9004" width="37.140625" style="129" customWidth="1"/>
    <col min="9005" max="9006" width="36.85546875" style="129" customWidth="1"/>
    <col min="9007" max="9007" width="36.5703125" style="129" customWidth="1"/>
    <col min="9008" max="9009" width="36.85546875" style="129" customWidth="1"/>
    <col min="9010" max="9010" width="36.5703125" style="129" customWidth="1"/>
    <col min="9011" max="9011" width="37" style="129" customWidth="1"/>
    <col min="9012" max="9030" width="36.85546875" style="129" customWidth="1"/>
    <col min="9031" max="9031" width="37" style="129" customWidth="1"/>
    <col min="9032" max="9049" width="36.85546875" style="129" customWidth="1"/>
    <col min="9050" max="9050" width="36.5703125" style="129" customWidth="1"/>
    <col min="9051" max="9063" width="36.85546875" style="129" customWidth="1"/>
    <col min="9064" max="9064" width="36.5703125" style="129" customWidth="1"/>
    <col min="9065" max="9067" width="36.85546875" style="129" customWidth="1"/>
    <col min="9068" max="9068" width="36.5703125" style="129" customWidth="1"/>
    <col min="9069" max="9076" width="36.85546875" style="129" customWidth="1"/>
    <col min="9077" max="9077" width="36.5703125" style="129" customWidth="1"/>
    <col min="9078" max="9215" width="36.85546875" style="129"/>
    <col min="9216" max="9216" width="18.5703125" style="129" customWidth="1"/>
    <col min="9217" max="9225" width="31.42578125" style="129" customWidth="1"/>
    <col min="9226" max="9242" width="36.85546875" style="129" customWidth="1"/>
    <col min="9243" max="9243" width="37" style="129" customWidth="1"/>
    <col min="9244" max="9259" width="36.85546875" style="129" customWidth="1"/>
    <col min="9260" max="9260" width="37.140625" style="129" customWidth="1"/>
    <col min="9261" max="9262" width="36.85546875" style="129" customWidth="1"/>
    <col min="9263" max="9263" width="36.5703125" style="129" customWidth="1"/>
    <col min="9264" max="9265" width="36.85546875" style="129" customWidth="1"/>
    <col min="9266" max="9266" width="36.5703125" style="129" customWidth="1"/>
    <col min="9267" max="9267" width="37" style="129" customWidth="1"/>
    <col min="9268" max="9286" width="36.85546875" style="129" customWidth="1"/>
    <col min="9287" max="9287" width="37" style="129" customWidth="1"/>
    <col min="9288" max="9305" width="36.85546875" style="129" customWidth="1"/>
    <col min="9306" max="9306" width="36.5703125" style="129" customWidth="1"/>
    <col min="9307" max="9319" width="36.85546875" style="129" customWidth="1"/>
    <col min="9320" max="9320" width="36.5703125" style="129" customWidth="1"/>
    <col min="9321" max="9323" width="36.85546875" style="129" customWidth="1"/>
    <col min="9324" max="9324" width="36.5703125" style="129" customWidth="1"/>
    <col min="9325" max="9332" width="36.85546875" style="129" customWidth="1"/>
    <col min="9333" max="9333" width="36.5703125" style="129" customWidth="1"/>
    <col min="9334" max="9471" width="36.85546875" style="129"/>
    <col min="9472" max="9472" width="18.5703125" style="129" customWidth="1"/>
    <col min="9473" max="9481" width="31.42578125" style="129" customWidth="1"/>
    <col min="9482" max="9498" width="36.85546875" style="129" customWidth="1"/>
    <col min="9499" max="9499" width="37" style="129" customWidth="1"/>
    <col min="9500" max="9515" width="36.85546875" style="129" customWidth="1"/>
    <col min="9516" max="9516" width="37.140625" style="129" customWidth="1"/>
    <col min="9517" max="9518" width="36.85546875" style="129" customWidth="1"/>
    <col min="9519" max="9519" width="36.5703125" style="129" customWidth="1"/>
    <col min="9520" max="9521" width="36.85546875" style="129" customWidth="1"/>
    <col min="9522" max="9522" width="36.5703125" style="129" customWidth="1"/>
    <col min="9523" max="9523" width="37" style="129" customWidth="1"/>
    <col min="9524" max="9542" width="36.85546875" style="129" customWidth="1"/>
    <col min="9543" max="9543" width="37" style="129" customWidth="1"/>
    <col min="9544" max="9561" width="36.85546875" style="129" customWidth="1"/>
    <col min="9562" max="9562" width="36.5703125" style="129" customWidth="1"/>
    <col min="9563" max="9575" width="36.85546875" style="129" customWidth="1"/>
    <col min="9576" max="9576" width="36.5703125" style="129" customWidth="1"/>
    <col min="9577" max="9579" width="36.85546875" style="129" customWidth="1"/>
    <col min="9580" max="9580" width="36.5703125" style="129" customWidth="1"/>
    <col min="9581" max="9588" width="36.85546875" style="129" customWidth="1"/>
    <col min="9589" max="9589" width="36.5703125" style="129" customWidth="1"/>
    <col min="9590" max="9727" width="36.85546875" style="129"/>
    <col min="9728" max="9728" width="18.5703125" style="129" customWidth="1"/>
    <col min="9729" max="9737" width="31.42578125" style="129" customWidth="1"/>
    <col min="9738" max="9754" width="36.85546875" style="129" customWidth="1"/>
    <col min="9755" max="9755" width="37" style="129" customWidth="1"/>
    <col min="9756" max="9771" width="36.85546875" style="129" customWidth="1"/>
    <col min="9772" max="9772" width="37.140625" style="129" customWidth="1"/>
    <col min="9773" max="9774" width="36.85546875" style="129" customWidth="1"/>
    <col min="9775" max="9775" width="36.5703125" style="129" customWidth="1"/>
    <col min="9776" max="9777" width="36.85546875" style="129" customWidth="1"/>
    <col min="9778" max="9778" width="36.5703125" style="129" customWidth="1"/>
    <col min="9779" max="9779" width="37" style="129" customWidth="1"/>
    <col min="9780" max="9798" width="36.85546875" style="129" customWidth="1"/>
    <col min="9799" max="9799" width="37" style="129" customWidth="1"/>
    <col min="9800" max="9817" width="36.85546875" style="129" customWidth="1"/>
    <col min="9818" max="9818" width="36.5703125" style="129" customWidth="1"/>
    <col min="9819" max="9831" width="36.85546875" style="129" customWidth="1"/>
    <col min="9832" max="9832" width="36.5703125" style="129" customWidth="1"/>
    <col min="9833" max="9835" width="36.85546875" style="129" customWidth="1"/>
    <col min="9836" max="9836" width="36.5703125" style="129" customWidth="1"/>
    <col min="9837" max="9844" width="36.85546875" style="129" customWidth="1"/>
    <col min="9845" max="9845" width="36.5703125" style="129" customWidth="1"/>
    <col min="9846" max="9983" width="36.85546875" style="129"/>
    <col min="9984" max="9984" width="18.5703125" style="129" customWidth="1"/>
    <col min="9985" max="9993" width="31.42578125" style="129" customWidth="1"/>
    <col min="9994" max="10010" width="36.85546875" style="129" customWidth="1"/>
    <col min="10011" max="10011" width="37" style="129" customWidth="1"/>
    <col min="10012" max="10027" width="36.85546875" style="129" customWidth="1"/>
    <col min="10028" max="10028" width="37.140625" style="129" customWidth="1"/>
    <col min="10029" max="10030" width="36.85546875" style="129" customWidth="1"/>
    <col min="10031" max="10031" width="36.5703125" style="129" customWidth="1"/>
    <col min="10032" max="10033" width="36.85546875" style="129" customWidth="1"/>
    <col min="10034" max="10034" width="36.5703125" style="129" customWidth="1"/>
    <col min="10035" max="10035" width="37" style="129" customWidth="1"/>
    <col min="10036" max="10054" width="36.85546875" style="129" customWidth="1"/>
    <col min="10055" max="10055" width="37" style="129" customWidth="1"/>
    <col min="10056" max="10073" width="36.85546875" style="129" customWidth="1"/>
    <col min="10074" max="10074" width="36.5703125" style="129" customWidth="1"/>
    <col min="10075" max="10087" width="36.85546875" style="129" customWidth="1"/>
    <col min="10088" max="10088" width="36.5703125" style="129" customWidth="1"/>
    <col min="10089" max="10091" width="36.85546875" style="129" customWidth="1"/>
    <col min="10092" max="10092" width="36.5703125" style="129" customWidth="1"/>
    <col min="10093" max="10100" width="36.85546875" style="129" customWidth="1"/>
    <col min="10101" max="10101" width="36.5703125" style="129" customWidth="1"/>
    <col min="10102" max="10239" width="36.85546875" style="129"/>
    <col min="10240" max="10240" width="18.5703125" style="129" customWidth="1"/>
    <col min="10241" max="10249" width="31.42578125" style="129" customWidth="1"/>
    <col min="10250" max="10266" width="36.85546875" style="129" customWidth="1"/>
    <col min="10267" max="10267" width="37" style="129" customWidth="1"/>
    <col min="10268" max="10283" width="36.85546875" style="129" customWidth="1"/>
    <col min="10284" max="10284" width="37.140625" style="129" customWidth="1"/>
    <col min="10285" max="10286" width="36.85546875" style="129" customWidth="1"/>
    <col min="10287" max="10287" width="36.5703125" style="129" customWidth="1"/>
    <col min="10288" max="10289" width="36.85546875" style="129" customWidth="1"/>
    <col min="10290" max="10290" width="36.5703125" style="129" customWidth="1"/>
    <col min="10291" max="10291" width="37" style="129" customWidth="1"/>
    <col min="10292" max="10310" width="36.85546875" style="129" customWidth="1"/>
    <col min="10311" max="10311" width="37" style="129" customWidth="1"/>
    <col min="10312" max="10329" width="36.85546875" style="129" customWidth="1"/>
    <col min="10330" max="10330" width="36.5703125" style="129" customWidth="1"/>
    <col min="10331" max="10343" width="36.85546875" style="129" customWidth="1"/>
    <col min="10344" max="10344" width="36.5703125" style="129" customWidth="1"/>
    <col min="10345" max="10347" width="36.85546875" style="129" customWidth="1"/>
    <col min="10348" max="10348" width="36.5703125" style="129" customWidth="1"/>
    <col min="10349" max="10356" width="36.85546875" style="129" customWidth="1"/>
    <col min="10357" max="10357" width="36.5703125" style="129" customWidth="1"/>
    <col min="10358" max="10495" width="36.85546875" style="129"/>
    <col min="10496" max="10496" width="18.5703125" style="129" customWidth="1"/>
    <col min="10497" max="10505" width="31.42578125" style="129" customWidth="1"/>
    <col min="10506" max="10522" width="36.85546875" style="129" customWidth="1"/>
    <col min="10523" max="10523" width="37" style="129" customWidth="1"/>
    <col min="10524" max="10539" width="36.85546875" style="129" customWidth="1"/>
    <col min="10540" max="10540" width="37.140625" style="129" customWidth="1"/>
    <col min="10541" max="10542" width="36.85546875" style="129" customWidth="1"/>
    <col min="10543" max="10543" width="36.5703125" style="129" customWidth="1"/>
    <col min="10544" max="10545" width="36.85546875" style="129" customWidth="1"/>
    <col min="10546" max="10546" width="36.5703125" style="129" customWidth="1"/>
    <col min="10547" max="10547" width="37" style="129" customWidth="1"/>
    <col min="10548" max="10566" width="36.85546875" style="129" customWidth="1"/>
    <col min="10567" max="10567" width="37" style="129" customWidth="1"/>
    <col min="10568" max="10585" width="36.85546875" style="129" customWidth="1"/>
    <col min="10586" max="10586" width="36.5703125" style="129" customWidth="1"/>
    <col min="10587" max="10599" width="36.85546875" style="129" customWidth="1"/>
    <col min="10600" max="10600" width="36.5703125" style="129" customWidth="1"/>
    <col min="10601" max="10603" width="36.85546875" style="129" customWidth="1"/>
    <col min="10604" max="10604" width="36.5703125" style="129" customWidth="1"/>
    <col min="10605" max="10612" width="36.85546875" style="129" customWidth="1"/>
    <col min="10613" max="10613" width="36.5703125" style="129" customWidth="1"/>
    <col min="10614" max="10751" width="36.85546875" style="129"/>
    <col min="10752" max="10752" width="18.5703125" style="129" customWidth="1"/>
    <col min="10753" max="10761" width="31.42578125" style="129" customWidth="1"/>
    <col min="10762" max="10778" width="36.85546875" style="129" customWidth="1"/>
    <col min="10779" max="10779" width="37" style="129" customWidth="1"/>
    <col min="10780" max="10795" width="36.85546875" style="129" customWidth="1"/>
    <col min="10796" max="10796" width="37.140625" style="129" customWidth="1"/>
    <col min="10797" max="10798" width="36.85546875" style="129" customWidth="1"/>
    <col min="10799" max="10799" width="36.5703125" style="129" customWidth="1"/>
    <col min="10800" max="10801" width="36.85546875" style="129" customWidth="1"/>
    <col min="10802" max="10802" width="36.5703125" style="129" customWidth="1"/>
    <col min="10803" max="10803" width="37" style="129" customWidth="1"/>
    <col min="10804" max="10822" width="36.85546875" style="129" customWidth="1"/>
    <col min="10823" max="10823" width="37" style="129" customWidth="1"/>
    <col min="10824" max="10841" width="36.85546875" style="129" customWidth="1"/>
    <col min="10842" max="10842" width="36.5703125" style="129" customWidth="1"/>
    <col min="10843" max="10855" width="36.85546875" style="129" customWidth="1"/>
    <col min="10856" max="10856" width="36.5703125" style="129" customWidth="1"/>
    <col min="10857" max="10859" width="36.85546875" style="129" customWidth="1"/>
    <col min="10860" max="10860" width="36.5703125" style="129" customWidth="1"/>
    <col min="10861" max="10868" width="36.85546875" style="129" customWidth="1"/>
    <col min="10869" max="10869" width="36.5703125" style="129" customWidth="1"/>
    <col min="10870" max="11007" width="36.85546875" style="129"/>
    <col min="11008" max="11008" width="18.5703125" style="129" customWidth="1"/>
    <col min="11009" max="11017" width="31.42578125" style="129" customWidth="1"/>
    <col min="11018" max="11034" width="36.85546875" style="129" customWidth="1"/>
    <col min="11035" max="11035" width="37" style="129" customWidth="1"/>
    <col min="11036" max="11051" width="36.85546875" style="129" customWidth="1"/>
    <col min="11052" max="11052" width="37.140625" style="129" customWidth="1"/>
    <col min="11053" max="11054" width="36.85546875" style="129" customWidth="1"/>
    <col min="11055" max="11055" width="36.5703125" style="129" customWidth="1"/>
    <col min="11056" max="11057" width="36.85546875" style="129" customWidth="1"/>
    <col min="11058" max="11058" width="36.5703125" style="129" customWidth="1"/>
    <col min="11059" max="11059" width="37" style="129" customWidth="1"/>
    <col min="11060" max="11078" width="36.85546875" style="129" customWidth="1"/>
    <col min="11079" max="11079" width="37" style="129" customWidth="1"/>
    <col min="11080" max="11097" width="36.85546875" style="129" customWidth="1"/>
    <col min="11098" max="11098" width="36.5703125" style="129" customWidth="1"/>
    <col min="11099" max="11111" width="36.85546875" style="129" customWidth="1"/>
    <col min="11112" max="11112" width="36.5703125" style="129" customWidth="1"/>
    <col min="11113" max="11115" width="36.85546875" style="129" customWidth="1"/>
    <col min="11116" max="11116" width="36.5703125" style="129" customWidth="1"/>
    <col min="11117" max="11124" width="36.85546875" style="129" customWidth="1"/>
    <col min="11125" max="11125" width="36.5703125" style="129" customWidth="1"/>
    <col min="11126" max="11263" width="36.85546875" style="129"/>
    <col min="11264" max="11264" width="18.5703125" style="129" customWidth="1"/>
    <col min="11265" max="11273" width="31.42578125" style="129" customWidth="1"/>
    <col min="11274" max="11290" width="36.85546875" style="129" customWidth="1"/>
    <col min="11291" max="11291" width="37" style="129" customWidth="1"/>
    <col min="11292" max="11307" width="36.85546875" style="129" customWidth="1"/>
    <col min="11308" max="11308" width="37.140625" style="129" customWidth="1"/>
    <col min="11309" max="11310" width="36.85546875" style="129" customWidth="1"/>
    <col min="11311" max="11311" width="36.5703125" style="129" customWidth="1"/>
    <col min="11312" max="11313" width="36.85546875" style="129" customWidth="1"/>
    <col min="11314" max="11314" width="36.5703125" style="129" customWidth="1"/>
    <col min="11315" max="11315" width="37" style="129" customWidth="1"/>
    <col min="11316" max="11334" width="36.85546875" style="129" customWidth="1"/>
    <col min="11335" max="11335" width="37" style="129" customWidth="1"/>
    <col min="11336" max="11353" width="36.85546875" style="129" customWidth="1"/>
    <col min="11354" max="11354" width="36.5703125" style="129" customWidth="1"/>
    <col min="11355" max="11367" width="36.85546875" style="129" customWidth="1"/>
    <col min="11368" max="11368" width="36.5703125" style="129" customWidth="1"/>
    <col min="11369" max="11371" width="36.85546875" style="129" customWidth="1"/>
    <col min="11372" max="11372" width="36.5703125" style="129" customWidth="1"/>
    <col min="11373" max="11380" width="36.85546875" style="129" customWidth="1"/>
    <col min="11381" max="11381" width="36.5703125" style="129" customWidth="1"/>
    <col min="11382" max="11519" width="36.85546875" style="129"/>
    <col min="11520" max="11520" width="18.5703125" style="129" customWidth="1"/>
    <col min="11521" max="11529" width="31.42578125" style="129" customWidth="1"/>
    <col min="11530" max="11546" width="36.85546875" style="129" customWidth="1"/>
    <col min="11547" max="11547" width="37" style="129" customWidth="1"/>
    <col min="11548" max="11563" width="36.85546875" style="129" customWidth="1"/>
    <col min="11564" max="11564" width="37.140625" style="129" customWidth="1"/>
    <col min="11565" max="11566" width="36.85546875" style="129" customWidth="1"/>
    <col min="11567" max="11567" width="36.5703125" style="129" customWidth="1"/>
    <col min="11568" max="11569" width="36.85546875" style="129" customWidth="1"/>
    <col min="11570" max="11570" width="36.5703125" style="129" customWidth="1"/>
    <col min="11571" max="11571" width="37" style="129" customWidth="1"/>
    <col min="11572" max="11590" width="36.85546875" style="129" customWidth="1"/>
    <col min="11591" max="11591" width="37" style="129" customWidth="1"/>
    <col min="11592" max="11609" width="36.85546875" style="129" customWidth="1"/>
    <col min="11610" max="11610" width="36.5703125" style="129" customWidth="1"/>
    <col min="11611" max="11623" width="36.85546875" style="129" customWidth="1"/>
    <col min="11624" max="11624" width="36.5703125" style="129" customWidth="1"/>
    <col min="11625" max="11627" width="36.85546875" style="129" customWidth="1"/>
    <col min="11628" max="11628" width="36.5703125" style="129" customWidth="1"/>
    <col min="11629" max="11636" width="36.85546875" style="129" customWidth="1"/>
    <col min="11637" max="11637" width="36.5703125" style="129" customWidth="1"/>
    <col min="11638" max="11775" width="36.85546875" style="129"/>
    <col min="11776" max="11776" width="18.5703125" style="129" customWidth="1"/>
    <col min="11777" max="11785" width="31.42578125" style="129" customWidth="1"/>
    <col min="11786" max="11802" width="36.85546875" style="129" customWidth="1"/>
    <col min="11803" max="11803" width="37" style="129" customWidth="1"/>
    <col min="11804" max="11819" width="36.85546875" style="129" customWidth="1"/>
    <col min="11820" max="11820" width="37.140625" style="129" customWidth="1"/>
    <col min="11821" max="11822" width="36.85546875" style="129" customWidth="1"/>
    <col min="11823" max="11823" width="36.5703125" style="129" customWidth="1"/>
    <col min="11824" max="11825" width="36.85546875" style="129" customWidth="1"/>
    <col min="11826" max="11826" width="36.5703125" style="129" customWidth="1"/>
    <col min="11827" max="11827" width="37" style="129" customWidth="1"/>
    <col min="11828" max="11846" width="36.85546875" style="129" customWidth="1"/>
    <col min="11847" max="11847" width="37" style="129" customWidth="1"/>
    <col min="11848" max="11865" width="36.85546875" style="129" customWidth="1"/>
    <col min="11866" max="11866" width="36.5703125" style="129" customWidth="1"/>
    <col min="11867" max="11879" width="36.85546875" style="129" customWidth="1"/>
    <col min="11880" max="11880" width="36.5703125" style="129" customWidth="1"/>
    <col min="11881" max="11883" width="36.85546875" style="129" customWidth="1"/>
    <col min="11884" max="11884" width="36.5703125" style="129" customWidth="1"/>
    <col min="11885" max="11892" width="36.85546875" style="129" customWidth="1"/>
    <col min="11893" max="11893" width="36.5703125" style="129" customWidth="1"/>
    <col min="11894" max="12031" width="36.85546875" style="129"/>
    <col min="12032" max="12032" width="18.5703125" style="129" customWidth="1"/>
    <col min="12033" max="12041" width="31.42578125" style="129" customWidth="1"/>
    <col min="12042" max="12058" width="36.85546875" style="129" customWidth="1"/>
    <col min="12059" max="12059" width="37" style="129" customWidth="1"/>
    <col min="12060" max="12075" width="36.85546875" style="129" customWidth="1"/>
    <col min="12076" max="12076" width="37.140625" style="129" customWidth="1"/>
    <col min="12077" max="12078" width="36.85546875" style="129" customWidth="1"/>
    <col min="12079" max="12079" width="36.5703125" style="129" customWidth="1"/>
    <col min="12080" max="12081" width="36.85546875" style="129" customWidth="1"/>
    <col min="12082" max="12082" width="36.5703125" style="129" customWidth="1"/>
    <col min="12083" max="12083" width="37" style="129" customWidth="1"/>
    <col min="12084" max="12102" width="36.85546875" style="129" customWidth="1"/>
    <col min="12103" max="12103" width="37" style="129" customWidth="1"/>
    <col min="12104" max="12121" width="36.85546875" style="129" customWidth="1"/>
    <col min="12122" max="12122" width="36.5703125" style="129" customWidth="1"/>
    <col min="12123" max="12135" width="36.85546875" style="129" customWidth="1"/>
    <col min="12136" max="12136" width="36.5703125" style="129" customWidth="1"/>
    <col min="12137" max="12139" width="36.85546875" style="129" customWidth="1"/>
    <col min="12140" max="12140" width="36.5703125" style="129" customWidth="1"/>
    <col min="12141" max="12148" width="36.85546875" style="129" customWidth="1"/>
    <col min="12149" max="12149" width="36.5703125" style="129" customWidth="1"/>
    <col min="12150" max="12287" width="36.85546875" style="129"/>
    <col min="12288" max="12288" width="18.5703125" style="129" customWidth="1"/>
    <col min="12289" max="12297" width="31.42578125" style="129" customWidth="1"/>
    <col min="12298" max="12314" width="36.85546875" style="129" customWidth="1"/>
    <col min="12315" max="12315" width="37" style="129" customWidth="1"/>
    <col min="12316" max="12331" width="36.85546875" style="129" customWidth="1"/>
    <col min="12332" max="12332" width="37.140625" style="129" customWidth="1"/>
    <col min="12333" max="12334" width="36.85546875" style="129" customWidth="1"/>
    <col min="12335" max="12335" width="36.5703125" style="129" customWidth="1"/>
    <col min="12336" max="12337" width="36.85546875" style="129" customWidth="1"/>
    <col min="12338" max="12338" width="36.5703125" style="129" customWidth="1"/>
    <col min="12339" max="12339" width="37" style="129" customWidth="1"/>
    <col min="12340" max="12358" width="36.85546875" style="129" customWidth="1"/>
    <col min="12359" max="12359" width="37" style="129" customWidth="1"/>
    <col min="12360" max="12377" width="36.85546875" style="129" customWidth="1"/>
    <col min="12378" max="12378" width="36.5703125" style="129" customWidth="1"/>
    <col min="12379" max="12391" width="36.85546875" style="129" customWidth="1"/>
    <col min="12392" max="12392" width="36.5703125" style="129" customWidth="1"/>
    <col min="12393" max="12395" width="36.85546875" style="129" customWidth="1"/>
    <col min="12396" max="12396" width="36.5703125" style="129" customWidth="1"/>
    <col min="12397" max="12404" width="36.85546875" style="129" customWidth="1"/>
    <col min="12405" max="12405" width="36.5703125" style="129" customWidth="1"/>
    <col min="12406" max="12543" width="36.85546875" style="129"/>
    <col min="12544" max="12544" width="18.5703125" style="129" customWidth="1"/>
    <col min="12545" max="12553" width="31.42578125" style="129" customWidth="1"/>
    <col min="12554" max="12570" width="36.85546875" style="129" customWidth="1"/>
    <col min="12571" max="12571" width="37" style="129" customWidth="1"/>
    <col min="12572" max="12587" width="36.85546875" style="129" customWidth="1"/>
    <col min="12588" max="12588" width="37.140625" style="129" customWidth="1"/>
    <col min="12589" max="12590" width="36.85546875" style="129" customWidth="1"/>
    <col min="12591" max="12591" width="36.5703125" style="129" customWidth="1"/>
    <col min="12592" max="12593" width="36.85546875" style="129" customWidth="1"/>
    <col min="12594" max="12594" width="36.5703125" style="129" customWidth="1"/>
    <col min="12595" max="12595" width="37" style="129" customWidth="1"/>
    <col min="12596" max="12614" width="36.85546875" style="129" customWidth="1"/>
    <col min="12615" max="12615" width="37" style="129" customWidth="1"/>
    <col min="12616" max="12633" width="36.85546875" style="129" customWidth="1"/>
    <col min="12634" max="12634" width="36.5703125" style="129" customWidth="1"/>
    <col min="12635" max="12647" width="36.85546875" style="129" customWidth="1"/>
    <col min="12648" max="12648" width="36.5703125" style="129" customWidth="1"/>
    <col min="12649" max="12651" width="36.85546875" style="129" customWidth="1"/>
    <col min="12652" max="12652" width="36.5703125" style="129" customWidth="1"/>
    <col min="12653" max="12660" width="36.85546875" style="129" customWidth="1"/>
    <col min="12661" max="12661" width="36.5703125" style="129" customWidth="1"/>
    <col min="12662" max="12799" width="36.85546875" style="129"/>
    <col min="12800" max="12800" width="18.5703125" style="129" customWidth="1"/>
    <col min="12801" max="12809" width="31.42578125" style="129" customWidth="1"/>
    <col min="12810" max="12826" width="36.85546875" style="129" customWidth="1"/>
    <col min="12827" max="12827" width="37" style="129" customWidth="1"/>
    <col min="12828" max="12843" width="36.85546875" style="129" customWidth="1"/>
    <col min="12844" max="12844" width="37.140625" style="129" customWidth="1"/>
    <col min="12845" max="12846" width="36.85546875" style="129" customWidth="1"/>
    <col min="12847" max="12847" width="36.5703125" style="129" customWidth="1"/>
    <col min="12848" max="12849" width="36.85546875" style="129" customWidth="1"/>
    <col min="12850" max="12850" width="36.5703125" style="129" customWidth="1"/>
    <col min="12851" max="12851" width="37" style="129" customWidth="1"/>
    <col min="12852" max="12870" width="36.85546875" style="129" customWidth="1"/>
    <col min="12871" max="12871" width="37" style="129" customWidth="1"/>
    <col min="12872" max="12889" width="36.85546875" style="129" customWidth="1"/>
    <col min="12890" max="12890" width="36.5703125" style="129" customWidth="1"/>
    <col min="12891" max="12903" width="36.85546875" style="129" customWidth="1"/>
    <col min="12904" max="12904" width="36.5703125" style="129" customWidth="1"/>
    <col min="12905" max="12907" width="36.85546875" style="129" customWidth="1"/>
    <col min="12908" max="12908" width="36.5703125" style="129" customWidth="1"/>
    <col min="12909" max="12916" width="36.85546875" style="129" customWidth="1"/>
    <col min="12917" max="12917" width="36.5703125" style="129" customWidth="1"/>
    <col min="12918" max="13055" width="36.85546875" style="129"/>
    <col min="13056" max="13056" width="18.5703125" style="129" customWidth="1"/>
    <col min="13057" max="13065" width="31.42578125" style="129" customWidth="1"/>
    <col min="13066" max="13082" width="36.85546875" style="129" customWidth="1"/>
    <col min="13083" max="13083" width="37" style="129" customWidth="1"/>
    <col min="13084" max="13099" width="36.85546875" style="129" customWidth="1"/>
    <col min="13100" max="13100" width="37.140625" style="129" customWidth="1"/>
    <col min="13101" max="13102" width="36.85546875" style="129" customWidth="1"/>
    <col min="13103" max="13103" width="36.5703125" style="129" customWidth="1"/>
    <col min="13104" max="13105" width="36.85546875" style="129" customWidth="1"/>
    <col min="13106" max="13106" width="36.5703125" style="129" customWidth="1"/>
    <col min="13107" max="13107" width="37" style="129" customWidth="1"/>
    <col min="13108" max="13126" width="36.85546875" style="129" customWidth="1"/>
    <col min="13127" max="13127" width="37" style="129" customWidth="1"/>
    <col min="13128" max="13145" width="36.85546875" style="129" customWidth="1"/>
    <col min="13146" max="13146" width="36.5703125" style="129" customWidth="1"/>
    <col min="13147" max="13159" width="36.85546875" style="129" customWidth="1"/>
    <col min="13160" max="13160" width="36.5703125" style="129" customWidth="1"/>
    <col min="13161" max="13163" width="36.85546875" style="129" customWidth="1"/>
    <col min="13164" max="13164" width="36.5703125" style="129" customWidth="1"/>
    <col min="13165" max="13172" width="36.85546875" style="129" customWidth="1"/>
    <col min="13173" max="13173" width="36.5703125" style="129" customWidth="1"/>
    <col min="13174" max="13311" width="36.85546875" style="129"/>
    <col min="13312" max="13312" width="18.5703125" style="129" customWidth="1"/>
    <col min="13313" max="13321" width="31.42578125" style="129" customWidth="1"/>
    <col min="13322" max="13338" width="36.85546875" style="129" customWidth="1"/>
    <col min="13339" max="13339" width="37" style="129" customWidth="1"/>
    <col min="13340" max="13355" width="36.85546875" style="129" customWidth="1"/>
    <col min="13356" max="13356" width="37.140625" style="129" customWidth="1"/>
    <col min="13357" max="13358" width="36.85546875" style="129" customWidth="1"/>
    <col min="13359" max="13359" width="36.5703125" style="129" customWidth="1"/>
    <col min="13360" max="13361" width="36.85546875" style="129" customWidth="1"/>
    <col min="13362" max="13362" width="36.5703125" style="129" customWidth="1"/>
    <col min="13363" max="13363" width="37" style="129" customWidth="1"/>
    <col min="13364" max="13382" width="36.85546875" style="129" customWidth="1"/>
    <col min="13383" max="13383" width="37" style="129" customWidth="1"/>
    <col min="13384" max="13401" width="36.85546875" style="129" customWidth="1"/>
    <col min="13402" max="13402" width="36.5703125" style="129" customWidth="1"/>
    <col min="13403" max="13415" width="36.85546875" style="129" customWidth="1"/>
    <col min="13416" max="13416" width="36.5703125" style="129" customWidth="1"/>
    <col min="13417" max="13419" width="36.85546875" style="129" customWidth="1"/>
    <col min="13420" max="13420" width="36.5703125" style="129" customWidth="1"/>
    <col min="13421" max="13428" width="36.85546875" style="129" customWidth="1"/>
    <col min="13429" max="13429" width="36.5703125" style="129" customWidth="1"/>
    <col min="13430" max="13567" width="36.85546875" style="129"/>
    <col min="13568" max="13568" width="18.5703125" style="129" customWidth="1"/>
    <col min="13569" max="13577" width="31.42578125" style="129" customWidth="1"/>
    <col min="13578" max="13594" width="36.85546875" style="129" customWidth="1"/>
    <col min="13595" max="13595" width="37" style="129" customWidth="1"/>
    <col min="13596" max="13611" width="36.85546875" style="129" customWidth="1"/>
    <col min="13612" max="13612" width="37.140625" style="129" customWidth="1"/>
    <col min="13613" max="13614" width="36.85546875" style="129" customWidth="1"/>
    <col min="13615" max="13615" width="36.5703125" style="129" customWidth="1"/>
    <col min="13616" max="13617" width="36.85546875" style="129" customWidth="1"/>
    <col min="13618" max="13618" width="36.5703125" style="129" customWidth="1"/>
    <col min="13619" max="13619" width="37" style="129" customWidth="1"/>
    <col min="13620" max="13638" width="36.85546875" style="129" customWidth="1"/>
    <col min="13639" max="13639" width="37" style="129" customWidth="1"/>
    <col min="13640" max="13657" width="36.85546875" style="129" customWidth="1"/>
    <col min="13658" max="13658" width="36.5703125" style="129" customWidth="1"/>
    <col min="13659" max="13671" width="36.85546875" style="129" customWidth="1"/>
    <col min="13672" max="13672" width="36.5703125" style="129" customWidth="1"/>
    <col min="13673" max="13675" width="36.85546875" style="129" customWidth="1"/>
    <col min="13676" max="13676" width="36.5703125" style="129" customWidth="1"/>
    <col min="13677" max="13684" width="36.85546875" style="129" customWidth="1"/>
    <col min="13685" max="13685" width="36.5703125" style="129" customWidth="1"/>
    <col min="13686" max="13823" width="36.85546875" style="129"/>
    <col min="13824" max="13824" width="18.5703125" style="129" customWidth="1"/>
    <col min="13825" max="13833" width="31.42578125" style="129" customWidth="1"/>
    <col min="13834" max="13850" width="36.85546875" style="129" customWidth="1"/>
    <col min="13851" max="13851" width="37" style="129" customWidth="1"/>
    <col min="13852" max="13867" width="36.85546875" style="129" customWidth="1"/>
    <col min="13868" max="13868" width="37.140625" style="129" customWidth="1"/>
    <col min="13869" max="13870" width="36.85546875" style="129" customWidth="1"/>
    <col min="13871" max="13871" width="36.5703125" style="129" customWidth="1"/>
    <col min="13872" max="13873" width="36.85546875" style="129" customWidth="1"/>
    <col min="13874" max="13874" width="36.5703125" style="129" customWidth="1"/>
    <col min="13875" max="13875" width="37" style="129" customWidth="1"/>
    <col min="13876" max="13894" width="36.85546875" style="129" customWidth="1"/>
    <col min="13895" max="13895" width="37" style="129" customWidth="1"/>
    <col min="13896" max="13913" width="36.85546875" style="129" customWidth="1"/>
    <col min="13914" max="13914" width="36.5703125" style="129" customWidth="1"/>
    <col min="13915" max="13927" width="36.85546875" style="129" customWidth="1"/>
    <col min="13928" max="13928" width="36.5703125" style="129" customWidth="1"/>
    <col min="13929" max="13931" width="36.85546875" style="129" customWidth="1"/>
    <col min="13932" max="13932" width="36.5703125" style="129" customWidth="1"/>
    <col min="13933" max="13940" width="36.85546875" style="129" customWidth="1"/>
    <col min="13941" max="13941" width="36.5703125" style="129" customWidth="1"/>
    <col min="13942" max="14079" width="36.85546875" style="129"/>
    <col min="14080" max="14080" width="18.5703125" style="129" customWidth="1"/>
    <col min="14081" max="14089" width="31.42578125" style="129" customWidth="1"/>
    <col min="14090" max="14106" width="36.85546875" style="129" customWidth="1"/>
    <col min="14107" max="14107" width="37" style="129" customWidth="1"/>
    <col min="14108" max="14123" width="36.85546875" style="129" customWidth="1"/>
    <col min="14124" max="14124" width="37.140625" style="129" customWidth="1"/>
    <col min="14125" max="14126" width="36.85546875" style="129" customWidth="1"/>
    <col min="14127" max="14127" width="36.5703125" style="129" customWidth="1"/>
    <col min="14128" max="14129" width="36.85546875" style="129" customWidth="1"/>
    <col min="14130" max="14130" width="36.5703125" style="129" customWidth="1"/>
    <col min="14131" max="14131" width="37" style="129" customWidth="1"/>
    <col min="14132" max="14150" width="36.85546875" style="129" customWidth="1"/>
    <col min="14151" max="14151" width="37" style="129" customWidth="1"/>
    <col min="14152" max="14169" width="36.85546875" style="129" customWidth="1"/>
    <col min="14170" max="14170" width="36.5703125" style="129" customWidth="1"/>
    <col min="14171" max="14183" width="36.85546875" style="129" customWidth="1"/>
    <col min="14184" max="14184" width="36.5703125" style="129" customWidth="1"/>
    <col min="14185" max="14187" width="36.85546875" style="129" customWidth="1"/>
    <col min="14188" max="14188" width="36.5703125" style="129" customWidth="1"/>
    <col min="14189" max="14196" width="36.85546875" style="129" customWidth="1"/>
    <col min="14197" max="14197" width="36.5703125" style="129" customWidth="1"/>
    <col min="14198" max="14335" width="36.85546875" style="129"/>
    <col min="14336" max="14336" width="18.5703125" style="129" customWidth="1"/>
    <col min="14337" max="14345" width="31.42578125" style="129" customWidth="1"/>
    <col min="14346" max="14362" width="36.85546875" style="129" customWidth="1"/>
    <col min="14363" max="14363" width="37" style="129" customWidth="1"/>
    <col min="14364" max="14379" width="36.85546875" style="129" customWidth="1"/>
    <col min="14380" max="14380" width="37.140625" style="129" customWidth="1"/>
    <col min="14381" max="14382" width="36.85546875" style="129" customWidth="1"/>
    <col min="14383" max="14383" width="36.5703125" style="129" customWidth="1"/>
    <col min="14384" max="14385" width="36.85546875" style="129" customWidth="1"/>
    <col min="14386" max="14386" width="36.5703125" style="129" customWidth="1"/>
    <col min="14387" max="14387" width="37" style="129" customWidth="1"/>
    <col min="14388" max="14406" width="36.85546875" style="129" customWidth="1"/>
    <col min="14407" max="14407" width="37" style="129" customWidth="1"/>
    <col min="14408" max="14425" width="36.85546875" style="129" customWidth="1"/>
    <col min="14426" max="14426" width="36.5703125" style="129" customWidth="1"/>
    <col min="14427" max="14439" width="36.85546875" style="129" customWidth="1"/>
    <col min="14440" max="14440" width="36.5703125" style="129" customWidth="1"/>
    <col min="14441" max="14443" width="36.85546875" style="129" customWidth="1"/>
    <col min="14444" max="14444" width="36.5703125" style="129" customWidth="1"/>
    <col min="14445" max="14452" width="36.85546875" style="129" customWidth="1"/>
    <col min="14453" max="14453" width="36.5703125" style="129" customWidth="1"/>
    <col min="14454" max="14591" width="36.85546875" style="129"/>
    <col min="14592" max="14592" width="18.5703125" style="129" customWidth="1"/>
    <col min="14593" max="14601" width="31.42578125" style="129" customWidth="1"/>
    <col min="14602" max="14618" width="36.85546875" style="129" customWidth="1"/>
    <col min="14619" max="14619" width="37" style="129" customWidth="1"/>
    <col min="14620" max="14635" width="36.85546875" style="129" customWidth="1"/>
    <col min="14636" max="14636" width="37.140625" style="129" customWidth="1"/>
    <col min="14637" max="14638" width="36.85546875" style="129" customWidth="1"/>
    <col min="14639" max="14639" width="36.5703125" style="129" customWidth="1"/>
    <col min="14640" max="14641" width="36.85546875" style="129" customWidth="1"/>
    <col min="14642" max="14642" width="36.5703125" style="129" customWidth="1"/>
    <col min="14643" max="14643" width="37" style="129" customWidth="1"/>
    <col min="14644" max="14662" width="36.85546875" style="129" customWidth="1"/>
    <col min="14663" max="14663" width="37" style="129" customWidth="1"/>
    <col min="14664" max="14681" width="36.85546875" style="129" customWidth="1"/>
    <col min="14682" max="14682" width="36.5703125" style="129" customWidth="1"/>
    <col min="14683" max="14695" width="36.85546875" style="129" customWidth="1"/>
    <col min="14696" max="14696" width="36.5703125" style="129" customWidth="1"/>
    <col min="14697" max="14699" width="36.85546875" style="129" customWidth="1"/>
    <col min="14700" max="14700" width="36.5703125" style="129" customWidth="1"/>
    <col min="14701" max="14708" width="36.85546875" style="129" customWidth="1"/>
    <col min="14709" max="14709" width="36.5703125" style="129" customWidth="1"/>
    <col min="14710" max="14847" width="36.85546875" style="129"/>
    <col min="14848" max="14848" width="18.5703125" style="129" customWidth="1"/>
    <col min="14849" max="14857" width="31.42578125" style="129" customWidth="1"/>
    <col min="14858" max="14874" width="36.85546875" style="129" customWidth="1"/>
    <col min="14875" max="14875" width="37" style="129" customWidth="1"/>
    <col min="14876" max="14891" width="36.85546875" style="129" customWidth="1"/>
    <col min="14892" max="14892" width="37.140625" style="129" customWidth="1"/>
    <col min="14893" max="14894" width="36.85546875" style="129" customWidth="1"/>
    <col min="14895" max="14895" width="36.5703125" style="129" customWidth="1"/>
    <col min="14896" max="14897" width="36.85546875" style="129" customWidth="1"/>
    <col min="14898" max="14898" width="36.5703125" style="129" customWidth="1"/>
    <col min="14899" max="14899" width="37" style="129" customWidth="1"/>
    <col min="14900" max="14918" width="36.85546875" style="129" customWidth="1"/>
    <col min="14919" max="14919" width="37" style="129" customWidth="1"/>
    <col min="14920" max="14937" width="36.85546875" style="129" customWidth="1"/>
    <col min="14938" max="14938" width="36.5703125" style="129" customWidth="1"/>
    <col min="14939" max="14951" width="36.85546875" style="129" customWidth="1"/>
    <col min="14952" max="14952" width="36.5703125" style="129" customWidth="1"/>
    <col min="14953" max="14955" width="36.85546875" style="129" customWidth="1"/>
    <col min="14956" max="14956" width="36.5703125" style="129" customWidth="1"/>
    <col min="14957" max="14964" width="36.85546875" style="129" customWidth="1"/>
    <col min="14965" max="14965" width="36.5703125" style="129" customWidth="1"/>
    <col min="14966" max="15103" width="36.85546875" style="129"/>
    <col min="15104" max="15104" width="18.5703125" style="129" customWidth="1"/>
    <col min="15105" max="15113" width="31.42578125" style="129" customWidth="1"/>
    <col min="15114" max="15130" width="36.85546875" style="129" customWidth="1"/>
    <col min="15131" max="15131" width="37" style="129" customWidth="1"/>
    <col min="15132" max="15147" width="36.85546875" style="129" customWidth="1"/>
    <col min="15148" max="15148" width="37.140625" style="129" customWidth="1"/>
    <col min="15149" max="15150" width="36.85546875" style="129" customWidth="1"/>
    <col min="15151" max="15151" width="36.5703125" style="129" customWidth="1"/>
    <col min="15152" max="15153" width="36.85546875" style="129" customWidth="1"/>
    <col min="15154" max="15154" width="36.5703125" style="129" customWidth="1"/>
    <col min="15155" max="15155" width="37" style="129" customWidth="1"/>
    <col min="15156" max="15174" width="36.85546875" style="129" customWidth="1"/>
    <col min="15175" max="15175" width="37" style="129" customWidth="1"/>
    <col min="15176" max="15193" width="36.85546875" style="129" customWidth="1"/>
    <col min="15194" max="15194" width="36.5703125" style="129" customWidth="1"/>
    <col min="15195" max="15207" width="36.85546875" style="129" customWidth="1"/>
    <col min="15208" max="15208" width="36.5703125" style="129" customWidth="1"/>
    <col min="15209" max="15211" width="36.85546875" style="129" customWidth="1"/>
    <col min="15212" max="15212" width="36.5703125" style="129" customWidth="1"/>
    <col min="15213" max="15220" width="36.85546875" style="129" customWidth="1"/>
    <col min="15221" max="15221" width="36.5703125" style="129" customWidth="1"/>
    <col min="15222" max="15359" width="36.85546875" style="129"/>
    <col min="15360" max="15360" width="18.5703125" style="129" customWidth="1"/>
    <col min="15361" max="15369" width="31.42578125" style="129" customWidth="1"/>
    <col min="15370" max="15386" width="36.85546875" style="129" customWidth="1"/>
    <col min="15387" max="15387" width="37" style="129" customWidth="1"/>
    <col min="15388" max="15403" width="36.85546875" style="129" customWidth="1"/>
    <col min="15404" max="15404" width="37.140625" style="129" customWidth="1"/>
    <col min="15405" max="15406" width="36.85546875" style="129" customWidth="1"/>
    <col min="15407" max="15407" width="36.5703125" style="129" customWidth="1"/>
    <col min="15408" max="15409" width="36.85546875" style="129" customWidth="1"/>
    <col min="15410" max="15410" width="36.5703125" style="129" customWidth="1"/>
    <col min="15411" max="15411" width="37" style="129" customWidth="1"/>
    <col min="15412" max="15430" width="36.85546875" style="129" customWidth="1"/>
    <col min="15431" max="15431" width="37" style="129" customWidth="1"/>
    <col min="15432" max="15449" width="36.85546875" style="129" customWidth="1"/>
    <col min="15450" max="15450" width="36.5703125" style="129" customWidth="1"/>
    <col min="15451" max="15463" width="36.85546875" style="129" customWidth="1"/>
    <col min="15464" max="15464" width="36.5703125" style="129" customWidth="1"/>
    <col min="15465" max="15467" width="36.85546875" style="129" customWidth="1"/>
    <col min="15468" max="15468" width="36.5703125" style="129" customWidth="1"/>
    <col min="15469" max="15476" width="36.85546875" style="129" customWidth="1"/>
    <col min="15477" max="15477" width="36.5703125" style="129" customWidth="1"/>
    <col min="15478" max="15615" width="36.85546875" style="129"/>
    <col min="15616" max="15616" width="18.5703125" style="129" customWidth="1"/>
    <col min="15617" max="15625" width="31.42578125" style="129" customWidth="1"/>
    <col min="15626" max="15642" width="36.85546875" style="129" customWidth="1"/>
    <col min="15643" max="15643" width="37" style="129" customWidth="1"/>
    <col min="15644" max="15659" width="36.85546875" style="129" customWidth="1"/>
    <col min="15660" max="15660" width="37.140625" style="129" customWidth="1"/>
    <col min="15661" max="15662" width="36.85546875" style="129" customWidth="1"/>
    <col min="15663" max="15663" width="36.5703125" style="129" customWidth="1"/>
    <col min="15664" max="15665" width="36.85546875" style="129" customWidth="1"/>
    <col min="15666" max="15666" width="36.5703125" style="129" customWidth="1"/>
    <col min="15667" max="15667" width="37" style="129" customWidth="1"/>
    <col min="15668" max="15686" width="36.85546875" style="129" customWidth="1"/>
    <col min="15687" max="15687" width="37" style="129" customWidth="1"/>
    <col min="15688" max="15705" width="36.85546875" style="129" customWidth="1"/>
    <col min="15706" max="15706" width="36.5703125" style="129" customWidth="1"/>
    <col min="15707" max="15719" width="36.85546875" style="129" customWidth="1"/>
    <col min="15720" max="15720" width="36.5703125" style="129" customWidth="1"/>
    <col min="15721" max="15723" width="36.85546875" style="129" customWidth="1"/>
    <col min="15724" max="15724" width="36.5703125" style="129" customWidth="1"/>
    <col min="15725" max="15732" width="36.85546875" style="129" customWidth="1"/>
    <col min="15733" max="15733" width="36.5703125" style="129" customWidth="1"/>
    <col min="15734" max="15871" width="36.85546875" style="129"/>
    <col min="15872" max="15872" width="18.5703125" style="129" customWidth="1"/>
    <col min="15873" max="15881" width="31.42578125" style="129" customWidth="1"/>
    <col min="15882" max="15898" width="36.85546875" style="129" customWidth="1"/>
    <col min="15899" max="15899" width="37" style="129" customWidth="1"/>
    <col min="15900" max="15915" width="36.85546875" style="129" customWidth="1"/>
    <col min="15916" max="15916" width="37.140625" style="129" customWidth="1"/>
    <col min="15917" max="15918" width="36.85546875" style="129" customWidth="1"/>
    <col min="15919" max="15919" width="36.5703125" style="129" customWidth="1"/>
    <col min="15920" max="15921" width="36.85546875" style="129" customWidth="1"/>
    <col min="15922" max="15922" width="36.5703125" style="129" customWidth="1"/>
    <col min="15923" max="15923" width="37" style="129" customWidth="1"/>
    <col min="15924" max="15942" width="36.85546875" style="129" customWidth="1"/>
    <col min="15943" max="15943" width="37" style="129" customWidth="1"/>
    <col min="15944" max="15961" width="36.85546875" style="129" customWidth="1"/>
    <col min="15962" max="15962" width="36.5703125" style="129" customWidth="1"/>
    <col min="15963" max="15975" width="36.85546875" style="129" customWidth="1"/>
    <col min="15976" max="15976" width="36.5703125" style="129" customWidth="1"/>
    <col min="15977" max="15979" width="36.85546875" style="129" customWidth="1"/>
    <col min="15980" max="15980" width="36.5703125" style="129" customWidth="1"/>
    <col min="15981" max="15988" width="36.85546875" style="129" customWidth="1"/>
    <col min="15989" max="15989" width="36.5703125" style="129" customWidth="1"/>
    <col min="15990" max="16127" width="36.85546875" style="129"/>
    <col min="16128" max="16128" width="18.5703125" style="129" customWidth="1"/>
    <col min="16129" max="16137" width="31.42578125" style="129" customWidth="1"/>
    <col min="16138" max="16154" width="36.85546875" style="129" customWidth="1"/>
    <col min="16155" max="16155" width="37" style="129" customWidth="1"/>
    <col min="16156" max="16171" width="36.85546875" style="129" customWidth="1"/>
    <col min="16172" max="16172" width="37.140625" style="129" customWidth="1"/>
    <col min="16173" max="16174" width="36.85546875" style="129" customWidth="1"/>
    <col min="16175" max="16175" width="36.5703125" style="129" customWidth="1"/>
    <col min="16176" max="16177" width="36.85546875" style="129" customWidth="1"/>
    <col min="16178" max="16178" width="36.5703125" style="129" customWidth="1"/>
    <col min="16179" max="16179" width="37" style="129" customWidth="1"/>
    <col min="16180" max="16198" width="36.85546875" style="129" customWidth="1"/>
    <col min="16199" max="16199" width="37" style="129" customWidth="1"/>
    <col min="16200" max="16217" width="36.85546875" style="129" customWidth="1"/>
    <col min="16218" max="16218" width="36.5703125" style="129" customWidth="1"/>
    <col min="16219" max="16231" width="36.85546875" style="129" customWidth="1"/>
    <col min="16232" max="16232" width="36.5703125" style="129" customWidth="1"/>
    <col min="16233" max="16235" width="36.85546875" style="129" customWidth="1"/>
    <col min="16236" max="16236" width="36.5703125" style="129" customWidth="1"/>
    <col min="16237" max="16244" width="36.85546875" style="129" customWidth="1"/>
    <col min="16245" max="16245" width="36.5703125" style="129" customWidth="1"/>
    <col min="16246" max="16384" width="36.85546875" style="129"/>
  </cols>
  <sheetData>
    <row r="1" spans="1:244" s="75" customFormat="1" ht="12.75" customHeight="1" x14ac:dyDescent="0.25">
      <c r="A1" s="71" t="s">
        <v>115</v>
      </c>
      <c r="B1" s="72"/>
      <c r="C1" s="73"/>
      <c r="D1" s="72"/>
      <c r="E1" s="73"/>
      <c r="F1" s="73"/>
      <c r="G1" s="73"/>
      <c r="H1" s="73"/>
      <c r="I1" s="73"/>
      <c r="J1" s="74"/>
      <c r="K1" s="74"/>
      <c r="L1" s="74"/>
      <c r="M1" s="74"/>
      <c r="N1" s="74"/>
      <c r="O1" s="74"/>
      <c r="P1" s="74"/>
      <c r="Q1" s="74"/>
      <c r="R1" s="74"/>
      <c r="S1" s="74"/>
      <c r="T1" s="74"/>
      <c r="U1" s="74"/>
      <c r="V1" s="74"/>
      <c r="W1" s="74"/>
      <c r="X1" s="74"/>
      <c r="Y1" s="74"/>
      <c r="Z1" s="74"/>
      <c r="AA1" s="74"/>
      <c r="AB1" s="74"/>
      <c r="AC1" s="74"/>
      <c r="AD1" s="74"/>
      <c r="AE1" s="74"/>
      <c r="AF1" s="74"/>
      <c r="AG1" s="74"/>
      <c r="AH1" s="74"/>
    </row>
    <row r="2" spans="1:244" s="79" customFormat="1" ht="12.75" customHeight="1" x14ac:dyDescent="0.25">
      <c r="A2" s="76" t="s">
        <v>116</v>
      </c>
      <c r="B2" s="77">
        <v>1</v>
      </c>
      <c r="C2" s="77">
        <v>2</v>
      </c>
      <c r="D2" s="77">
        <v>3</v>
      </c>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8"/>
      <c r="AJ2" s="78"/>
      <c r="AK2" s="78" t="str">
        <f t="shared" ref="AK2:CU2" si="0">IF(AK3="","",AJ2+1)</f>
        <v/>
      </c>
      <c r="AL2" s="78" t="str">
        <f t="shared" si="0"/>
        <v/>
      </c>
      <c r="AM2" s="78" t="str">
        <f t="shared" si="0"/>
        <v/>
      </c>
      <c r="AN2" s="78" t="str">
        <f t="shared" si="0"/>
        <v/>
      </c>
      <c r="AO2" s="78" t="str">
        <f t="shared" si="0"/>
        <v/>
      </c>
      <c r="AP2" s="78" t="str">
        <f t="shared" si="0"/>
        <v/>
      </c>
      <c r="AQ2" s="78" t="str">
        <f t="shared" si="0"/>
        <v/>
      </c>
      <c r="AR2" s="78" t="str">
        <f t="shared" si="0"/>
        <v/>
      </c>
      <c r="AS2" s="78" t="str">
        <f t="shared" si="0"/>
        <v/>
      </c>
      <c r="AT2" s="78" t="str">
        <f t="shared" si="0"/>
        <v/>
      </c>
      <c r="AU2" s="78" t="str">
        <f t="shared" si="0"/>
        <v/>
      </c>
      <c r="AV2" s="78" t="str">
        <f t="shared" si="0"/>
        <v/>
      </c>
      <c r="AW2" s="78" t="str">
        <f t="shared" si="0"/>
        <v/>
      </c>
      <c r="AX2" s="78" t="str">
        <f t="shared" si="0"/>
        <v/>
      </c>
      <c r="AY2" s="78" t="str">
        <f t="shared" si="0"/>
        <v/>
      </c>
      <c r="AZ2" s="78" t="str">
        <f t="shared" si="0"/>
        <v/>
      </c>
      <c r="BA2" s="78" t="str">
        <f t="shared" si="0"/>
        <v/>
      </c>
      <c r="BB2" s="78" t="str">
        <f t="shared" si="0"/>
        <v/>
      </c>
      <c r="BC2" s="78" t="str">
        <f t="shared" si="0"/>
        <v/>
      </c>
      <c r="BD2" s="78" t="str">
        <f t="shared" si="0"/>
        <v/>
      </c>
      <c r="BE2" s="78" t="str">
        <f t="shared" si="0"/>
        <v/>
      </c>
      <c r="BF2" s="78" t="str">
        <f t="shared" si="0"/>
        <v/>
      </c>
      <c r="BG2" s="78" t="str">
        <f t="shared" si="0"/>
        <v/>
      </c>
      <c r="BH2" s="78" t="str">
        <f t="shared" si="0"/>
        <v/>
      </c>
      <c r="BI2" s="78" t="str">
        <f t="shared" si="0"/>
        <v/>
      </c>
      <c r="BJ2" s="78" t="str">
        <f t="shared" si="0"/>
        <v/>
      </c>
      <c r="BK2" s="78" t="str">
        <f t="shared" si="0"/>
        <v/>
      </c>
      <c r="BL2" s="78" t="str">
        <f t="shared" si="0"/>
        <v/>
      </c>
      <c r="BM2" s="78" t="str">
        <f t="shared" si="0"/>
        <v/>
      </c>
      <c r="BN2" s="78" t="str">
        <f t="shared" si="0"/>
        <v/>
      </c>
      <c r="BO2" s="78" t="str">
        <f t="shared" si="0"/>
        <v/>
      </c>
      <c r="BP2" s="78" t="str">
        <f t="shared" si="0"/>
        <v/>
      </c>
      <c r="BQ2" s="78" t="str">
        <f t="shared" si="0"/>
        <v/>
      </c>
      <c r="BR2" s="78" t="str">
        <f t="shared" si="0"/>
        <v/>
      </c>
      <c r="BS2" s="78" t="str">
        <f t="shared" si="0"/>
        <v/>
      </c>
      <c r="BT2" s="78" t="str">
        <f t="shared" si="0"/>
        <v/>
      </c>
      <c r="BU2" s="78" t="str">
        <f t="shared" si="0"/>
        <v/>
      </c>
      <c r="BV2" s="78" t="str">
        <f t="shared" si="0"/>
        <v/>
      </c>
      <c r="BW2" s="78" t="str">
        <f t="shared" si="0"/>
        <v/>
      </c>
      <c r="BX2" s="78" t="str">
        <f t="shared" si="0"/>
        <v/>
      </c>
      <c r="BY2" s="78" t="str">
        <f t="shared" si="0"/>
        <v/>
      </c>
      <c r="BZ2" s="78" t="str">
        <f t="shared" si="0"/>
        <v/>
      </c>
      <c r="CA2" s="78" t="str">
        <f t="shared" si="0"/>
        <v/>
      </c>
      <c r="CB2" s="78" t="str">
        <f t="shared" si="0"/>
        <v/>
      </c>
      <c r="CC2" s="78" t="str">
        <f t="shared" si="0"/>
        <v/>
      </c>
      <c r="CD2" s="78" t="str">
        <f t="shared" si="0"/>
        <v/>
      </c>
      <c r="CE2" s="78" t="str">
        <f t="shared" si="0"/>
        <v/>
      </c>
      <c r="CF2" s="78" t="str">
        <f t="shared" si="0"/>
        <v/>
      </c>
      <c r="CG2" s="78" t="str">
        <f t="shared" si="0"/>
        <v/>
      </c>
      <c r="CH2" s="78" t="str">
        <f t="shared" si="0"/>
        <v/>
      </c>
      <c r="CI2" s="78" t="str">
        <f t="shared" si="0"/>
        <v/>
      </c>
      <c r="CJ2" s="78" t="str">
        <f t="shared" si="0"/>
        <v/>
      </c>
      <c r="CK2" s="78" t="str">
        <f t="shared" si="0"/>
        <v/>
      </c>
      <c r="CL2" s="78" t="str">
        <f t="shared" si="0"/>
        <v/>
      </c>
      <c r="CM2" s="78" t="str">
        <f t="shared" si="0"/>
        <v/>
      </c>
      <c r="CN2" s="78" t="str">
        <f t="shared" si="0"/>
        <v/>
      </c>
      <c r="CO2" s="78" t="str">
        <f t="shared" si="0"/>
        <v/>
      </c>
      <c r="CP2" s="78" t="str">
        <f t="shared" si="0"/>
        <v/>
      </c>
      <c r="CQ2" s="78" t="str">
        <f t="shared" si="0"/>
        <v/>
      </c>
      <c r="CR2" s="78" t="str">
        <f t="shared" si="0"/>
        <v/>
      </c>
      <c r="CS2" s="78" t="str">
        <f t="shared" si="0"/>
        <v/>
      </c>
      <c r="CT2" s="78" t="str">
        <f t="shared" si="0"/>
        <v/>
      </c>
      <c r="CU2" s="78" t="str">
        <f t="shared" si="0"/>
        <v/>
      </c>
      <c r="CV2" s="78" t="str">
        <f t="shared" ref="CV2:FG2" si="1">IF(CV3="","",CU2+1)</f>
        <v/>
      </c>
      <c r="CW2" s="78" t="str">
        <f t="shared" si="1"/>
        <v/>
      </c>
      <c r="CX2" s="78" t="str">
        <f t="shared" si="1"/>
        <v/>
      </c>
      <c r="CY2" s="78" t="str">
        <f t="shared" si="1"/>
        <v/>
      </c>
      <c r="CZ2" s="78" t="str">
        <f t="shared" si="1"/>
        <v/>
      </c>
      <c r="DA2" s="78" t="str">
        <f t="shared" si="1"/>
        <v/>
      </c>
      <c r="DB2" s="78" t="str">
        <f t="shared" si="1"/>
        <v/>
      </c>
      <c r="DC2" s="78" t="str">
        <f t="shared" si="1"/>
        <v/>
      </c>
      <c r="DD2" s="78" t="str">
        <f t="shared" si="1"/>
        <v/>
      </c>
      <c r="DE2" s="78" t="str">
        <f t="shared" si="1"/>
        <v/>
      </c>
      <c r="DF2" s="78" t="str">
        <f t="shared" si="1"/>
        <v/>
      </c>
      <c r="DG2" s="78" t="str">
        <f t="shared" si="1"/>
        <v/>
      </c>
      <c r="DH2" s="78" t="str">
        <f t="shared" si="1"/>
        <v/>
      </c>
      <c r="DI2" s="78" t="str">
        <f t="shared" si="1"/>
        <v/>
      </c>
      <c r="DJ2" s="78" t="str">
        <f t="shared" si="1"/>
        <v/>
      </c>
      <c r="DK2" s="78" t="str">
        <f t="shared" si="1"/>
        <v/>
      </c>
      <c r="DL2" s="78" t="str">
        <f t="shared" si="1"/>
        <v/>
      </c>
      <c r="DM2" s="78" t="str">
        <f t="shared" si="1"/>
        <v/>
      </c>
      <c r="DN2" s="78" t="str">
        <f t="shared" si="1"/>
        <v/>
      </c>
      <c r="DO2" s="78" t="str">
        <f t="shared" si="1"/>
        <v/>
      </c>
      <c r="DP2" s="78" t="str">
        <f t="shared" si="1"/>
        <v/>
      </c>
      <c r="DQ2" s="78" t="str">
        <f t="shared" si="1"/>
        <v/>
      </c>
      <c r="DR2" s="78" t="str">
        <f t="shared" si="1"/>
        <v/>
      </c>
      <c r="DS2" s="78" t="str">
        <f t="shared" si="1"/>
        <v/>
      </c>
      <c r="DT2" s="78" t="str">
        <f t="shared" si="1"/>
        <v/>
      </c>
      <c r="DU2" s="78" t="str">
        <f t="shared" si="1"/>
        <v/>
      </c>
      <c r="DV2" s="78" t="str">
        <f t="shared" si="1"/>
        <v/>
      </c>
      <c r="DW2" s="78" t="str">
        <f t="shared" si="1"/>
        <v/>
      </c>
      <c r="DX2" s="78" t="str">
        <f t="shared" si="1"/>
        <v/>
      </c>
      <c r="DY2" s="78" t="str">
        <f t="shared" si="1"/>
        <v/>
      </c>
      <c r="DZ2" s="78" t="str">
        <f t="shared" si="1"/>
        <v/>
      </c>
      <c r="EA2" s="78" t="str">
        <f t="shared" si="1"/>
        <v/>
      </c>
      <c r="EB2" s="78" t="str">
        <f t="shared" si="1"/>
        <v/>
      </c>
      <c r="EC2" s="78" t="str">
        <f t="shared" si="1"/>
        <v/>
      </c>
      <c r="ED2" s="78" t="str">
        <f t="shared" si="1"/>
        <v/>
      </c>
      <c r="EE2" s="78" t="str">
        <f t="shared" si="1"/>
        <v/>
      </c>
      <c r="EF2" s="78" t="str">
        <f t="shared" si="1"/>
        <v/>
      </c>
      <c r="EG2" s="78" t="str">
        <f t="shared" si="1"/>
        <v/>
      </c>
      <c r="EH2" s="78" t="str">
        <f t="shared" si="1"/>
        <v/>
      </c>
      <c r="EI2" s="78" t="str">
        <f t="shared" si="1"/>
        <v/>
      </c>
      <c r="EJ2" s="78" t="str">
        <f t="shared" si="1"/>
        <v/>
      </c>
      <c r="EK2" s="78" t="str">
        <f t="shared" si="1"/>
        <v/>
      </c>
      <c r="EL2" s="78" t="str">
        <f t="shared" si="1"/>
        <v/>
      </c>
      <c r="EM2" s="78" t="str">
        <f t="shared" si="1"/>
        <v/>
      </c>
      <c r="EN2" s="78" t="str">
        <f t="shared" si="1"/>
        <v/>
      </c>
      <c r="EO2" s="78" t="str">
        <f t="shared" si="1"/>
        <v/>
      </c>
      <c r="EP2" s="78" t="str">
        <f t="shared" si="1"/>
        <v/>
      </c>
      <c r="EQ2" s="78" t="str">
        <f t="shared" si="1"/>
        <v/>
      </c>
      <c r="ER2" s="78" t="str">
        <f t="shared" si="1"/>
        <v/>
      </c>
      <c r="ES2" s="78" t="str">
        <f t="shared" si="1"/>
        <v/>
      </c>
      <c r="ET2" s="78" t="str">
        <f t="shared" si="1"/>
        <v/>
      </c>
      <c r="EU2" s="78" t="str">
        <f t="shared" si="1"/>
        <v/>
      </c>
      <c r="EV2" s="78" t="str">
        <f t="shared" si="1"/>
        <v/>
      </c>
      <c r="EW2" s="78" t="str">
        <f t="shared" si="1"/>
        <v/>
      </c>
      <c r="EX2" s="78" t="str">
        <f t="shared" si="1"/>
        <v/>
      </c>
      <c r="EY2" s="78" t="str">
        <f t="shared" si="1"/>
        <v/>
      </c>
      <c r="EZ2" s="78" t="str">
        <f t="shared" si="1"/>
        <v/>
      </c>
      <c r="FA2" s="78" t="str">
        <f t="shared" si="1"/>
        <v/>
      </c>
      <c r="FB2" s="78" t="str">
        <f t="shared" si="1"/>
        <v/>
      </c>
      <c r="FC2" s="78" t="str">
        <f t="shared" si="1"/>
        <v/>
      </c>
      <c r="FD2" s="78" t="str">
        <f t="shared" si="1"/>
        <v/>
      </c>
      <c r="FE2" s="78" t="str">
        <f t="shared" si="1"/>
        <v/>
      </c>
      <c r="FF2" s="78" t="str">
        <f t="shared" si="1"/>
        <v/>
      </c>
      <c r="FG2" s="78" t="str">
        <f t="shared" si="1"/>
        <v/>
      </c>
      <c r="FH2" s="78" t="str">
        <f t="shared" ref="FH2:HS2" si="2">IF(FH3="","",FG2+1)</f>
        <v/>
      </c>
      <c r="FI2" s="78" t="str">
        <f t="shared" si="2"/>
        <v/>
      </c>
      <c r="FJ2" s="78" t="str">
        <f t="shared" si="2"/>
        <v/>
      </c>
      <c r="FK2" s="78" t="str">
        <f t="shared" si="2"/>
        <v/>
      </c>
      <c r="FL2" s="78" t="str">
        <f t="shared" si="2"/>
        <v/>
      </c>
      <c r="FM2" s="78" t="str">
        <f t="shared" si="2"/>
        <v/>
      </c>
      <c r="FN2" s="78" t="str">
        <f t="shared" si="2"/>
        <v/>
      </c>
      <c r="FO2" s="78" t="str">
        <f t="shared" si="2"/>
        <v/>
      </c>
      <c r="FP2" s="78" t="str">
        <f t="shared" si="2"/>
        <v/>
      </c>
      <c r="FQ2" s="78" t="str">
        <f t="shared" si="2"/>
        <v/>
      </c>
      <c r="FR2" s="78" t="str">
        <f t="shared" si="2"/>
        <v/>
      </c>
      <c r="FS2" s="78" t="str">
        <f t="shared" si="2"/>
        <v/>
      </c>
      <c r="FT2" s="78" t="str">
        <f t="shared" si="2"/>
        <v/>
      </c>
      <c r="FU2" s="78" t="str">
        <f t="shared" si="2"/>
        <v/>
      </c>
      <c r="FV2" s="78" t="str">
        <f t="shared" si="2"/>
        <v/>
      </c>
      <c r="FW2" s="78" t="str">
        <f t="shared" si="2"/>
        <v/>
      </c>
      <c r="FX2" s="78" t="str">
        <f t="shared" si="2"/>
        <v/>
      </c>
      <c r="FY2" s="78" t="str">
        <f t="shared" si="2"/>
        <v/>
      </c>
      <c r="FZ2" s="78" t="str">
        <f t="shared" si="2"/>
        <v/>
      </c>
      <c r="GA2" s="78" t="str">
        <f t="shared" si="2"/>
        <v/>
      </c>
      <c r="GB2" s="78" t="str">
        <f t="shared" si="2"/>
        <v/>
      </c>
      <c r="GC2" s="78" t="str">
        <f t="shared" si="2"/>
        <v/>
      </c>
      <c r="GD2" s="78" t="str">
        <f t="shared" si="2"/>
        <v/>
      </c>
      <c r="GE2" s="78" t="str">
        <f t="shared" si="2"/>
        <v/>
      </c>
      <c r="GF2" s="78" t="str">
        <f t="shared" si="2"/>
        <v/>
      </c>
      <c r="GG2" s="78" t="str">
        <f t="shared" si="2"/>
        <v/>
      </c>
      <c r="GH2" s="78" t="str">
        <f t="shared" si="2"/>
        <v/>
      </c>
      <c r="GI2" s="78" t="str">
        <f t="shared" si="2"/>
        <v/>
      </c>
      <c r="GJ2" s="78" t="str">
        <f t="shared" si="2"/>
        <v/>
      </c>
      <c r="GK2" s="78" t="str">
        <f t="shared" si="2"/>
        <v/>
      </c>
      <c r="GL2" s="78" t="str">
        <f t="shared" si="2"/>
        <v/>
      </c>
      <c r="GM2" s="78" t="str">
        <f t="shared" si="2"/>
        <v/>
      </c>
      <c r="GN2" s="78" t="str">
        <f t="shared" si="2"/>
        <v/>
      </c>
      <c r="GO2" s="78" t="str">
        <f t="shared" si="2"/>
        <v/>
      </c>
      <c r="GP2" s="78" t="str">
        <f t="shared" si="2"/>
        <v/>
      </c>
      <c r="GQ2" s="78" t="str">
        <f t="shared" si="2"/>
        <v/>
      </c>
      <c r="GR2" s="78" t="str">
        <f t="shared" si="2"/>
        <v/>
      </c>
      <c r="GS2" s="78" t="str">
        <f t="shared" si="2"/>
        <v/>
      </c>
      <c r="GT2" s="78" t="str">
        <f t="shared" si="2"/>
        <v/>
      </c>
      <c r="GU2" s="78" t="str">
        <f t="shared" si="2"/>
        <v/>
      </c>
      <c r="GV2" s="78" t="str">
        <f t="shared" si="2"/>
        <v/>
      </c>
      <c r="GW2" s="78" t="str">
        <f t="shared" si="2"/>
        <v/>
      </c>
      <c r="GX2" s="78" t="str">
        <f t="shared" si="2"/>
        <v/>
      </c>
      <c r="GY2" s="78" t="str">
        <f t="shared" si="2"/>
        <v/>
      </c>
      <c r="GZ2" s="78" t="str">
        <f t="shared" si="2"/>
        <v/>
      </c>
      <c r="HA2" s="78" t="str">
        <f t="shared" si="2"/>
        <v/>
      </c>
      <c r="HB2" s="78" t="str">
        <f t="shared" si="2"/>
        <v/>
      </c>
      <c r="HC2" s="78" t="str">
        <f t="shared" si="2"/>
        <v/>
      </c>
      <c r="HD2" s="78" t="str">
        <f t="shared" si="2"/>
        <v/>
      </c>
      <c r="HE2" s="78" t="str">
        <f t="shared" si="2"/>
        <v/>
      </c>
      <c r="HF2" s="78" t="str">
        <f t="shared" si="2"/>
        <v/>
      </c>
      <c r="HG2" s="78" t="str">
        <f t="shared" si="2"/>
        <v/>
      </c>
      <c r="HH2" s="78" t="str">
        <f t="shared" si="2"/>
        <v/>
      </c>
      <c r="HI2" s="78" t="str">
        <f t="shared" si="2"/>
        <v/>
      </c>
      <c r="HJ2" s="78" t="str">
        <f t="shared" si="2"/>
        <v/>
      </c>
      <c r="HK2" s="78" t="str">
        <f t="shared" si="2"/>
        <v/>
      </c>
      <c r="HL2" s="78" t="str">
        <f t="shared" si="2"/>
        <v/>
      </c>
      <c r="HM2" s="78" t="str">
        <f t="shared" si="2"/>
        <v/>
      </c>
      <c r="HN2" s="78" t="str">
        <f t="shared" si="2"/>
        <v/>
      </c>
      <c r="HO2" s="78" t="str">
        <f t="shared" si="2"/>
        <v/>
      </c>
      <c r="HP2" s="78" t="str">
        <f t="shared" si="2"/>
        <v/>
      </c>
      <c r="HQ2" s="78" t="str">
        <f t="shared" si="2"/>
        <v/>
      </c>
      <c r="HR2" s="78" t="str">
        <f t="shared" si="2"/>
        <v/>
      </c>
      <c r="HS2" s="78" t="str">
        <f t="shared" si="2"/>
        <v/>
      </c>
      <c r="HT2" s="78" t="str">
        <f t="shared" ref="HT2:IJ2" si="3">IF(HT3="","",HS2+1)</f>
        <v/>
      </c>
      <c r="HU2" s="78" t="str">
        <f t="shared" si="3"/>
        <v/>
      </c>
      <c r="HV2" s="78" t="str">
        <f t="shared" si="3"/>
        <v/>
      </c>
      <c r="HW2" s="78" t="str">
        <f t="shared" si="3"/>
        <v/>
      </c>
      <c r="HX2" s="78" t="str">
        <f t="shared" si="3"/>
        <v/>
      </c>
      <c r="HY2" s="78" t="str">
        <f t="shared" si="3"/>
        <v/>
      </c>
      <c r="HZ2" s="78" t="str">
        <f t="shared" si="3"/>
        <v/>
      </c>
      <c r="IA2" s="78" t="str">
        <f t="shared" si="3"/>
        <v/>
      </c>
      <c r="IB2" s="78" t="str">
        <f t="shared" si="3"/>
        <v/>
      </c>
      <c r="IC2" s="78" t="str">
        <f t="shared" si="3"/>
        <v/>
      </c>
      <c r="ID2" s="78" t="str">
        <f t="shared" si="3"/>
        <v/>
      </c>
      <c r="IE2" s="78" t="str">
        <f t="shared" si="3"/>
        <v/>
      </c>
      <c r="IF2" s="78" t="str">
        <f t="shared" si="3"/>
        <v/>
      </c>
      <c r="IG2" s="78" t="str">
        <f t="shared" si="3"/>
        <v/>
      </c>
      <c r="IH2" s="78" t="str">
        <f t="shared" si="3"/>
        <v/>
      </c>
      <c r="II2" s="78" t="str">
        <f t="shared" si="3"/>
        <v/>
      </c>
      <c r="IJ2" s="78" t="str">
        <f t="shared" si="3"/>
        <v/>
      </c>
    </row>
    <row r="3" spans="1:244" s="84" customFormat="1" x14ac:dyDescent="0.2">
      <c r="A3" s="80" t="s">
        <v>117</v>
      </c>
      <c r="B3" s="81" t="s">
        <v>330</v>
      </c>
      <c r="C3" s="81" t="s">
        <v>345</v>
      </c>
      <c r="D3" s="133" t="s">
        <v>147</v>
      </c>
      <c r="E3" s="133"/>
      <c r="F3" s="81"/>
      <c r="G3" s="81"/>
      <c r="H3" s="81"/>
      <c r="I3" s="81"/>
      <c r="J3" s="82"/>
      <c r="K3" s="82"/>
      <c r="L3" s="82"/>
      <c r="M3" s="82"/>
      <c r="N3" s="82"/>
      <c r="O3" s="82"/>
      <c r="P3" s="82"/>
      <c r="Q3" s="82"/>
      <c r="R3" s="82"/>
      <c r="S3" s="82"/>
      <c r="T3" s="82"/>
      <c r="U3" s="82"/>
      <c r="V3" s="82"/>
      <c r="W3" s="82"/>
      <c r="X3" s="82"/>
      <c r="Y3" s="82"/>
      <c r="Z3" s="82"/>
      <c r="AA3" s="82"/>
      <c r="AB3" s="82"/>
      <c r="AC3" s="82"/>
      <c r="AD3" s="82"/>
      <c r="AE3" s="82"/>
      <c r="AF3" s="82"/>
      <c r="AG3" s="82"/>
      <c r="AH3" s="82"/>
      <c r="GB3" s="85"/>
      <c r="GC3" s="85"/>
      <c r="GD3" s="85"/>
      <c r="GE3" s="85"/>
      <c r="GF3" s="85"/>
      <c r="GG3" s="85"/>
      <c r="GH3" s="85"/>
      <c r="GI3" s="85"/>
      <c r="GJ3" s="85"/>
      <c r="GK3" s="85"/>
      <c r="GL3" s="85"/>
      <c r="GM3" s="85"/>
      <c r="GN3" s="85"/>
      <c r="GO3" s="85"/>
      <c r="GP3" s="85"/>
      <c r="GQ3" s="85"/>
      <c r="GR3" s="85"/>
      <c r="GS3" s="85"/>
      <c r="GT3" s="85"/>
      <c r="GU3" s="85"/>
      <c r="GV3" s="85"/>
      <c r="GW3" s="85"/>
      <c r="GX3" s="85"/>
      <c r="GY3" s="85"/>
      <c r="GZ3" s="85"/>
      <c r="HA3" s="85"/>
    </row>
    <row r="4" spans="1:244" s="84" customFormat="1" x14ac:dyDescent="0.2">
      <c r="A4" s="80" t="s">
        <v>118</v>
      </c>
      <c r="B4" s="81"/>
      <c r="C4" s="238"/>
      <c r="D4" s="83"/>
      <c r="E4" s="83"/>
      <c r="F4" s="81"/>
      <c r="G4" s="81"/>
      <c r="H4" s="81"/>
      <c r="I4" s="81"/>
      <c r="J4" s="82"/>
      <c r="K4" s="81"/>
      <c r="L4" s="81"/>
      <c r="M4" s="81"/>
      <c r="N4" s="82"/>
      <c r="O4" s="82"/>
      <c r="P4" s="81"/>
      <c r="Q4" s="81"/>
      <c r="R4" s="81"/>
      <c r="S4" s="81"/>
      <c r="T4" s="81"/>
      <c r="U4" s="81"/>
      <c r="V4" s="81"/>
      <c r="W4" s="86"/>
      <c r="X4" s="81"/>
      <c r="Y4" s="82"/>
      <c r="Z4" s="81"/>
      <c r="AA4" s="81"/>
      <c r="AB4" s="82"/>
      <c r="AC4" s="82"/>
      <c r="AD4" s="82"/>
      <c r="AE4" s="82"/>
      <c r="AF4" s="82"/>
      <c r="AG4" s="82"/>
      <c r="AH4" s="82"/>
      <c r="AP4" s="87"/>
      <c r="AQ4" s="87"/>
      <c r="AR4" s="87"/>
      <c r="AS4" s="87"/>
      <c r="AT4" s="87"/>
      <c r="AU4" s="87"/>
      <c r="AV4" s="87"/>
      <c r="FZ4" s="85"/>
      <c r="GB4" s="85"/>
      <c r="GC4" s="85"/>
      <c r="GD4" s="85"/>
      <c r="GE4" s="85"/>
      <c r="GF4" s="85"/>
      <c r="GG4" s="85"/>
      <c r="GH4" s="85"/>
      <c r="GI4" s="85"/>
      <c r="GJ4" s="85"/>
      <c r="GK4" s="85"/>
      <c r="GL4" s="85"/>
      <c r="GM4" s="85"/>
      <c r="GN4" s="85"/>
      <c r="GO4" s="85"/>
      <c r="GP4" s="85"/>
      <c r="GQ4" s="85"/>
      <c r="GR4" s="85"/>
      <c r="GS4" s="85"/>
      <c r="GT4" s="85"/>
      <c r="GU4" s="85"/>
      <c r="GV4" s="85"/>
      <c r="GW4" s="85"/>
      <c r="GX4" s="85"/>
      <c r="GY4" s="85"/>
      <c r="GZ4" s="85"/>
      <c r="HA4" s="85"/>
    </row>
    <row r="5" spans="1:244" s="92" customFormat="1" x14ac:dyDescent="0.2">
      <c r="A5" s="88" t="s">
        <v>119</v>
      </c>
      <c r="B5" s="89" t="s">
        <v>325</v>
      </c>
      <c r="C5" s="89" t="s">
        <v>325</v>
      </c>
      <c r="D5" s="91" t="s">
        <v>354</v>
      </c>
      <c r="E5" s="91"/>
      <c r="F5" s="89"/>
      <c r="G5" s="89"/>
      <c r="H5" s="89"/>
      <c r="I5" s="89"/>
      <c r="J5" s="89"/>
      <c r="K5" s="90"/>
      <c r="L5" s="89"/>
      <c r="M5" s="90"/>
      <c r="N5" s="90"/>
      <c r="O5" s="90"/>
      <c r="P5" s="89"/>
      <c r="Q5" s="90"/>
      <c r="R5" s="89"/>
      <c r="S5" s="90"/>
      <c r="T5" s="89"/>
      <c r="U5" s="90"/>
      <c r="V5" s="89"/>
      <c r="W5" s="90"/>
      <c r="X5" s="89"/>
      <c r="Y5" s="89"/>
      <c r="Z5" s="90"/>
      <c r="AA5" s="90"/>
      <c r="AB5" s="90"/>
      <c r="AC5" s="90"/>
      <c r="AD5" s="90"/>
      <c r="AE5" s="90"/>
      <c r="AF5" s="90"/>
      <c r="AG5" s="90"/>
      <c r="AH5" s="90"/>
      <c r="DN5" s="93"/>
      <c r="GB5" s="94"/>
      <c r="GC5" s="94"/>
      <c r="GD5" s="94"/>
      <c r="GE5" s="94"/>
      <c r="GF5" s="94"/>
      <c r="GG5" s="94"/>
      <c r="GH5" s="94"/>
      <c r="GI5" s="94"/>
      <c r="GJ5" s="94"/>
      <c r="GK5" s="94"/>
      <c r="GL5" s="94"/>
      <c r="GM5" s="94"/>
      <c r="GN5" s="94"/>
      <c r="GO5" s="94"/>
      <c r="GP5" s="94"/>
      <c r="GQ5" s="94"/>
      <c r="GR5" s="94"/>
      <c r="GS5" s="94"/>
      <c r="GT5" s="94"/>
      <c r="GU5" s="94"/>
      <c r="GV5" s="95"/>
      <c r="GW5" s="94"/>
      <c r="GX5" s="94"/>
      <c r="GY5" s="94"/>
      <c r="GZ5" s="94"/>
      <c r="HA5" s="94"/>
    </row>
    <row r="6" spans="1:244" s="92" customFormat="1" x14ac:dyDescent="0.2">
      <c r="A6" s="88" t="s">
        <v>120</v>
      </c>
      <c r="B6" s="89"/>
      <c r="C6" s="89"/>
      <c r="D6" s="91"/>
      <c r="E6" s="91"/>
      <c r="F6" s="89"/>
      <c r="G6" s="89"/>
      <c r="H6" s="89"/>
      <c r="I6" s="89"/>
      <c r="J6" s="90"/>
      <c r="K6" s="90"/>
      <c r="L6" s="90"/>
      <c r="M6" s="90"/>
      <c r="N6" s="90"/>
      <c r="O6" s="90"/>
      <c r="P6" s="90"/>
      <c r="Q6" s="90"/>
      <c r="R6" s="90"/>
      <c r="S6" s="90"/>
      <c r="T6" s="90"/>
      <c r="U6" s="90"/>
      <c r="V6" s="90"/>
      <c r="W6" s="90"/>
      <c r="X6" s="90"/>
      <c r="Y6" s="90"/>
      <c r="Z6" s="90"/>
      <c r="AA6" s="90"/>
      <c r="AB6" s="90"/>
      <c r="AC6" s="90"/>
      <c r="AD6" s="90"/>
      <c r="AE6" s="90"/>
      <c r="AF6" s="90"/>
      <c r="AG6" s="90"/>
      <c r="AH6" s="90"/>
      <c r="GB6" s="94"/>
      <c r="GC6" s="94"/>
      <c r="GD6" s="94"/>
      <c r="GE6" s="94"/>
      <c r="GF6" s="94"/>
      <c r="GG6" s="94"/>
      <c r="GH6" s="94"/>
      <c r="GI6" s="94"/>
      <c r="GJ6" s="94"/>
      <c r="GK6" s="94"/>
      <c r="GL6" s="94"/>
      <c r="GM6" s="94"/>
      <c r="GN6" s="94"/>
      <c r="GO6" s="94"/>
      <c r="GP6" s="94"/>
      <c r="GQ6" s="94"/>
      <c r="GR6" s="94"/>
      <c r="GS6" s="94"/>
      <c r="GT6" s="94"/>
      <c r="GU6" s="94"/>
      <c r="GV6" s="94"/>
      <c r="GW6" s="94"/>
      <c r="GX6" s="94"/>
      <c r="GY6" s="94"/>
      <c r="GZ6" s="94"/>
      <c r="HA6" s="94"/>
    </row>
    <row r="7" spans="1:244" s="99" customFormat="1" x14ac:dyDescent="0.2">
      <c r="A7" s="80" t="s">
        <v>121</v>
      </c>
      <c r="B7" s="96" t="s">
        <v>326</v>
      </c>
      <c r="C7" s="96" t="s">
        <v>329</v>
      </c>
      <c r="D7" s="98" t="s">
        <v>355</v>
      </c>
      <c r="E7" s="98"/>
      <c r="F7" s="96"/>
      <c r="G7" s="96"/>
      <c r="H7" s="96"/>
      <c r="I7" s="96"/>
      <c r="J7" s="97"/>
      <c r="K7" s="97"/>
      <c r="L7" s="96"/>
      <c r="M7" s="97"/>
      <c r="N7" s="97"/>
      <c r="O7" s="97"/>
      <c r="P7" s="96"/>
      <c r="Q7" s="97"/>
      <c r="R7" s="96"/>
      <c r="S7" s="97"/>
      <c r="T7" s="97"/>
      <c r="U7" s="97"/>
      <c r="V7" s="97"/>
      <c r="W7" s="97"/>
      <c r="X7" s="97"/>
      <c r="Y7" s="97"/>
      <c r="Z7" s="97"/>
      <c r="AA7" s="97"/>
      <c r="AB7" s="97"/>
      <c r="AC7" s="97"/>
      <c r="AD7" s="97"/>
      <c r="AE7" s="97"/>
      <c r="AF7" s="97"/>
      <c r="AG7" s="97"/>
      <c r="AH7" s="97"/>
      <c r="GB7" s="100"/>
      <c r="GC7" s="100"/>
      <c r="GD7" s="100"/>
      <c r="GE7" s="100"/>
      <c r="GF7" s="100"/>
      <c r="GG7" s="100"/>
      <c r="GH7" s="100"/>
      <c r="GI7" s="100"/>
      <c r="GJ7" s="100"/>
      <c r="GK7" s="100"/>
      <c r="GL7" s="100"/>
      <c r="GM7" s="100"/>
      <c r="GN7" s="100"/>
      <c r="GO7" s="100"/>
      <c r="GP7" s="100"/>
      <c r="GQ7" s="100"/>
      <c r="GR7" s="100"/>
      <c r="GS7" s="100"/>
      <c r="GT7" s="100"/>
      <c r="GU7" s="100"/>
      <c r="GV7" s="100"/>
      <c r="GW7" s="100"/>
      <c r="GX7" s="100"/>
      <c r="GY7" s="100"/>
      <c r="GZ7" s="100"/>
      <c r="HA7" s="100"/>
    </row>
    <row r="8" spans="1:244" s="99" customFormat="1" x14ac:dyDescent="0.2">
      <c r="A8" s="80" t="s">
        <v>122</v>
      </c>
      <c r="B8" s="96"/>
      <c r="C8" s="96"/>
      <c r="D8" s="98"/>
      <c r="E8" s="98"/>
      <c r="F8" s="96"/>
      <c r="G8" s="96"/>
      <c r="H8" s="96"/>
      <c r="I8" s="96"/>
      <c r="J8" s="97"/>
      <c r="K8" s="97"/>
      <c r="L8" s="97"/>
      <c r="M8" s="96"/>
      <c r="N8" s="97"/>
      <c r="O8" s="97"/>
      <c r="P8" s="97"/>
      <c r="Q8" s="97"/>
      <c r="R8" s="96"/>
      <c r="S8" s="97"/>
      <c r="T8" s="97"/>
      <c r="U8" s="97"/>
      <c r="V8" s="97"/>
      <c r="W8" s="97"/>
      <c r="X8" s="97"/>
      <c r="Y8" s="97"/>
      <c r="Z8" s="97"/>
      <c r="AA8" s="97"/>
      <c r="AB8" s="97"/>
      <c r="AC8" s="97"/>
      <c r="AD8" s="97"/>
      <c r="AE8" s="97"/>
      <c r="AF8" s="97"/>
      <c r="AG8" s="97"/>
      <c r="AH8" s="97"/>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100"/>
      <c r="GZ8" s="100"/>
      <c r="HA8" s="100"/>
    </row>
    <row r="9" spans="1:244" s="92" customFormat="1" x14ac:dyDescent="0.2">
      <c r="A9" s="88" t="s">
        <v>123</v>
      </c>
      <c r="B9" s="89"/>
      <c r="C9" s="101"/>
      <c r="D9" s="91"/>
      <c r="E9" s="91"/>
      <c r="F9" s="89"/>
      <c r="G9" s="89"/>
      <c r="H9" s="89"/>
      <c r="I9" s="89"/>
      <c r="J9" s="90"/>
      <c r="K9" s="89"/>
      <c r="L9" s="89"/>
      <c r="M9" s="90"/>
      <c r="N9" s="90"/>
      <c r="O9" s="90"/>
      <c r="P9" s="101"/>
      <c r="Q9" s="90"/>
      <c r="R9" s="89"/>
      <c r="S9" s="89"/>
      <c r="T9" s="89"/>
      <c r="U9" s="90"/>
      <c r="V9" s="90"/>
      <c r="W9" s="90"/>
      <c r="X9" s="90"/>
      <c r="Y9" s="90"/>
      <c r="Z9" s="90"/>
      <c r="AA9" s="90"/>
      <c r="AB9" s="90"/>
      <c r="AC9" s="90"/>
      <c r="AD9" s="90"/>
      <c r="AE9" s="90"/>
      <c r="AF9" s="90"/>
      <c r="AG9" s="90"/>
      <c r="AH9" s="90"/>
      <c r="AX9" s="93"/>
      <c r="GB9" s="94"/>
      <c r="GC9" s="94"/>
      <c r="GD9" s="94"/>
      <c r="GE9" s="94"/>
      <c r="GF9" s="94"/>
      <c r="GG9" s="94"/>
      <c r="GH9" s="94"/>
      <c r="GI9" s="94"/>
      <c r="GJ9" s="94"/>
      <c r="GK9" s="94"/>
      <c r="GL9" s="94"/>
      <c r="GM9" s="94"/>
      <c r="GN9" s="94"/>
      <c r="GO9" s="94"/>
      <c r="GP9" s="94"/>
      <c r="GQ9" s="94"/>
      <c r="GR9" s="94"/>
      <c r="GS9" s="94"/>
      <c r="GT9" s="94"/>
      <c r="GU9" s="94"/>
      <c r="GV9" s="94"/>
      <c r="GW9" s="94"/>
      <c r="GX9" s="94"/>
      <c r="GY9" s="94"/>
      <c r="GZ9" s="94"/>
      <c r="HA9" s="94"/>
    </row>
    <row r="10" spans="1:244" s="92" customFormat="1" x14ac:dyDescent="0.2">
      <c r="A10" s="88" t="s">
        <v>124</v>
      </c>
      <c r="B10" s="89"/>
      <c r="C10" s="89"/>
      <c r="D10" s="91"/>
      <c r="E10" s="91"/>
      <c r="F10" s="89"/>
      <c r="G10" s="89"/>
      <c r="H10" s="89"/>
      <c r="I10" s="89"/>
      <c r="J10" s="90"/>
      <c r="K10" s="90"/>
      <c r="L10" s="90"/>
      <c r="M10" s="90"/>
      <c r="N10" s="90"/>
      <c r="O10" s="90"/>
      <c r="P10" s="89"/>
      <c r="Q10" s="90"/>
      <c r="R10" s="90"/>
      <c r="S10" s="90"/>
      <c r="T10" s="90"/>
      <c r="U10" s="90"/>
      <c r="V10" s="90"/>
      <c r="W10" s="90"/>
      <c r="X10" s="90"/>
      <c r="Y10" s="90"/>
      <c r="Z10" s="90"/>
      <c r="AA10" s="90"/>
      <c r="AB10" s="90"/>
      <c r="AC10" s="90"/>
      <c r="AD10" s="90"/>
      <c r="AE10" s="90"/>
      <c r="AF10" s="90"/>
      <c r="AG10" s="90"/>
      <c r="AH10" s="90"/>
      <c r="GB10" s="94"/>
      <c r="GC10" s="94"/>
      <c r="GD10" s="94"/>
      <c r="GE10" s="94"/>
      <c r="GF10" s="94"/>
      <c r="GG10" s="94"/>
      <c r="GH10" s="94"/>
      <c r="GI10" s="94"/>
      <c r="GJ10" s="94"/>
      <c r="GK10" s="94"/>
      <c r="GL10" s="94"/>
      <c r="GM10" s="94"/>
      <c r="GN10" s="94"/>
      <c r="GO10" s="94"/>
      <c r="GP10" s="94"/>
      <c r="GQ10" s="94"/>
      <c r="GR10" s="94"/>
      <c r="GS10" s="94"/>
      <c r="GT10" s="94"/>
      <c r="GU10" s="94"/>
      <c r="GV10" s="94"/>
      <c r="GW10" s="94"/>
      <c r="GX10" s="94"/>
      <c r="GY10" s="94"/>
      <c r="GZ10" s="94"/>
      <c r="HA10" s="94"/>
    </row>
    <row r="11" spans="1:244" s="99" customFormat="1" x14ac:dyDescent="0.2">
      <c r="A11" s="80" t="s">
        <v>125</v>
      </c>
      <c r="B11" s="96"/>
      <c r="C11" s="96"/>
      <c r="D11" s="98"/>
      <c r="E11" s="98"/>
      <c r="F11" s="96"/>
      <c r="G11" s="96"/>
      <c r="H11" s="96"/>
      <c r="I11" s="96"/>
      <c r="J11" s="97"/>
      <c r="K11" s="97"/>
      <c r="L11" s="97"/>
      <c r="M11" s="97"/>
      <c r="N11" s="97"/>
      <c r="O11" s="97"/>
      <c r="P11" s="97"/>
      <c r="Q11" s="97"/>
      <c r="R11" s="96"/>
      <c r="S11" s="97"/>
      <c r="T11" s="97"/>
      <c r="U11" s="97"/>
      <c r="V11" s="97"/>
      <c r="W11" s="96"/>
      <c r="X11" s="97"/>
      <c r="Y11" s="97"/>
      <c r="Z11" s="97"/>
      <c r="AA11" s="97"/>
      <c r="AB11" s="97"/>
      <c r="AC11" s="97"/>
      <c r="AD11" s="97"/>
      <c r="AE11" s="97"/>
      <c r="AF11" s="97"/>
      <c r="AG11" s="97"/>
      <c r="AH11" s="97"/>
      <c r="GB11" s="100"/>
      <c r="GC11" s="100"/>
      <c r="GD11" s="100"/>
      <c r="GE11" s="100"/>
      <c r="GF11" s="100"/>
      <c r="GG11" s="100"/>
      <c r="GH11" s="100"/>
      <c r="GI11" s="100"/>
      <c r="GJ11" s="100"/>
      <c r="GK11" s="100"/>
      <c r="GL11" s="100"/>
      <c r="GM11" s="100"/>
      <c r="GN11" s="100"/>
      <c r="GO11" s="100"/>
      <c r="GP11" s="100"/>
      <c r="GQ11" s="100"/>
      <c r="GR11" s="100"/>
      <c r="GS11" s="100"/>
      <c r="GT11" s="100"/>
      <c r="GU11" s="100"/>
      <c r="GV11" s="100"/>
      <c r="GW11" s="100"/>
      <c r="GX11" s="100"/>
      <c r="GY11" s="100"/>
      <c r="GZ11" s="100"/>
      <c r="HA11" s="100"/>
    </row>
    <row r="12" spans="1:244" s="99" customFormat="1" ht="25.5" x14ac:dyDescent="0.2">
      <c r="A12" s="80" t="s">
        <v>126</v>
      </c>
      <c r="B12" s="96"/>
      <c r="C12" s="96"/>
      <c r="D12" s="98"/>
      <c r="E12" s="98"/>
      <c r="F12" s="96"/>
      <c r="G12" s="96"/>
      <c r="H12" s="96"/>
      <c r="I12" s="96"/>
      <c r="J12" s="97"/>
      <c r="K12" s="97"/>
      <c r="L12" s="97"/>
      <c r="M12" s="97"/>
      <c r="N12" s="97"/>
      <c r="O12" s="97"/>
      <c r="P12" s="97"/>
      <c r="Q12" s="97"/>
      <c r="R12" s="96"/>
      <c r="S12" s="97"/>
      <c r="T12" s="97"/>
      <c r="U12" s="97"/>
      <c r="V12" s="97"/>
      <c r="W12" s="96"/>
      <c r="X12" s="97"/>
      <c r="Y12" s="97"/>
      <c r="Z12" s="97"/>
      <c r="AA12" s="97"/>
      <c r="AB12" s="97"/>
      <c r="AC12" s="97"/>
      <c r="AD12" s="97"/>
      <c r="AE12" s="97"/>
      <c r="AF12" s="97"/>
      <c r="AG12" s="97"/>
      <c r="AH12" s="97"/>
      <c r="GB12" s="100"/>
      <c r="GC12" s="100"/>
      <c r="GD12" s="100"/>
      <c r="GE12" s="100"/>
      <c r="GF12" s="100"/>
      <c r="GG12" s="100"/>
      <c r="GH12" s="100"/>
      <c r="GI12" s="100"/>
      <c r="GJ12" s="100"/>
      <c r="GK12" s="100"/>
      <c r="GL12" s="100"/>
      <c r="GM12" s="100"/>
      <c r="GN12" s="100"/>
      <c r="GO12" s="100"/>
      <c r="GP12" s="100"/>
      <c r="GQ12" s="100"/>
      <c r="GR12" s="100"/>
      <c r="GS12" s="100"/>
      <c r="GT12" s="100"/>
      <c r="GU12" s="100"/>
      <c r="GV12" s="100"/>
      <c r="GW12" s="100"/>
      <c r="GX12" s="100"/>
      <c r="GY12" s="100"/>
      <c r="GZ12" s="100"/>
      <c r="HA12" s="100"/>
    </row>
    <row r="13" spans="1:244" s="92" customFormat="1" x14ac:dyDescent="0.2">
      <c r="A13" s="88" t="s">
        <v>127</v>
      </c>
      <c r="B13" s="89"/>
      <c r="C13" s="89"/>
      <c r="D13" s="91"/>
      <c r="E13" s="91"/>
      <c r="F13" s="89"/>
      <c r="G13" s="89"/>
      <c r="H13" s="89"/>
      <c r="I13" s="89"/>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GB13" s="94"/>
      <c r="GC13" s="94"/>
      <c r="GD13" s="94"/>
      <c r="GE13" s="94"/>
      <c r="GF13" s="94"/>
      <c r="GG13" s="94"/>
      <c r="GH13" s="94"/>
      <c r="GI13" s="94"/>
      <c r="GJ13" s="94"/>
      <c r="GK13" s="94"/>
      <c r="GL13" s="94"/>
      <c r="GM13" s="94"/>
      <c r="GN13" s="94"/>
      <c r="GO13" s="94"/>
      <c r="GP13" s="94"/>
      <c r="GQ13" s="94"/>
      <c r="GR13" s="94"/>
      <c r="GS13" s="94"/>
      <c r="GT13" s="94"/>
      <c r="GU13" s="94"/>
      <c r="GV13" s="94"/>
      <c r="GW13" s="94"/>
      <c r="GX13" s="94"/>
      <c r="GY13" s="94"/>
      <c r="GZ13" s="94"/>
      <c r="HA13" s="94"/>
    </row>
    <row r="14" spans="1:244" s="92" customFormat="1" x14ac:dyDescent="0.2">
      <c r="A14" s="88" t="s">
        <v>128</v>
      </c>
      <c r="B14" s="89"/>
      <c r="C14" s="89"/>
      <c r="D14" s="91"/>
      <c r="E14" s="91"/>
      <c r="F14" s="89"/>
      <c r="G14" s="89"/>
      <c r="H14" s="89"/>
      <c r="I14" s="89"/>
      <c r="J14" s="90"/>
      <c r="K14" s="90"/>
      <c r="L14" s="90"/>
      <c r="M14" s="89"/>
      <c r="N14" s="90"/>
      <c r="O14" s="90"/>
      <c r="P14" s="90"/>
      <c r="Q14" s="90"/>
      <c r="R14" s="90"/>
      <c r="S14" s="90"/>
      <c r="T14" s="90"/>
      <c r="U14" s="90"/>
      <c r="V14" s="90"/>
      <c r="W14" s="90"/>
      <c r="X14" s="90"/>
      <c r="Y14" s="90"/>
      <c r="Z14" s="90"/>
      <c r="AA14" s="90"/>
      <c r="AB14" s="90"/>
      <c r="AC14" s="90"/>
      <c r="AD14" s="90"/>
      <c r="AE14" s="90"/>
      <c r="AF14" s="90"/>
      <c r="AG14" s="90"/>
      <c r="AH14" s="90"/>
      <c r="GB14" s="94"/>
      <c r="GC14" s="94"/>
      <c r="GD14" s="94"/>
      <c r="GE14" s="94"/>
      <c r="GF14" s="94"/>
      <c r="GG14" s="94"/>
      <c r="GH14" s="94"/>
      <c r="GI14" s="94"/>
      <c r="GJ14" s="94"/>
      <c r="GK14" s="94"/>
      <c r="GL14" s="94"/>
      <c r="GM14" s="94"/>
      <c r="GN14" s="94"/>
      <c r="GO14" s="94"/>
      <c r="GP14" s="94"/>
      <c r="GQ14" s="94"/>
      <c r="GR14" s="94"/>
      <c r="GS14" s="94"/>
      <c r="GT14" s="94"/>
      <c r="GU14" s="94"/>
      <c r="GV14" s="94"/>
      <c r="GW14" s="94"/>
      <c r="GX14" s="94"/>
      <c r="GY14" s="94"/>
      <c r="GZ14" s="94"/>
      <c r="HA14" s="94"/>
    </row>
    <row r="15" spans="1:244" s="84" customFormat="1" x14ac:dyDescent="0.2">
      <c r="A15" s="80" t="s">
        <v>129</v>
      </c>
      <c r="B15" s="81"/>
      <c r="C15" s="81"/>
      <c r="D15" s="83"/>
      <c r="E15" s="83"/>
      <c r="F15" s="81"/>
      <c r="G15" s="81"/>
      <c r="H15" s="81"/>
      <c r="I15" s="81"/>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GB15" s="85"/>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row>
    <row r="16" spans="1:244" s="99" customFormat="1" x14ac:dyDescent="0.2">
      <c r="A16" s="80" t="s">
        <v>130</v>
      </c>
      <c r="B16" s="96"/>
      <c r="C16" s="96"/>
      <c r="D16" s="98"/>
      <c r="E16" s="98"/>
      <c r="F16" s="96"/>
      <c r="G16" s="96"/>
      <c r="H16" s="96"/>
      <c r="I16" s="96"/>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CB16" s="84"/>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row>
    <row r="17" spans="1:209" s="105" customFormat="1" x14ac:dyDescent="0.2">
      <c r="A17" s="88" t="s">
        <v>131</v>
      </c>
      <c r="B17" s="102"/>
      <c r="C17" s="102"/>
      <c r="D17" s="104"/>
      <c r="E17" s="104"/>
      <c r="F17" s="102"/>
      <c r="G17" s="102"/>
      <c r="H17" s="102"/>
      <c r="I17" s="102"/>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row>
    <row r="18" spans="1:209" s="105" customFormat="1" x14ac:dyDescent="0.2">
      <c r="A18" s="88" t="s">
        <v>132</v>
      </c>
      <c r="B18" s="102"/>
      <c r="C18" s="102"/>
      <c r="D18" s="104"/>
      <c r="E18" s="104"/>
      <c r="F18" s="102"/>
      <c r="G18" s="102"/>
      <c r="H18" s="102"/>
      <c r="I18" s="102"/>
      <c r="J18" s="103"/>
      <c r="K18" s="103"/>
      <c r="L18" s="103"/>
      <c r="M18" s="103"/>
      <c r="N18" s="103"/>
      <c r="O18" s="103"/>
      <c r="P18" s="103"/>
      <c r="Q18" s="103"/>
      <c r="R18" s="103"/>
      <c r="S18" s="103"/>
      <c r="T18" s="103"/>
      <c r="U18" s="103"/>
      <c r="V18" s="103"/>
      <c r="W18" s="107"/>
      <c r="X18" s="103"/>
      <c r="Y18" s="103"/>
      <c r="Z18" s="103"/>
      <c r="AA18" s="103"/>
      <c r="AB18" s="103"/>
      <c r="AC18" s="103"/>
      <c r="AD18" s="103"/>
      <c r="AE18" s="103"/>
      <c r="AF18" s="103"/>
      <c r="AG18" s="103"/>
      <c r="AH18" s="103"/>
      <c r="GB18" s="106"/>
      <c r="GC18" s="106"/>
      <c r="GD18" s="106"/>
      <c r="GE18" s="106"/>
      <c r="GF18" s="106"/>
      <c r="GG18" s="106"/>
      <c r="GH18" s="106"/>
      <c r="GI18" s="106"/>
      <c r="GJ18" s="106"/>
      <c r="GK18" s="106"/>
      <c r="GL18" s="106"/>
      <c r="GM18" s="106"/>
      <c r="GN18" s="106"/>
      <c r="GO18" s="106"/>
      <c r="GP18" s="106"/>
      <c r="GQ18" s="106"/>
      <c r="GR18" s="106"/>
      <c r="GS18" s="106"/>
      <c r="GT18" s="106"/>
      <c r="GU18" s="106"/>
      <c r="GV18" s="106"/>
      <c r="GW18" s="106"/>
      <c r="GX18" s="106"/>
      <c r="GY18" s="106"/>
      <c r="GZ18" s="106"/>
      <c r="HA18" s="106"/>
    </row>
    <row r="19" spans="1:209" s="84" customFormat="1" x14ac:dyDescent="0.2">
      <c r="A19" s="80" t="s">
        <v>133</v>
      </c>
      <c r="B19" s="81"/>
      <c r="C19" s="81"/>
      <c r="D19" s="83"/>
      <c r="E19" s="83"/>
      <c r="F19" s="81"/>
      <c r="G19" s="81"/>
      <c r="H19" s="81"/>
      <c r="I19" s="81"/>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GB19" s="85"/>
      <c r="GC19" s="85"/>
      <c r="GD19" s="85"/>
      <c r="GE19" s="85"/>
      <c r="GF19" s="85"/>
      <c r="GG19" s="85"/>
      <c r="GH19" s="85"/>
      <c r="GI19" s="85"/>
      <c r="GJ19" s="85"/>
      <c r="GK19" s="85"/>
      <c r="GL19" s="85"/>
      <c r="GM19" s="85"/>
      <c r="GN19" s="85"/>
      <c r="GO19" s="85"/>
      <c r="GP19" s="85"/>
      <c r="GQ19" s="85"/>
      <c r="GR19" s="85"/>
      <c r="GS19" s="85"/>
      <c r="GT19" s="85"/>
      <c r="GU19" s="85"/>
      <c r="GV19" s="85"/>
      <c r="GW19" s="85"/>
      <c r="GX19" s="85"/>
      <c r="GY19" s="85"/>
      <c r="GZ19" s="85"/>
      <c r="HA19" s="85"/>
    </row>
    <row r="20" spans="1:209" s="112" customFormat="1" ht="15" x14ac:dyDescent="0.25">
      <c r="A20" s="108" t="s">
        <v>134</v>
      </c>
      <c r="B20" s="109" t="s">
        <v>327</v>
      </c>
      <c r="C20" s="109" t="s">
        <v>346</v>
      </c>
      <c r="D20" s="240" t="s">
        <v>356</v>
      </c>
      <c r="E20" s="240"/>
      <c r="F20" s="109"/>
      <c r="G20" s="109"/>
      <c r="H20" s="109"/>
      <c r="I20" s="109"/>
      <c r="J20" s="110"/>
      <c r="K20" s="110"/>
      <c r="L20" s="111"/>
      <c r="M20" s="110"/>
      <c r="O20" s="113"/>
      <c r="P20" s="110"/>
      <c r="Q20" s="110"/>
      <c r="S20" s="110"/>
      <c r="T20" s="110"/>
      <c r="U20" s="110"/>
      <c r="V20" s="110"/>
      <c r="W20" s="110"/>
      <c r="X20" s="110"/>
      <c r="Y20" s="110"/>
      <c r="Z20" s="113"/>
      <c r="AA20" s="113"/>
      <c r="AB20" s="113"/>
      <c r="AC20" s="113"/>
      <c r="AD20" s="113"/>
      <c r="AE20" s="113"/>
      <c r="AF20" s="113"/>
      <c r="AG20" s="113"/>
      <c r="AH20" s="113"/>
      <c r="AI20" s="113"/>
      <c r="AJ20" s="113"/>
      <c r="AK20" s="113"/>
      <c r="AL20" s="113"/>
      <c r="AM20" s="113"/>
      <c r="AN20" s="113"/>
      <c r="AO20" s="113"/>
      <c r="AP20" s="113"/>
      <c r="AQ20" s="113"/>
      <c r="AR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W20" s="113"/>
      <c r="BX20" s="113"/>
      <c r="BY20" s="113"/>
      <c r="BZ20" s="113"/>
      <c r="CA20" s="113"/>
      <c r="CB20" s="113"/>
      <c r="CC20" s="113"/>
      <c r="CD20" s="113"/>
      <c r="CE20" s="113"/>
      <c r="CF20" s="113"/>
      <c r="CG20" s="113"/>
      <c r="CH20" s="113"/>
      <c r="CJ20" s="113"/>
      <c r="CK20" s="113"/>
      <c r="CM20" s="113"/>
      <c r="CN20" s="113"/>
      <c r="CO20" s="113"/>
      <c r="CP20" s="113"/>
      <c r="CQ20" s="113"/>
      <c r="CR20" s="113"/>
      <c r="CS20" s="113"/>
      <c r="CT20" s="113"/>
      <c r="CV20" s="113"/>
      <c r="CW20" s="113"/>
      <c r="CX20" s="113"/>
      <c r="CY20" s="113"/>
      <c r="CZ20" s="113"/>
      <c r="DA20" s="113"/>
      <c r="DB20" s="113"/>
      <c r="DC20" s="113"/>
      <c r="DD20" s="113"/>
      <c r="DE20" s="113"/>
      <c r="DF20" s="113"/>
      <c r="DG20" s="113"/>
      <c r="DH20" s="113"/>
      <c r="DI20" s="113"/>
      <c r="DJ20" s="113"/>
      <c r="DK20" s="113"/>
      <c r="DL20" s="113"/>
      <c r="DM20" s="113"/>
      <c r="DN20" s="113"/>
      <c r="DO20" s="113"/>
      <c r="DP20" s="113"/>
      <c r="DQ20" s="113"/>
      <c r="DR20" s="113"/>
      <c r="DS20" s="113"/>
      <c r="GB20" s="111"/>
      <c r="GD20" s="111"/>
      <c r="GH20" s="111"/>
      <c r="GI20" s="111"/>
      <c r="GJ20" s="111"/>
      <c r="GL20" s="111"/>
      <c r="GM20" s="111"/>
      <c r="GN20" s="111"/>
      <c r="GO20" s="111"/>
      <c r="GP20" s="111"/>
      <c r="GQ20" s="111"/>
      <c r="GR20" s="111"/>
      <c r="GS20" s="111"/>
      <c r="GT20" s="111"/>
      <c r="GU20" s="111"/>
      <c r="GV20" s="111"/>
      <c r="GW20" s="111"/>
      <c r="GX20" s="111"/>
      <c r="GY20" s="111"/>
      <c r="GZ20" s="111"/>
      <c r="HA20" s="111"/>
    </row>
    <row r="21" spans="1:209" s="96" customFormat="1" ht="25.5" x14ac:dyDescent="0.25">
      <c r="A21" s="114" t="s">
        <v>135</v>
      </c>
      <c r="B21" s="115" t="s">
        <v>328</v>
      </c>
      <c r="C21" s="115" t="s">
        <v>347</v>
      </c>
      <c r="D21" s="117"/>
      <c r="E21" s="117"/>
      <c r="F21" s="115"/>
      <c r="G21" s="115"/>
      <c r="H21" s="115"/>
      <c r="I21" s="115"/>
      <c r="J21" s="116"/>
      <c r="K21" s="116"/>
      <c r="L21" s="118"/>
      <c r="M21" s="116"/>
      <c r="O21" s="119"/>
      <c r="P21" s="116"/>
      <c r="Q21" s="116"/>
      <c r="S21" s="116"/>
      <c r="T21" s="116"/>
      <c r="U21" s="116"/>
      <c r="V21" s="116"/>
      <c r="W21" s="116"/>
      <c r="X21" s="116"/>
      <c r="Y21" s="116"/>
      <c r="Z21" s="119"/>
      <c r="AA21" s="119"/>
      <c r="AB21" s="119"/>
      <c r="AC21" s="119"/>
      <c r="AD21" s="119"/>
      <c r="AE21" s="119"/>
      <c r="AF21" s="119"/>
      <c r="AG21" s="119"/>
      <c r="AH21" s="119"/>
      <c r="AI21" s="119"/>
      <c r="AJ21" s="119"/>
      <c r="AK21" s="119"/>
      <c r="AL21" s="119"/>
      <c r="AM21" s="119"/>
      <c r="AN21" s="119"/>
      <c r="AO21" s="119"/>
      <c r="AP21" s="119"/>
      <c r="AQ21" s="119"/>
      <c r="AR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W21" s="119"/>
      <c r="BX21" s="119"/>
      <c r="BY21" s="119"/>
      <c r="BZ21" s="119"/>
      <c r="CA21" s="119"/>
      <c r="CB21" s="119"/>
      <c r="CC21" s="119"/>
      <c r="CD21" s="119"/>
      <c r="CE21" s="119"/>
      <c r="CF21" s="119"/>
      <c r="CG21" s="119"/>
      <c r="CH21" s="119"/>
      <c r="CJ21" s="119"/>
      <c r="CK21" s="119"/>
      <c r="CM21" s="119"/>
      <c r="CN21" s="119"/>
      <c r="CO21" s="119"/>
      <c r="CP21" s="119"/>
      <c r="CQ21" s="119"/>
      <c r="CR21" s="119"/>
      <c r="CS21" s="119"/>
      <c r="CT21" s="119"/>
      <c r="CV21" s="119"/>
      <c r="CW21" s="119"/>
      <c r="CX21" s="119"/>
      <c r="CY21" s="119"/>
      <c r="CZ21" s="119"/>
      <c r="DA21" s="119"/>
      <c r="DB21" s="119"/>
      <c r="DC21" s="119"/>
      <c r="DD21" s="119"/>
      <c r="DE21" s="119"/>
      <c r="DF21" s="119"/>
      <c r="DG21" s="119"/>
      <c r="DH21" s="119"/>
      <c r="DI21" s="119"/>
      <c r="DJ21" s="119"/>
      <c r="DK21" s="119"/>
      <c r="DL21" s="119"/>
      <c r="DM21" s="119"/>
      <c r="DN21" s="119"/>
      <c r="DO21" s="119"/>
      <c r="DP21" s="119"/>
      <c r="DQ21" s="119"/>
      <c r="DR21" s="119"/>
      <c r="DS21" s="119"/>
      <c r="GB21" s="118"/>
      <c r="GD21" s="118"/>
      <c r="GH21" s="118"/>
      <c r="GI21" s="118"/>
      <c r="GJ21" s="118"/>
      <c r="GL21" s="118"/>
      <c r="GM21" s="118"/>
      <c r="GN21" s="118"/>
      <c r="GO21" s="118"/>
      <c r="GP21" s="118"/>
      <c r="GQ21" s="118"/>
      <c r="GR21" s="118"/>
      <c r="GS21" s="118"/>
      <c r="GT21" s="118"/>
      <c r="GU21" s="118"/>
      <c r="GV21" s="118"/>
      <c r="GW21" s="118"/>
      <c r="GX21" s="118"/>
      <c r="GY21" s="118"/>
      <c r="GZ21" s="118"/>
      <c r="HA21" s="118"/>
    </row>
    <row r="22" spans="1:209" s="92" customFormat="1" x14ac:dyDescent="0.2">
      <c r="A22" s="88" t="s">
        <v>136</v>
      </c>
      <c r="B22" s="89"/>
      <c r="C22" s="89"/>
      <c r="D22" s="91"/>
      <c r="E22" s="91"/>
      <c r="F22" s="89"/>
      <c r="G22" s="89"/>
      <c r="H22" s="89"/>
      <c r="I22" s="89"/>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GB22" s="94"/>
      <c r="GC22" s="94"/>
      <c r="GD22" s="94"/>
      <c r="GE22" s="94"/>
      <c r="GF22" s="94"/>
      <c r="GG22" s="94"/>
      <c r="GH22" s="94"/>
      <c r="GI22" s="94"/>
      <c r="GJ22" s="94"/>
      <c r="GK22" s="94"/>
      <c r="GL22" s="94"/>
      <c r="GM22" s="94"/>
      <c r="GN22" s="94"/>
      <c r="GO22" s="94"/>
      <c r="GP22" s="94"/>
      <c r="GQ22" s="94"/>
      <c r="GR22" s="94"/>
      <c r="GS22" s="94"/>
      <c r="GT22" s="94"/>
      <c r="GU22" s="94"/>
      <c r="GV22" s="94"/>
      <c r="GW22" s="94"/>
      <c r="GX22" s="94"/>
      <c r="GY22" s="94"/>
      <c r="GZ22" s="94"/>
      <c r="HA22" s="94"/>
    </row>
    <row r="23" spans="1:209" s="105" customFormat="1" ht="25.5" x14ac:dyDescent="0.2">
      <c r="A23" s="88" t="s">
        <v>137</v>
      </c>
      <c r="B23" s="102" t="s">
        <v>326</v>
      </c>
      <c r="C23" s="102" t="s">
        <v>326</v>
      </c>
      <c r="D23" s="104" t="s">
        <v>355</v>
      </c>
      <c r="E23" s="104"/>
      <c r="F23" s="89"/>
      <c r="G23" s="102"/>
      <c r="H23" s="102"/>
      <c r="I23" s="102"/>
      <c r="J23" s="90"/>
      <c r="K23" s="103"/>
      <c r="L23" s="89"/>
      <c r="M23" s="103"/>
      <c r="N23" s="103"/>
      <c r="O23" s="103"/>
      <c r="P23" s="102"/>
      <c r="Q23" s="103"/>
      <c r="R23" s="102"/>
      <c r="S23" s="103"/>
      <c r="T23" s="103"/>
      <c r="U23" s="103"/>
      <c r="V23" s="103"/>
      <c r="W23" s="102"/>
      <c r="X23" s="103"/>
      <c r="Y23" s="103"/>
      <c r="Z23" s="103"/>
      <c r="AA23" s="103"/>
      <c r="AB23" s="103"/>
      <c r="AC23" s="103"/>
      <c r="AD23" s="103"/>
      <c r="AE23" s="103"/>
      <c r="AF23" s="103"/>
      <c r="AG23" s="103"/>
      <c r="AH23" s="103"/>
      <c r="GB23" s="106"/>
      <c r="GC23" s="106"/>
      <c r="GD23" s="106"/>
      <c r="GE23" s="106"/>
      <c r="GF23" s="106"/>
      <c r="GG23" s="106"/>
      <c r="GH23" s="106"/>
      <c r="GI23" s="106"/>
      <c r="GJ23" s="106"/>
      <c r="GK23" s="106"/>
      <c r="GL23" s="106"/>
      <c r="GM23" s="106"/>
      <c r="GN23" s="106"/>
      <c r="GO23" s="106"/>
      <c r="GP23" s="106"/>
      <c r="GQ23" s="106"/>
      <c r="GR23" s="106"/>
      <c r="GS23" s="106"/>
      <c r="GT23" s="106"/>
      <c r="GU23" s="106"/>
      <c r="GV23" s="106"/>
      <c r="GW23" s="106"/>
      <c r="GX23" s="106"/>
      <c r="GY23" s="106"/>
      <c r="GZ23" s="106"/>
      <c r="HA23" s="106"/>
    </row>
    <row r="24" spans="1:209" s="99" customFormat="1" ht="25.5" x14ac:dyDescent="0.2">
      <c r="A24" s="80" t="s">
        <v>138</v>
      </c>
      <c r="B24" s="96"/>
      <c r="C24" s="81"/>
      <c r="D24" s="98"/>
      <c r="E24" s="98"/>
      <c r="F24" s="81"/>
      <c r="G24" s="96"/>
      <c r="H24" s="96"/>
      <c r="I24" s="96"/>
      <c r="J24" s="82"/>
      <c r="K24" s="97"/>
      <c r="L24" s="81"/>
      <c r="M24" s="97"/>
      <c r="N24" s="97"/>
      <c r="O24" s="97"/>
      <c r="P24" s="82"/>
      <c r="Q24" s="97"/>
      <c r="R24" s="81"/>
      <c r="S24" s="97"/>
      <c r="T24" s="97"/>
      <c r="U24" s="97"/>
      <c r="V24" s="97"/>
      <c r="W24" s="97"/>
      <c r="X24" s="97"/>
      <c r="Y24" s="97"/>
      <c r="Z24" s="97"/>
      <c r="AA24" s="97"/>
      <c r="AB24" s="97"/>
      <c r="AC24" s="97"/>
      <c r="AD24" s="97"/>
      <c r="AE24" s="97"/>
      <c r="AF24" s="97"/>
      <c r="AG24" s="97"/>
      <c r="AH24" s="97"/>
      <c r="GB24" s="100"/>
      <c r="GC24" s="100"/>
      <c r="GD24" s="100"/>
      <c r="GE24" s="100"/>
      <c r="GF24" s="100"/>
      <c r="GG24" s="100"/>
      <c r="GH24" s="100"/>
      <c r="GI24" s="100"/>
      <c r="GJ24" s="100"/>
      <c r="GK24" s="100"/>
      <c r="GL24" s="100"/>
      <c r="GM24" s="100"/>
      <c r="GN24" s="100"/>
      <c r="GO24" s="100"/>
      <c r="GP24" s="100"/>
      <c r="GQ24" s="100"/>
      <c r="GR24" s="100"/>
      <c r="GS24" s="100"/>
      <c r="GT24" s="100"/>
      <c r="GU24" s="100"/>
      <c r="GV24" s="100"/>
      <c r="GW24" s="100"/>
      <c r="GX24" s="100"/>
      <c r="GY24" s="100"/>
      <c r="GZ24" s="100"/>
      <c r="HA24" s="100"/>
    </row>
    <row r="25" spans="1:209" s="84" customFormat="1" x14ac:dyDescent="0.2">
      <c r="A25" s="80" t="s">
        <v>139</v>
      </c>
      <c r="B25" s="81"/>
      <c r="C25" s="81"/>
      <c r="D25" s="83"/>
      <c r="E25" s="83"/>
      <c r="F25" s="81"/>
      <c r="G25" s="81"/>
      <c r="H25" s="81"/>
      <c r="I25" s="81"/>
      <c r="J25" s="82"/>
      <c r="K25" s="82"/>
      <c r="L25" s="81"/>
      <c r="M25" s="82"/>
      <c r="N25" s="82"/>
      <c r="O25" s="82"/>
      <c r="P25" s="81"/>
      <c r="Q25" s="82"/>
      <c r="R25" s="81"/>
      <c r="S25" s="82"/>
      <c r="T25" s="82"/>
      <c r="U25" s="82"/>
      <c r="V25" s="82"/>
      <c r="W25" s="82"/>
      <c r="X25" s="82"/>
      <c r="Y25" s="82"/>
      <c r="Z25" s="82"/>
      <c r="AA25" s="82"/>
      <c r="AB25" s="82"/>
      <c r="AC25" s="82"/>
      <c r="AD25" s="82"/>
      <c r="AE25" s="82"/>
      <c r="AF25" s="82"/>
      <c r="AG25" s="82"/>
      <c r="AH25" s="82"/>
      <c r="GB25" s="85"/>
      <c r="GC25" s="85"/>
      <c r="GD25" s="85"/>
      <c r="GE25" s="85"/>
      <c r="GF25" s="85"/>
      <c r="GG25" s="85"/>
      <c r="GH25" s="85"/>
      <c r="GI25" s="85"/>
      <c r="GJ25" s="85"/>
      <c r="GK25" s="85"/>
      <c r="GL25" s="85"/>
      <c r="GM25" s="85"/>
      <c r="GN25" s="85"/>
      <c r="GO25" s="85"/>
      <c r="GP25" s="85"/>
      <c r="GQ25" s="85"/>
      <c r="GR25" s="85"/>
      <c r="GS25" s="85"/>
      <c r="GT25" s="85"/>
      <c r="GU25" s="85"/>
      <c r="GV25" s="85"/>
      <c r="GW25" s="85"/>
      <c r="GX25" s="85"/>
      <c r="GY25" s="85"/>
      <c r="GZ25" s="85"/>
      <c r="HA25" s="85"/>
    </row>
    <row r="26" spans="1:209" s="92" customFormat="1" ht="103.5" customHeight="1" x14ac:dyDescent="0.2">
      <c r="A26" s="93" t="s">
        <v>140</v>
      </c>
      <c r="B26" s="89" t="s">
        <v>324</v>
      </c>
      <c r="C26" s="89" t="s">
        <v>348</v>
      </c>
      <c r="D26" s="120" t="s">
        <v>357</v>
      </c>
      <c r="E26" s="120"/>
      <c r="F26" s="89"/>
      <c r="G26" s="89"/>
      <c r="H26" s="89"/>
      <c r="I26" s="89"/>
      <c r="J26" s="121"/>
      <c r="K26" s="89"/>
      <c r="L26" s="89"/>
      <c r="M26" s="89"/>
      <c r="N26" s="89"/>
      <c r="O26" s="89"/>
      <c r="P26" s="89"/>
      <c r="Q26" s="89"/>
      <c r="R26" s="89"/>
      <c r="S26" s="89"/>
      <c r="T26" s="89"/>
      <c r="U26" s="89"/>
      <c r="V26" s="89"/>
      <c r="W26" s="89"/>
      <c r="X26" s="89"/>
      <c r="Y26" s="89"/>
      <c r="Z26" s="122"/>
      <c r="AA26" s="122"/>
      <c r="AB26" s="122"/>
      <c r="AC26" s="89"/>
      <c r="AD26" s="122"/>
      <c r="AE26" s="122"/>
      <c r="AF26" s="122"/>
      <c r="AG26" s="122"/>
      <c r="AH26" s="122"/>
      <c r="AI26" s="93"/>
      <c r="AJ26" s="123"/>
      <c r="AK26" s="123"/>
      <c r="AL26" s="123"/>
      <c r="AM26" s="123"/>
      <c r="AN26" s="123"/>
      <c r="AO26" s="123"/>
      <c r="AP26" s="123"/>
      <c r="AQ26" s="123"/>
      <c r="AR26" s="123"/>
      <c r="AT26" s="93"/>
      <c r="AU26" s="93"/>
      <c r="AV26" s="93"/>
      <c r="AW26" s="93"/>
      <c r="BK26" s="123"/>
      <c r="DR26" s="93"/>
      <c r="DS26" s="93"/>
      <c r="GB26" s="94"/>
      <c r="GC26" s="94"/>
      <c r="GD26" s="94"/>
      <c r="GE26" s="94"/>
      <c r="GF26" s="94"/>
      <c r="GG26" s="94"/>
      <c r="GH26" s="94"/>
      <c r="GI26" s="94"/>
      <c r="GJ26" s="95"/>
      <c r="GK26" s="94"/>
      <c r="GL26" s="94"/>
      <c r="GM26" s="94"/>
      <c r="GN26" s="94"/>
      <c r="GO26" s="94"/>
      <c r="GP26" s="94"/>
      <c r="GQ26" s="94"/>
      <c r="GR26" s="94"/>
      <c r="GS26" s="94"/>
      <c r="GT26" s="94"/>
      <c r="GU26" s="94"/>
      <c r="GV26" s="94"/>
      <c r="GW26" s="94"/>
      <c r="GX26" s="94"/>
      <c r="GY26" s="94"/>
      <c r="GZ26" s="124"/>
      <c r="HA26" s="124"/>
    </row>
    <row r="27" spans="1:209" s="92" customFormat="1" x14ac:dyDescent="0.25">
      <c r="A27" s="88" t="s">
        <v>141</v>
      </c>
      <c r="B27" s="89"/>
      <c r="C27" s="90"/>
      <c r="D27" s="90"/>
      <c r="E27" s="91"/>
      <c r="F27" s="89"/>
      <c r="G27" s="89"/>
      <c r="H27" s="89"/>
      <c r="I27" s="89"/>
      <c r="J27" s="90"/>
      <c r="K27" s="90"/>
      <c r="L27" s="90"/>
      <c r="M27" s="90"/>
      <c r="N27" s="90"/>
      <c r="O27" s="90"/>
      <c r="P27" s="90"/>
      <c r="Q27" s="90"/>
      <c r="R27" s="89"/>
      <c r="S27" s="90"/>
      <c r="T27" s="90"/>
      <c r="U27" s="90"/>
      <c r="V27" s="90"/>
      <c r="W27" s="89"/>
      <c r="X27" s="90"/>
      <c r="Y27" s="90"/>
      <c r="Z27" s="90"/>
      <c r="AA27" s="90"/>
      <c r="AB27" s="90"/>
      <c r="AC27" s="90"/>
      <c r="AD27" s="90"/>
      <c r="AE27" s="90"/>
      <c r="AF27" s="90"/>
      <c r="AG27" s="90"/>
      <c r="AH27" s="90"/>
    </row>
    <row r="28" spans="1:209" s="125" customFormat="1" ht="12.75" customHeight="1" x14ac:dyDescent="0.25">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row>
    <row r="29" spans="1:209" s="125" customFormat="1" ht="12.75" customHeight="1" x14ac:dyDescent="0.25">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row>
    <row r="30" spans="1:209" s="125" customFormat="1" ht="12.75" customHeight="1" x14ac:dyDescent="0.25">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row>
    <row r="31" spans="1:209" s="125" customFormat="1" ht="12.75" customHeight="1" x14ac:dyDescent="0.25">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row>
    <row r="32" spans="1:209" s="125" customFormat="1" ht="12.75" customHeight="1" x14ac:dyDescent="0.25">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row>
    <row r="33" spans="2:34" s="125" customFormat="1" ht="12.75" customHeight="1" x14ac:dyDescent="0.25">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row>
    <row r="34" spans="2:34" s="125" customFormat="1" ht="12.75" customHeight="1" x14ac:dyDescent="0.25">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row>
    <row r="35" spans="2:34" s="125" customFormat="1" ht="12.75" customHeight="1" x14ac:dyDescent="0.25">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row>
    <row r="36" spans="2:34" s="125" customFormat="1" ht="12.75" customHeight="1" x14ac:dyDescent="0.25">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row>
    <row r="37" spans="2:34" s="125" customFormat="1" ht="12.75" customHeight="1" x14ac:dyDescent="0.25">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row>
    <row r="38" spans="2:34" s="125" customFormat="1" ht="12.75" customHeight="1" x14ac:dyDescent="0.25">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row>
    <row r="39" spans="2:34" s="125" customFormat="1" ht="12.75" customHeight="1" x14ac:dyDescent="0.25">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row>
    <row r="40" spans="2:34" s="125" customFormat="1" ht="12.75" customHeight="1" x14ac:dyDescent="0.25">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row>
    <row r="50" spans="1:34" ht="12.75" customHeight="1" x14ac:dyDescent="0.2">
      <c r="A50" s="127" t="s">
        <v>142</v>
      </c>
    </row>
    <row r="51" spans="1:34" s="130" customFormat="1" ht="12.75" customHeight="1" x14ac:dyDescent="0.25">
      <c r="B51" s="131" t="s">
        <v>143</v>
      </c>
      <c r="C51" s="131"/>
      <c r="D51" s="131"/>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row>
    <row r="52" spans="1:34" ht="12.75" customHeight="1" x14ac:dyDescent="0.2">
      <c r="B52" s="132" t="s">
        <v>78</v>
      </c>
    </row>
    <row r="53" spans="1:34" ht="12.75" customHeight="1" x14ac:dyDescent="0.2">
      <c r="B53" s="133" t="s">
        <v>144</v>
      </c>
    </row>
    <row r="54" spans="1:34" ht="12.75" customHeight="1" x14ac:dyDescent="0.2">
      <c r="B54" s="133" t="s">
        <v>145</v>
      </c>
    </row>
    <row r="55" spans="1:34" ht="12.75" customHeight="1" x14ac:dyDescent="0.2">
      <c r="B55" s="133" t="s">
        <v>146</v>
      </c>
    </row>
    <row r="56" spans="1:34" ht="12.75" customHeight="1" x14ac:dyDescent="0.2">
      <c r="B56" s="133" t="s">
        <v>147</v>
      </c>
    </row>
    <row r="57" spans="1:34" ht="12.75" customHeight="1" x14ac:dyDescent="0.2">
      <c r="B57" s="133" t="s">
        <v>148</v>
      </c>
    </row>
    <row r="58" spans="1:34" ht="12.75" customHeight="1" x14ac:dyDescent="0.2">
      <c r="B58" s="133" t="s">
        <v>149</v>
      </c>
    </row>
    <row r="59" spans="1:34" ht="12.75" customHeight="1" x14ac:dyDescent="0.2">
      <c r="B59" s="133" t="s">
        <v>150</v>
      </c>
    </row>
    <row r="60" spans="1:34" ht="12.75" customHeight="1" x14ac:dyDescent="0.2">
      <c r="B60" s="133" t="s">
        <v>151</v>
      </c>
    </row>
  </sheetData>
  <sheetProtection formatCells="0" insertHyperlinks="0"/>
  <dataValidations count="3">
    <dataValidation type="list" allowBlank="1" showInputMessage="1" showErrorMessage="1" prompt="Select from List." sqref="GB3:HA3 PX3:QW3 ZT3:AAS3 AJP3:AKO3 ATL3:AUK3 BDH3:BEG3 BND3:BOC3 BWZ3:BXY3 CGV3:CHU3 CQR3:CRQ3 DAN3:DBM3 DKJ3:DLI3 DUF3:DVE3 EEB3:EFA3 ENX3:EOW3 EXT3:EYS3 FHP3:FIO3 FRL3:FSK3 GBH3:GCG3 GLD3:GMC3 GUZ3:GVY3 HEV3:HFU3 HOR3:HPQ3 HYN3:HZM3 IIJ3:IJI3 ISF3:ITE3 JCB3:JDA3 JLX3:JMW3 JVT3:JWS3 KFP3:KGO3 KPL3:KQK3 KZH3:LAG3 LJD3:LKC3 LSZ3:LTY3 MCV3:MDU3 MMR3:MNQ3 MWN3:MXM3 NGJ3:NHI3 NQF3:NRE3 OAB3:OBA3 OJX3:OKW3 OTT3:OUS3 PDP3:PEO3 PNL3:POK3 PXH3:PYG3 QHD3:QIC3 QQZ3:QRY3 RAV3:RBU3 RKR3:RLQ3 RUN3:RVM3 SEJ3:SFI3 SOF3:SPE3 SYB3:SZA3 THX3:TIW3 TRT3:TSS3 UBP3:UCO3 ULL3:UMK3 UVH3:UWG3 VFD3:VGC3 VOZ3:VPY3 VYV3:VZU3 WIR3:WJQ3 WSN3:WTM3 XCJ3:XDI3 GB65539:HA65539 PX65539:QW65539 ZT65539:AAS65539 AJP65539:AKO65539 ATL65539:AUK65539 BDH65539:BEG65539 BND65539:BOC65539 BWZ65539:BXY65539 CGV65539:CHU65539 CQR65539:CRQ65539 DAN65539:DBM65539 DKJ65539:DLI65539 DUF65539:DVE65539 EEB65539:EFA65539 ENX65539:EOW65539 EXT65539:EYS65539 FHP65539:FIO65539 FRL65539:FSK65539 GBH65539:GCG65539 GLD65539:GMC65539 GUZ65539:GVY65539 HEV65539:HFU65539 HOR65539:HPQ65539 HYN65539:HZM65539 IIJ65539:IJI65539 ISF65539:ITE65539 JCB65539:JDA65539 JLX65539:JMW65539 JVT65539:JWS65539 KFP65539:KGO65539 KPL65539:KQK65539 KZH65539:LAG65539 LJD65539:LKC65539 LSZ65539:LTY65539 MCV65539:MDU65539 MMR65539:MNQ65539 MWN65539:MXM65539 NGJ65539:NHI65539 NQF65539:NRE65539 OAB65539:OBA65539 OJX65539:OKW65539 OTT65539:OUS65539 PDP65539:PEO65539 PNL65539:POK65539 PXH65539:PYG65539 QHD65539:QIC65539 QQZ65539:QRY65539 RAV65539:RBU65539 RKR65539:RLQ65539 RUN65539:RVM65539 SEJ65539:SFI65539 SOF65539:SPE65539 SYB65539:SZA65539 THX65539:TIW65539 TRT65539:TSS65539 UBP65539:UCO65539 ULL65539:UMK65539 UVH65539:UWG65539 VFD65539:VGC65539 VOZ65539:VPY65539 VYV65539:VZU65539 WIR65539:WJQ65539 WSN65539:WTM65539 XCJ65539:XDI65539 GB131075:HA131075 PX131075:QW131075 ZT131075:AAS131075 AJP131075:AKO131075 ATL131075:AUK131075 BDH131075:BEG131075 BND131075:BOC131075 BWZ131075:BXY131075 CGV131075:CHU131075 CQR131075:CRQ131075 DAN131075:DBM131075 DKJ131075:DLI131075 DUF131075:DVE131075 EEB131075:EFA131075 ENX131075:EOW131075 EXT131075:EYS131075 FHP131075:FIO131075 FRL131075:FSK131075 GBH131075:GCG131075 GLD131075:GMC131075 GUZ131075:GVY131075 HEV131075:HFU131075 HOR131075:HPQ131075 HYN131075:HZM131075 IIJ131075:IJI131075 ISF131075:ITE131075 JCB131075:JDA131075 JLX131075:JMW131075 JVT131075:JWS131075 KFP131075:KGO131075 KPL131075:KQK131075 KZH131075:LAG131075 LJD131075:LKC131075 LSZ131075:LTY131075 MCV131075:MDU131075 MMR131075:MNQ131075 MWN131075:MXM131075 NGJ131075:NHI131075 NQF131075:NRE131075 OAB131075:OBA131075 OJX131075:OKW131075 OTT131075:OUS131075 PDP131075:PEO131075 PNL131075:POK131075 PXH131075:PYG131075 QHD131075:QIC131075 QQZ131075:QRY131075 RAV131075:RBU131075 RKR131075:RLQ131075 RUN131075:RVM131075 SEJ131075:SFI131075 SOF131075:SPE131075 SYB131075:SZA131075 THX131075:TIW131075 TRT131075:TSS131075 UBP131075:UCO131075 ULL131075:UMK131075 UVH131075:UWG131075 VFD131075:VGC131075 VOZ131075:VPY131075 VYV131075:VZU131075 WIR131075:WJQ131075 WSN131075:WTM131075 XCJ131075:XDI131075 GB196611:HA196611 PX196611:QW196611 ZT196611:AAS196611 AJP196611:AKO196611 ATL196611:AUK196611 BDH196611:BEG196611 BND196611:BOC196611 BWZ196611:BXY196611 CGV196611:CHU196611 CQR196611:CRQ196611 DAN196611:DBM196611 DKJ196611:DLI196611 DUF196611:DVE196611 EEB196611:EFA196611 ENX196611:EOW196611 EXT196611:EYS196611 FHP196611:FIO196611 FRL196611:FSK196611 GBH196611:GCG196611 GLD196611:GMC196611 GUZ196611:GVY196611 HEV196611:HFU196611 HOR196611:HPQ196611 HYN196611:HZM196611 IIJ196611:IJI196611 ISF196611:ITE196611 JCB196611:JDA196611 JLX196611:JMW196611 JVT196611:JWS196611 KFP196611:KGO196611 KPL196611:KQK196611 KZH196611:LAG196611 LJD196611:LKC196611 LSZ196611:LTY196611 MCV196611:MDU196611 MMR196611:MNQ196611 MWN196611:MXM196611 NGJ196611:NHI196611 NQF196611:NRE196611 OAB196611:OBA196611 OJX196611:OKW196611 OTT196611:OUS196611 PDP196611:PEO196611 PNL196611:POK196611 PXH196611:PYG196611 QHD196611:QIC196611 QQZ196611:QRY196611 RAV196611:RBU196611 RKR196611:RLQ196611 RUN196611:RVM196611 SEJ196611:SFI196611 SOF196611:SPE196611 SYB196611:SZA196611 THX196611:TIW196611 TRT196611:TSS196611 UBP196611:UCO196611 ULL196611:UMK196611 UVH196611:UWG196611 VFD196611:VGC196611 VOZ196611:VPY196611 VYV196611:VZU196611 WIR196611:WJQ196611 WSN196611:WTM196611 XCJ196611:XDI196611 GB262147:HA262147 PX262147:QW262147 ZT262147:AAS262147 AJP262147:AKO262147 ATL262147:AUK262147 BDH262147:BEG262147 BND262147:BOC262147 BWZ262147:BXY262147 CGV262147:CHU262147 CQR262147:CRQ262147 DAN262147:DBM262147 DKJ262147:DLI262147 DUF262147:DVE262147 EEB262147:EFA262147 ENX262147:EOW262147 EXT262147:EYS262147 FHP262147:FIO262147 FRL262147:FSK262147 GBH262147:GCG262147 GLD262147:GMC262147 GUZ262147:GVY262147 HEV262147:HFU262147 HOR262147:HPQ262147 HYN262147:HZM262147 IIJ262147:IJI262147 ISF262147:ITE262147 JCB262147:JDA262147 JLX262147:JMW262147 JVT262147:JWS262147 KFP262147:KGO262147 KPL262147:KQK262147 KZH262147:LAG262147 LJD262147:LKC262147 LSZ262147:LTY262147 MCV262147:MDU262147 MMR262147:MNQ262147 MWN262147:MXM262147 NGJ262147:NHI262147 NQF262147:NRE262147 OAB262147:OBA262147 OJX262147:OKW262147 OTT262147:OUS262147 PDP262147:PEO262147 PNL262147:POK262147 PXH262147:PYG262147 QHD262147:QIC262147 QQZ262147:QRY262147 RAV262147:RBU262147 RKR262147:RLQ262147 RUN262147:RVM262147 SEJ262147:SFI262147 SOF262147:SPE262147 SYB262147:SZA262147 THX262147:TIW262147 TRT262147:TSS262147 UBP262147:UCO262147 ULL262147:UMK262147 UVH262147:UWG262147 VFD262147:VGC262147 VOZ262147:VPY262147 VYV262147:VZU262147 WIR262147:WJQ262147 WSN262147:WTM262147 XCJ262147:XDI262147 GB327683:HA327683 PX327683:QW327683 ZT327683:AAS327683 AJP327683:AKO327683 ATL327683:AUK327683 BDH327683:BEG327683 BND327683:BOC327683 BWZ327683:BXY327683 CGV327683:CHU327683 CQR327683:CRQ327683 DAN327683:DBM327683 DKJ327683:DLI327683 DUF327683:DVE327683 EEB327683:EFA327683 ENX327683:EOW327683 EXT327683:EYS327683 FHP327683:FIO327683 FRL327683:FSK327683 GBH327683:GCG327683 GLD327683:GMC327683 GUZ327683:GVY327683 HEV327683:HFU327683 HOR327683:HPQ327683 HYN327683:HZM327683 IIJ327683:IJI327683 ISF327683:ITE327683 JCB327683:JDA327683 JLX327683:JMW327683 JVT327683:JWS327683 KFP327683:KGO327683 KPL327683:KQK327683 KZH327683:LAG327683 LJD327683:LKC327683 LSZ327683:LTY327683 MCV327683:MDU327683 MMR327683:MNQ327683 MWN327683:MXM327683 NGJ327683:NHI327683 NQF327683:NRE327683 OAB327683:OBA327683 OJX327683:OKW327683 OTT327683:OUS327683 PDP327683:PEO327683 PNL327683:POK327683 PXH327683:PYG327683 QHD327683:QIC327683 QQZ327683:QRY327683 RAV327683:RBU327683 RKR327683:RLQ327683 RUN327683:RVM327683 SEJ327683:SFI327683 SOF327683:SPE327683 SYB327683:SZA327683 THX327683:TIW327683 TRT327683:TSS327683 UBP327683:UCO327683 ULL327683:UMK327683 UVH327683:UWG327683 VFD327683:VGC327683 VOZ327683:VPY327683 VYV327683:VZU327683 WIR327683:WJQ327683 WSN327683:WTM327683 XCJ327683:XDI327683 GB393219:HA393219 PX393219:QW393219 ZT393219:AAS393219 AJP393219:AKO393219 ATL393219:AUK393219 BDH393219:BEG393219 BND393219:BOC393219 BWZ393219:BXY393219 CGV393219:CHU393219 CQR393219:CRQ393219 DAN393219:DBM393219 DKJ393219:DLI393219 DUF393219:DVE393219 EEB393219:EFA393219 ENX393219:EOW393219 EXT393219:EYS393219 FHP393219:FIO393219 FRL393219:FSK393219 GBH393219:GCG393219 GLD393219:GMC393219 GUZ393219:GVY393219 HEV393219:HFU393219 HOR393219:HPQ393219 HYN393219:HZM393219 IIJ393219:IJI393219 ISF393219:ITE393219 JCB393219:JDA393219 JLX393219:JMW393219 JVT393219:JWS393219 KFP393219:KGO393219 KPL393219:KQK393219 KZH393219:LAG393219 LJD393219:LKC393219 LSZ393219:LTY393219 MCV393219:MDU393219 MMR393219:MNQ393219 MWN393219:MXM393219 NGJ393219:NHI393219 NQF393219:NRE393219 OAB393219:OBA393219 OJX393219:OKW393219 OTT393219:OUS393219 PDP393219:PEO393219 PNL393219:POK393219 PXH393219:PYG393219 QHD393219:QIC393219 QQZ393219:QRY393219 RAV393219:RBU393219 RKR393219:RLQ393219 RUN393219:RVM393219 SEJ393219:SFI393219 SOF393219:SPE393219 SYB393219:SZA393219 THX393219:TIW393219 TRT393219:TSS393219 UBP393219:UCO393219 ULL393219:UMK393219 UVH393219:UWG393219 VFD393219:VGC393219 VOZ393219:VPY393219 VYV393219:VZU393219 WIR393219:WJQ393219 WSN393219:WTM393219 XCJ393219:XDI393219 GB458755:HA458755 PX458755:QW458755 ZT458755:AAS458755 AJP458755:AKO458755 ATL458755:AUK458755 BDH458755:BEG458755 BND458755:BOC458755 BWZ458755:BXY458755 CGV458755:CHU458755 CQR458755:CRQ458755 DAN458755:DBM458755 DKJ458755:DLI458755 DUF458755:DVE458755 EEB458755:EFA458755 ENX458755:EOW458755 EXT458755:EYS458755 FHP458755:FIO458755 FRL458755:FSK458755 GBH458755:GCG458755 GLD458755:GMC458755 GUZ458755:GVY458755 HEV458755:HFU458755 HOR458755:HPQ458755 HYN458755:HZM458755 IIJ458755:IJI458755 ISF458755:ITE458755 JCB458755:JDA458755 JLX458755:JMW458755 JVT458755:JWS458755 KFP458755:KGO458755 KPL458755:KQK458755 KZH458755:LAG458755 LJD458755:LKC458755 LSZ458755:LTY458755 MCV458755:MDU458755 MMR458755:MNQ458755 MWN458755:MXM458755 NGJ458755:NHI458755 NQF458755:NRE458755 OAB458755:OBA458755 OJX458755:OKW458755 OTT458755:OUS458755 PDP458755:PEO458755 PNL458755:POK458755 PXH458755:PYG458755 QHD458755:QIC458755 QQZ458755:QRY458755 RAV458755:RBU458755 RKR458755:RLQ458755 RUN458755:RVM458755 SEJ458755:SFI458755 SOF458755:SPE458755 SYB458755:SZA458755 THX458755:TIW458755 TRT458755:TSS458755 UBP458755:UCO458755 ULL458755:UMK458755 UVH458755:UWG458755 VFD458755:VGC458755 VOZ458755:VPY458755 VYV458755:VZU458755 WIR458755:WJQ458755 WSN458755:WTM458755 XCJ458755:XDI458755 GB524291:HA524291 PX524291:QW524291 ZT524291:AAS524291 AJP524291:AKO524291 ATL524291:AUK524291 BDH524291:BEG524291 BND524291:BOC524291 BWZ524291:BXY524291 CGV524291:CHU524291 CQR524291:CRQ524291 DAN524291:DBM524291 DKJ524291:DLI524291 DUF524291:DVE524291 EEB524291:EFA524291 ENX524291:EOW524291 EXT524291:EYS524291 FHP524291:FIO524291 FRL524291:FSK524291 GBH524291:GCG524291 GLD524291:GMC524291 GUZ524291:GVY524291 HEV524291:HFU524291 HOR524291:HPQ524291 HYN524291:HZM524291 IIJ524291:IJI524291 ISF524291:ITE524291 JCB524291:JDA524291 JLX524291:JMW524291 JVT524291:JWS524291 KFP524291:KGO524291 KPL524291:KQK524291 KZH524291:LAG524291 LJD524291:LKC524291 LSZ524291:LTY524291 MCV524291:MDU524291 MMR524291:MNQ524291 MWN524291:MXM524291 NGJ524291:NHI524291 NQF524291:NRE524291 OAB524291:OBA524291 OJX524291:OKW524291 OTT524291:OUS524291 PDP524291:PEO524291 PNL524291:POK524291 PXH524291:PYG524291 QHD524291:QIC524291 QQZ524291:QRY524291 RAV524291:RBU524291 RKR524291:RLQ524291 RUN524291:RVM524291 SEJ524291:SFI524291 SOF524291:SPE524291 SYB524291:SZA524291 THX524291:TIW524291 TRT524291:TSS524291 UBP524291:UCO524291 ULL524291:UMK524291 UVH524291:UWG524291 VFD524291:VGC524291 VOZ524291:VPY524291 VYV524291:VZU524291 WIR524291:WJQ524291 WSN524291:WTM524291 XCJ524291:XDI524291 GB589827:HA589827 PX589827:QW589827 ZT589827:AAS589827 AJP589827:AKO589827 ATL589827:AUK589827 BDH589827:BEG589827 BND589827:BOC589827 BWZ589827:BXY589827 CGV589827:CHU589827 CQR589827:CRQ589827 DAN589827:DBM589827 DKJ589827:DLI589827 DUF589827:DVE589827 EEB589827:EFA589827 ENX589827:EOW589827 EXT589827:EYS589827 FHP589827:FIO589827 FRL589827:FSK589827 GBH589827:GCG589827 GLD589827:GMC589827 GUZ589827:GVY589827 HEV589827:HFU589827 HOR589827:HPQ589827 HYN589827:HZM589827 IIJ589827:IJI589827 ISF589827:ITE589827 JCB589827:JDA589827 JLX589827:JMW589827 JVT589827:JWS589827 KFP589827:KGO589827 KPL589827:KQK589827 KZH589827:LAG589827 LJD589827:LKC589827 LSZ589827:LTY589827 MCV589827:MDU589827 MMR589827:MNQ589827 MWN589827:MXM589827 NGJ589827:NHI589827 NQF589827:NRE589827 OAB589827:OBA589827 OJX589827:OKW589827 OTT589827:OUS589827 PDP589827:PEO589827 PNL589827:POK589827 PXH589827:PYG589827 QHD589827:QIC589827 QQZ589827:QRY589827 RAV589827:RBU589827 RKR589827:RLQ589827 RUN589827:RVM589827 SEJ589827:SFI589827 SOF589827:SPE589827 SYB589827:SZA589827 THX589827:TIW589827 TRT589827:TSS589827 UBP589827:UCO589827 ULL589827:UMK589827 UVH589827:UWG589827 VFD589827:VGC589827 VOZ589827:VPY589827 VYV589827:VZU589827 WIR589827:WJQ589827 WSN589827:WTM589827 XCJ589827:XDI589827 GB655363:HA655363 PX655363:QW655363 ZT655363:AAS655363 AJP655363:AKO655363 ATL655363:AUK655363 BDH655363:BEG655363 BND655363:BOC655363 BWZ655363:BXY655363 CGV655363:CHU655363 CQR655363:CRQ655363 DAN655363:DBM655363 DKJ655363:DLI655363 DUF655363:DVE655363 EEB655363:EFA655363 ENX655363:EOW655363 EXT655363:EYS655363 FHP655363:FIO655363 FRL655363:FSK655363 GBH655363:GCG655363 GLD655363:GMC655363 GUZ655363:GVY655363 HEV655363:HFU655363 HOR655363:HPQ655363 HYN655363:HZM655363 IIJ655363:IJI655363 ISF655363:ITE655363 JCB655363:JDA655363 JLX655363:JMW655363 JVT655363:JWS655363 KFP655363:KGO655363 KPL655363:KQK655363 KZH655363:LAG655363 LJD655363:LKC655363 LSZ655363:LTY655363 MCV655363:MDU655363 MMR655363:MNQ655363 MWN655363:MXM655363 NGJ655363:NHI655363 NQF655363:NRE655363 OAB655363:OBA655363 OJX655363:OKW655363 OTT655363:OUS655363 PDP655363:PEO655363 PNL655363:POK655363 PXH655363:PYG655363 QHD655363:QIC655363 QQZ655363:QRY655363 RAV655363:RBU655363 RKR655363:RLQ655363 RUN655363:RVM655363 SEJ655363:SFI655363 SOF655363:SPE655363 SYB655363:SZA655363 THX655363:TIW655363 TRT655363:TSS655363 UBP655363:UCO655363 ULL655363:UMK655363 UVH655363:UWG655363 VFD655363:VGC655363 VOZ655363:VPY655363 VYV655363:VZU655363 WIR655363:WJQ655363 WSN655363:WTM655363 XCJ655363:XDI655363 GB720899:HA720899 PX720899:QW720899 ZT720899:AAS720899 AJP720899:AKO720899 ATL720899:AUK720899 BDH720899:BEG720899 BND720899:BOC720899 BWZ720899:BXY720899 CGV720899:CHU720899 CQR720899:CRQ720899 DAN720899:DBM720899 DKJ720899:DLI720899 DUF720899:DVE720899 EEB720899:EFA720899 ENX720899:EOW720899 EXT720899:EYS720899 FHP720899:FIO720899 FRL720899:FSK720899 GBH720899:GCG720899 GLD720899:GMC720899 GUZ720899:GVY720899 HEV720899:HFU720899 HOR720899:HPQ720899 HYN720899:HZM720899 IIJ720899:IJI720899 ISF720899:ITE720899 JCB720899:JDA720899 JLX720899:JMW720899 JVT720899:JWS720899 KFP720899:KGO720899 KPL720899:KQK720899 KZH720899:LAG720899 LJD720899:LKC720899 LSZ720899:LTY720899 MCV720899:MDU720899 MMR720899:MNQ720899 MWN720899:MXM720899 NGJ720899:NHI720899 NQF720899:NRE720899 OAB720899:OBA720899 OJX720899:OKW720899 OTT720899:OUS720899 PDP720899:PEO720899 PNL720899:POK720899 PXH720899:PYG720899 QHD720899:QIC720899 QQZ720899:QRY720899 RAV720899:RBU720899 RKR720899:RLQ720899 RUN720899:RVM720899 SEJ720899:SFI720899 SOF720899:SPE720899 SYB720899:SZA720899 THX720899:TIW720899 TRT720899:TSS720899 UBP720899:UCO720899 ULL720899:UMK720899 UVH720899:UWG720899 VFD720899:VGC720899 VOZ720899:VPY720899 VYV720899:VZU720899 WIR720899:WJQ720899 WSN720899:WTM720899 XCJ720899:XDI720899 GB786435:HA786435 PX786435:QW786435 ZT786435:AAS786435 AJP786435:AKO786435 ATL786435:AUK786435 BDH786435:BEG786435 BND786435:BOC786435 BWZ786435:BXY786435 CGV786435:CHU786435 CQR786435:CRQ786435 DAN786435:DBM786435 DKJ786435:DLI786435 DUF786435:DVE786435 EEB786435:EFA786435 ENX786435:EOW786435 EXT786435:EYS786435 FHP786435:FIO786435 FRL786435:FSK786435 GBH786435:GCG786435 GLD786435:GMC786435 GUZ786435:GVY786435 HEV786435:HFU786435 HOR786435:HPQ786435 HYN786435:HZM786435 IIJ786435:IJI786435 ISF786435:ITE786435 JCB786435:JDA786435 JLX786435:JMW786435 JVT786435:JWS786435 KFP786435:KGO786435 KPL786435:KQK786435 KZH786435:LAG786435 LJD786435:LKC786435 LSZ786435:LTY786435 MCV786435:MDU786435 MMR786435:MNQ786435 MWN786435:MXM786435 NGJ786435:NHI786435 NQF786435:NRE786435 OAB786435:OBA786435 OJX786435:OKW786435 OTT786435:OUS786435 PDP786435:PEO786435 PNL786435:POK786435 PXH786435:PYG786435 QHD786435:QIC786435 QQZ786435:QRY786435 RAV786435:RBU786435 RKR786435:RLQ786435 RUN786435:RVM786435 SEJ786435:SFI786435 SOF786435:SPE786435 SYB786435:SZA786435 THX786435:TIW786435 TRT786435:TSS786435 UBP786435:UCO786435 ULL786435:UMK786435 UVH786435:UWG786435 VFD786435:VGC786435 VOZ786435:VPY786435 VYV786435:VZU786435 WIR786435:WJQ786435 WSN786435:WTM786435 XCJ786435:XDI786435 GB851971:HA851971 PX851971:QW851971 ZT851971:AAS851971 AJP851971:AKO851971 ATL851971:AUK851971 BDH851971:BEG851971 BND851971:BOC851971 BWZ851971:BXY851971 CGV851971:CHU851971 CQR851971:CRQ851971 DAN851971:DBM851971 DKJ851971:DLI851971 DUF851971:DVE851971 EEB851971:EFA851971 ENX851971:EOW851971 EXT851971:EYS851971 FHP851971:FIO851971 FRL851971:FSK851971 GBH851971:GCG851971 GLD851971:GMC851971 GUZ851971:GVY851971 HEV851971:HFU851971 HOR851971:HPQ851971 HYN851971:HZM851971 IIJ851971:IJI851971 ISF851971:ITE851971 JCB851971:JDA851971 JLX851971:JMW851971 JVT851971:JWS851971 KFP851971:KGO851971 KPL851971:KQK851971 KZH851971:LAG851971 LJD851971:LKC851971 LSZ851971:LTY851971 MCV851971:MDU851971 MMR851971:MNQ851971 MWN851971:MXM851971 NGJ851971:NHI851971 NQF851971:NRE851971 OAB851971:OBA851971 OJX851971:OKW851971 OTT851971:OUS851971 PDP851971:PEO851971 PNL851971:POK851971 PXH851971:PYG851971 QHD851971:QIC851971 QQZ851971:QRY851971 RAV851971:RBU851971 RKR851971:RLQ851971 RUN851971:RVM851971 SEJ851971:SFI851971 SOF851971:SPE851971 SYB851971:SZA851971 THX851971:TIW851971 TRT851971:TSS851971 UBP851971:UCO851971 ULL851971:UMK851971 UVH851971:UWG851971 VFD851971:VGC851971 VOZ851971:VPY851971 VYV851971:VZU851971 WIR851971:WJQ851971 WSN851971:WTM851971 XCJ851971:XDI851971 GB917507:HA917507 PX917507:QW917507 ZT917507:AAS917507 AJP917507:AKO917507 ATL917507:AUK917507 BDH917507:BEG917507 BND917507:BOC917507 BWZ917507:BXY917507 CGV917507:CHU917507 CQR917507:CRQ917507 DAN917507:DBM917507 DKJ917507:DLI917507 DUF917507:DVE917507 EEB917507:EFA917507 ENX917507:EOW917507 EXT917507:EYS917507 FHP917507:FIO917507 FRL917507:FSK917507 GBH917507:GCG917507 GLD917507:GMC917507 GUZ917507:GVY917507 HEV917507:HFU917507 HOR917507:HPQ917507 HYN917507:HZM917507 IIJ917507:IJI917507 ISF917507:ITE917507 JCB917507:JDA917507 JLX917507:JMW917507 JVT917507:JWS917507 KFP917507:KGO917507 KPL917507:KQK917507 KZH917507:LAG917507 LJD917507:LKC917507 LSZ917507:LTY917507 MCV917507:MDU917507 MMR917507:MNQ917507 MWN917507:MXM917507 NGJ917507:NHI917507 NQF917507:NRE917507 OAB917507:OBA917507 OJX917507:OKW917507 OTT917507:OUS917507 PDP917507:PEO917507 PNL917507:POK917507 PXH917507:PYG917507 QHD917507:QIC917507 QQZ917507:QRY917507 RAV917507:RBU917507 RKR917507:RLQ917507 RUN917507:RVM917507 SEJ917507:SFI917507 SOF917507:SPE917507 SYB917507:SZA917507 THX917507:TIW917507 TRT917507:TSS917507 UBP917507:UCO917507 ULL917507:UMK917507 UVH917507:UWG917507 VFD917507:VGC917507 VOZ917507:VPY917507 VYV917507:VZU917507 WIR917507:WJQ917507 WSN917507:WTM917507 XCJ917507:XDI917507 GB983043:HA983043 PX983043:QW983043 ZT983043:AAS983043 AJP983043:AKO983043 ATL983043:AUK983043 BDH983043:BEG983043 BND983043:BOC983043 BWZ983043:BXY983043 CGV983043:CHU983043 CQR983043:CRQ983043 DAN983043:DBM983043 DKJ983043:DLI983043 DUF983043:DVE983043 EEB983043:EFA983043 ENX983043:EOW983043 EXT983043:EYS983043 FHP983043:FIO983043 FRL983043:FSK983043 GBH983043:GCG983043 GLD983043:GMC983043 GUZ983043:GVY983043 HEV983043:HFU983043 HOR983043:HPQ983043 HYN983043:HZM983043 IIJ983043:IJI983043 ISF983043:ITE983043 JCB983043:JDA983043 JLX983043:JMW983043 JVT983043:JWS983043 KFP983043:KGO983043 KPL983043:KQK983043 KZH983043:LAG983043 LJD983043:LKC983043 LSZ983043:LTY983043 MCV983043:MDU983043 MMR983043:MNQ983043 MWN983043:MXM983043 NGJ983043:NHI983043 NQF983043:NRE983043 OAB983043:OBA983043 OJX983043:OKW983043 OTT983043:OUS983043 PDP983043:PEO983043 PNL983043:POK983043 PXH983043:PYG983043 QHD983043:QIC983043 QQZ983043:QRY983043 RAV983043:RBU983043 RKR983043:RLQ983043 RUN983043:RVM983043 SEJ983043:SFI983043 SOF983043:SPE983043 SYB983043:SZA983043 THX983043:TIW983043 TRT983043:TSS983043 UBP983043:UCO983043 ULL983043:UMK983043 UVH983043:UWG983043 VFD983043:VGC983043 VOZ983043:VPY983043 VYV983043:VZU983043 WIR983043:WJQ983043 WSN983043:WTM983043 XCJ983043:XDI983043" xr:uid="{78B50CEC-E948-4483-B96D-9C647F09BAED}">
      <formula1>LstSourseType</formula1>
    </dataValidation>
    <dataValidation type="list" allowBlank="1" showInputMessage="1" showErrorMessage="1" prompt="Select from list." sqref="CB16 LX16 VT16 AFP16 APL16 AZH16 BJD16 BSZ16 CCV16 CMR16 CWN16 DGJ16 DQF16 EAB16 EJX16 ETT16 FDP16 FNL16 FXH16 GHD16 GQZ16 HAV16 HKR16 HUN16 IEJ16 IOF16 IYB16 JHX16 JRT16 KBP16 KLL16 KVH16 LFD16 LOZ16 LYV16 MIR16 MSN16 NCJ16 NMF16 NWB16 OFX16 OPT16 OZP16 PJL16 PTH16 QDD16 QMZ16 QWV16 RGR16 RQN16 SAJ16 SKF16 SUB16 TDX16 TNT16 TXP16 UHL16 URH16 VBD16 VKZ16 VUV16 WER16 WON16 WYJ16 CB65552 LX65552 VT65552 AFP65552 APL65552 AZH65552 BJD65552 BSZ65552 CCV65552 CMR65552 CWN65552 DGJ65552 DQF65552 EAB65552 EJX65552 ETT65552 FDP65552 FNL65552 FXH65552 GHD65552 GQZ65552 HAV65552 HKR65552 HUN65552 IEJ65552 IOF65552 IYB65552 JHX65552 JRT65552 KBP65552 KLL65552 KVH65552 LFD65552 LOZ65552 LYV65552 MIR65552 MSN65552 NCJ65552 NMF65552 NWB65552 OFX65552 OPT65552 OZP65552 PJL65552 PTH65552 QDD65552 QMZ65552 QWV65552 RGR65552 RQN65552 SAJ65552 SKF65552 SUB65552 TDX65552 TNT65552 TXP65552 UHL65552 URH65552 VBD65552 VKZ65552 VUV65552 WER65552 WON65552 WYJ65552 CB131088 LX131088 VT131088 AFP131088 APL131088 AZH131088 BJD131088 BSZ131088 CCV131088 CMR131088 CWN131088 DGJ131088 DQF131088 EAB131088 EJX131088 ETT131088 FDP131088 FNL131088 FXH131088 GHD131088 GQZ131088 HAV131088 HKR131088 HUN131088 IEJ131088 IOF131088 IYB131088 JHX131088 JRT131088 KBP131088 KLL131088 KVH131088 LFD131088 LOZ131088 LYV131088 MIR131088 MSN131088 NCJ131088 NMF131088 NWB131088 OFX131088 OPT131088 OZP131088 PJL131088 PTH131088 QDD131088 QMZ131088 QWV131088 RGR131088 RQN131088 SAJ131088 SKF131088 SUB131088 TDX131088 TNT131088 TXP131088 UHL131088 URH131088 VBD131088 VKZ131088 VUV131088 WER131088 WON131088 WYJ131088 CB196624 LX196624 VT196624 AFP196624 APL196624 AZH196624 BJD196624 BSZ196624 CCV196624 CMR196624 CWN196624 DGJ196624 DQF196624 EAB196624 EJX196624 ETT196624 FDP196624 FNL196624 FXH196624 GHD196624 GQZ196624 HAV196624 HKR196624 HUN196624 IEJ196624 IOF196624 IYB196624 JHX196624 JRT196624 KBP196624 KLL196624 KVH196624 LFD196624 LOZ196624 LYV196624 MIR196624 MSN196624 NCJ196624 NMF196624 NWB196624 OFX196624 OPT196624 OZP196624 PJL196624 PTH196624 QDD196624 QMZ196624 QWV196624 RGR196624 RQN196624 SAJ196624 SKF196624 SUB196624 TDX196624 TNT196624 TXP196624 UHL196624 URH196624 VBD196624 VKZ196624 VUV196624 WER196624 WON196624 WYJ196624 CB262160 LX262160 VT262160 AFP262160 APL262160 AZH262160 BJD262160 BSZ262160 CCV262160 CMR262160 CWN262160 DGJ262160 DQF262160 EAB262160 EJX262160 ETT262160 FDP262160 FNL262160 FXH262160 GHD262160 GQZ262160 HAV262160 HKR262160 HUN262160 IEJ262160 IOF262160 IYB262160 JHX262160 JRT262160 KBP262160 KLL262160 KVH262160 LFD262160 LOZ262160 LYV262160 MIR262160 MSN262160 NCJ262160 NMF262160 NWB262160 OFX262160 OPT262160 OZP262160 PJL262160 PTH262160 QDD262160 QMZ262160 QWV262160 RGR262160 RQN262160 SAJ262160 SKF262160 SUB262160 TDX262160 TNT262160 TXP262160 UHL262160 URH262160 VBD262160 VKZ262160 VUV262160 WER262160 WON262160 WYJ262160 CB327696 LX327696 VT327696 AFP327696 APL327696 AZH327696 BJD327696 BSZ327696 CCV327696 CMR327696 CWN327696 DGJ327696 DQF327696 EAB327696 EJX327696 ETT327696 FDP327696 FNL327696 FXH327696 GHD327696 GQZ327696 HAV327696 HKR327696 HUN327696 IEJ327696 IOF327696 IYB327696 JHX327696 JRT327696 KBP327696 KLL327696 KVH327696 LFD327696 LOZ327696 LYV327696 MIR327696 MSN327696 NCJ327696 NMF327696 NWB327696 OFX327696 OPT327696 OZP327696 PJL327696 PTH327696 QDD327696 QMZ327696 QWV327696 RGR327696 RQN327696 SAJ327696 SKF327696 SUB327696 TDX327696 TNT327696 TXP327696 UHL327696 URH327696 VBD327696 VKZ327696 VUV327696 WER327696 WON327696 WYJ327696 CB393232 LX393232 VT393232 AFP393232 APL393232 AZH393232 BJD393232 BSZ393232 CCV393232 CMR393232 CWN393232 DGJ393232 DQF393232 EAB393232 EJX393232 ETT393232 FDP393232 FNL393232 FXH393232 GHD393232 GQZ393232 HAV393232 HKR393232 HUN393232 IEJ393232 IOF393232 IYB393232 JHX393232 JRT393232 KBP393232 KLL393232 KVH393232 LFD393232 LOZ393232 LYV393232 MIR393232 MSN393232 NCJ393232 NMF393232 NWB393232 OFX393232 OPT393232 OZP393232 PJL393232 PTH393232 QDD393232 QMZ393232 QWV393232 RGR393232 RQN393232 SAJ393232 SKF393232 SUB393232 TDX393232 TNT393232 TXP393232 UHL393232 URH393232 VBD393232 VKZ393232 VUV393232 WER393232 WON393232 WYJ393232 CB458768 LX458768 VT458768 AFP458768 APL458768 AZH458768 BJD458768 BSZ458768 CCV458768 CMR458768 CWN458768 DGJ458768 DQF458768 EAB458768 EJX458768 ETT458768 FDP458768 FNL458768 FXH458768 GHD458768 GQZ458768 HAV458768 HKR458768 HUN458768 IEJ458768 IOF458768 IYB458768 JHX458768 JRT458768 KBP458768 KLL458768 KVH458768 LFD458768 LOZ458768 LYV458768 MIR458768 MSN458768 NCJ458768 NMF458768 NWB458768 OFX458768 OPT458768 OZP458768 PJL458768 PTH458768 QDD458768 QMZ458768 QWV458768 RGR458768 RQN458768 SAJ458768 SKF458768 SUB458768 TDX458768 TNT458768 TXP458768 UHL458768 URH458768 VBD458768 VKZ458768 VUV458768 WER458768 WON458768 WYJ458768 CB524304 LX524304 VT524304 AFP524304 APL524304 AZH524304 BJD524304 BSZ524304 CCV524304 CMR524304 CWN524304 DGJ524304 DQF524304 EAB524304 EJX524304 ETT524304 FDP524304 FNL524304 FXH524304 GHD524304 GQZ524304 HAV524304 HKR524304 HUN524304 IEJ524304 IOF524304 IYB524304 JHX524304 JRT524304 KBP524304 KLL524304 KVH524304 LFD524304 LOZ524304 LYV524304 MIR524304 MSN524304 NCJ524304 NMF524304 NWB524304 OFX524304 OPT524304 OZP524304 PJL524304 PTH524304 QDD524304 QMZ524304 QWV524304 RGR524304 RQN524304 SAJ524304 SKF524304 SUB524304 TDX524304 TNT524304 TXP524304 UHL524304 URH524304 VBD524304 VKZ524304 VUV524304 WER524304 WON524304 WYJ524304 CB589840 LX589840 VT589840 AFP589840 APL589840 AZH589840 BJD589840 BSZ589840 CCV589840 CMR589840 CWN589840 DGJ589840 DQF589840 EAB589840 EJX589840 ETT589840 FDP589840 FNL589840 FXH589840 GHD589840 GQZ589840 HAV589840 HKR589840 HUN589840 IEJ589840 IOF589840 IYB589840 JHX589840 JRT589840 KBP589840 KLL589840 KVH589840 LFD589840 LOZ589840 LYV589840 MIR589840 MSN589840 NCJ589840 NMF589840 NWB589840 OFX589840 OPT589840 OZP589840 PJL589840 PTH589840 QDD589840 QMZ589840 QWV589840 RGR589840 RQN589840 SAJ589840 SKF589840 SUB589840 TDX589840 TNT589840 TXP589840 UHL589840 URH589840 VBD589840 VKZ589840 VUV589840 WER589840 WON589840 WYJ589840 CB655376 LX655376 VT655376 AFP655376 APL655376 AZH655376 BJD655376 BSZ655376 CCV655376 CMR655376 CWN655376 DGJ655376 DQF655376 EAB655376 EJX655376 ETT655376 FDP655376 FNL655376 FXH655376 GHD655376 GQZ655376 HAV655376 HKR655376 HUN655376 IEJ655376 IOF655376 IYB655376 JHX655376 JRT655376 KBP655376 KLL655376 KVH655376 LFD655376 LOZ655376 LYV655376 MIR655376 MSN655376 NCJ655376 NMF655376 NWB655376 OFX655376 OPT655376 OZP655376 PJL655376 PTH655376 QDD655376 QMZ655376 QWV655376 RGR655376 RQN655376 SAJ655376 SKF655376 SUB655376 TDX655376 TNT655376 TXP655376 UHL655376 URH655376 VBD655376 VKZ655376 VUV655376 WER655376 WON655376 WYJ655376 CB720912 LX720912 VT720912 AFP720912 APL720912 AZH720912 BJD720912 BSZ720912 CCV720912 CMR720912 CWN720912 DGJ720912 DQF720912 EAB720912 EJX720912 ETT720912 FDP720912 FNL720912 FXH720912 GHD720912 GQZ720912 HAV720912 HKR720912 HUN720912 IEJ720912 IOF720912 IYB720912 JHX720912 JRT720912 KBP720912 KLL720912 KVH720912 LFD720912 LOZ720912 LYV720912 MIR720912 MSN720912 NCJ720912 NMF720912 NWB720912 OFX720912 OPT720912 OZP720912 PJL720912 PTH720912 QDD720912 QMZ720912 QWV720912 RGR720912 RQN720912 SAJ720912 SKF720912 SUB720912 TDX720912 TNT720912 TXP720912 UHL720912 URH720912 VBD720912 VKZ720912 VUV720912 WER720912 WON720912 WYJ720912 CB786448 LX786448 VT786448 AFP786448 APL786448 AZH786448 BJD786448 BSZ786448 CCV786448 CMR786448 CWN786448 DGJ786448 DQF786448 EAB786448 EJX786448 ETT786448 FDP786448 FNL786448 FXH786448 GHD786448 GQZ786448 HAV786448 HKR786448 HUN786448 IEJ786448 IOF786448 IYB786448 JHX786448 JRT786448 KBP786448 KLL786448 KVH786448 LFD786448 LOZ786448 LYV786448 MIR786448 MSN786448 NCJ786448 NMF786448 NWB786448 OFX786448 OPT786448 OZP786448 PJL786448 PTH786448 QDD786448 QMZ786448 QWV786448 RGR786448 RQN786448 SAJ786448 SKF786448 SUB786448 TDX786448 TNT786448 TXP786448 UHL786448 URH786448 VBD786448 VKZ786448 VUV786448 WER786448 WON786448 WYJ786448 CB851984 LX851984 VT851984 AFP851984 APL851984 AZH851984 BJD851984 BSZ851984 CCV851984 CMR851984 CWN851984 DGJ851984 DQF851984 EAB851984 EJX851984 ETT851984 FDP851984 FNL851984 FXH851984 GHD851984 GQZ851984 HAV851984 HKR851984 HUN851984 IEJ851984 IOF851984 IYB851984 JHX851984 JRT851984 KBP851984 KLL851984 KVH851984 LFD851984 LOZ851984 LYV851984 MIR851984 MSN851984 NCJ851984 NMF851984 NWB851984 OFX851984 OPT851984 OZP851984 PJL851984 PTH851984 QDD851984 QMZ851984 QWV851984 RGR851984 RQN851984 SAJ851984 SKF851984 SUB851984 TDX851984 TNT851984 TXP851984 UHL851984 URH851984 VBD851984 VKZ851984 VUV851984 WER851984 WON851984 WYJ851984 CB917520 LX917520 VT917520 AFP917520 APL917520 AZH917520 BJD917520 BSZ917520 CCV917520 CMR917520 CWN917520 DGJ917520 DQF917520 EAB917520 EJX917520 ETT917520 FDP917520 FNL917520 FXH917520 GHD917520 GQZ917520 HAV917520 HKR917520 HUN917520 IEJ917520 IOF917520 IYB917520 JHX917520 JRT917520 KBP917520 KLL917520 KVH917520 LFD917520 LOZ917520 LYV917520 MIR917520 MSN917520 NCJ917520 NMF917520 NWB917520 OFX917520 OPT917520 OZP917520 PJL917520 PTH917520 QDD917520 QMZ917520 QWV917520 RGR917520 RQN917520 SAJ917520 SKF917520 SUB917520 TDX917520 TNT917520 TXP917520 UHL917520 URH917520 VBD917520 VKZ917520 VUV917520 WER917520 WON917520 WYJ917520 CB983056 LX983056 VT983056 AFP983056 APL983056 AZH983056 BJD983056 BSZ983056 CCV983056 CMR983056 CWN983056 DGJ983056 DQF983056 EAB983056 EJX983056 ETT983056 FDP983056 FNL983056 FXH983056 GHD983056 GQZ983056 HAV983056 HKR983056 HUN983056 IEJ983056 IOF983056 IYB983056 JHX983056 JRT983056 KBP983056 KLL983056 KVH983056 LFD983056 LOZ983056 LYV983056 MIR983056 MSN983056 NCJ983056 NMF983056 NWB983056 OFX983056 OPT983056 OZP983056 PJL983056 PTH983056 QDD983056 QMZ983056 QWV983056 RGR983056 RQN983056 SAJ983056 SKF983056 SUB983056 TDX983056 TNT983056 TXP983056 UHL983056 URH983056 VBD983056 VKZ983056 VUV983056 WER983056 WON983056 WYJ983056 WVM98305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D19:E19" xr:uid="{96CAA3ED-1363-48BF-BE85-0C4C7F8F4D28}">
      <formula1>"Yes, No"</formula1>
    </dataValidation>
    <dataValidation type="list" allowBlank="1" showInputMessage="1" showErrorMessage="1" prompt="Select from List." sqref="HB3:IU3 QX3:SQ3 AAT3:ACM3 AKP3:AMI3 AUL3:AWE3 BEH3:BGA3 BOD3:BPW3 BXZ3:BZS3 CHV3:CJO3 CRR3:CTK3 DBN3:DDG3 DLJ3:DNC3 DVF3:DWY3 EFB3:EGU3 EOX3:EQQ3 EYT3:FAM3 FIP3:FKI3 FSL3:FUE3 GCH3:GEA3 GMD3:GNW3 GVZ3:GXS3 HFV3:HHO3 HPR3:HRK3 HZN3:IBG3 IJJ3:ILC3 ITF3:IUY3 JDB3:JEU3 JMX3:JOQ3 JWT3:JYM3 KGP3:KII3 KQL3:KSE3 LAH3:LCA3 LKD3:LLW3 LTZ3:LVS3 MDV3:MFO3 MNR3:MPK3 MXN3:MZG3 NHJ3:NJC3 NRF3:NSY3 OBB3:OCU3 OKX3:OMQ3 OUT3:OWM3 PEP3:PGI3 POL3:PQE3 PYH3:QAA3 QID3:QJW3 QRZ3:QTS3 RBV3:RDO3 RLR3:RNK3 RVN3:RXG3 SFJ3:SHC3 SPF3:SQY3 SZB3:TAU3 TIX3:TKQ3 TST3:TUM3 UCP3:UEI3 UML3:UOE3 UWH3:UYA3 VGD3:VHW3 VPZ3:VRS3 VZV3:WBO3 WJR3:WLK3 WTN3:WVG3 XDJ3:XFD3 HB65539:IU65539 QX65539:SQ65539 AAT65539:ACM65539 AKP65539:AMI65539 AUL65539:AWE65539 BEH65539:BGA65539 BOD65539:BPW65539 BXZ65539:BZS65539 CHV65539:CJO65539 CRR65539:CTK65539 DBN65539:DDG65539 DLJ65539:DNC65539 DVF65539:DWY65539 EFB65539:EGU65539 EOX65539:EQQ65539 EYT65539:FAM65539 FIP65539:FKI65539 FSL65539:FUE65539 GCH65539:GEA65539 GMD65539:GNW65539 GVZ65539:GXS65539 HFV65539:HHO65539 HPR65539:HRK65539 HZN65539:IBG65539 IJJ65539:ILC65539 ITF65539:IUY65539 JDB65539:JEU65539 JMX65539:JOQ65539 JWT65539:JYM65539 KGP65539:KII65539 KQL65539:KSE65539 LAH65539:LCA65539 LKD65539:LLW65539 LTZ65539:LVS65539 MDV65539:MFO65539 MNR65539:MPK65539 MXN65539:MZG65539 NHJ65539:NJC65539 NRF65539:NSY65539 OBB65539:OCU65539 OKX65539:OMQ65539 OUT65539:OWM65539 PEP65539:PGI65539 POL65539:PQE65539 PYH65539:QAA65539 QID65539:QJW65539 QRZ65539:QTS65539 RBV65539:RDO65539 RLR65539:RNK65539 RVN65539:RXG65539 SFJ65539:SHC65539 SPF65539:SQY65539 SZB65539:TAU65539 TIX65539:TKQ65539 TST65539:TUM65539 UCP65539:UEI65539 UML65539:UOE65539 UWH65539:UYA65539 VGD65539:VHW65539 VPZ65539:VRS65539 VZV65539:WBO65539 WJR65539:WLK65539 WTN65539:WVG65539 XDJ65539:XFD65539 HB131075:IU131075 QX131075:SQ131075 AAT131075:ACM131075 AKP131075:AMI131075 AUL131075:AWE131075 BEH131075:BGA131075 BOD131075:BPW131075 BXZ131075:BZS131075 CHV131075:CJO131075 CRR131075:CTK131075 DBN131075:DDG131075 DLJ131075:DNC131075 DVF131075:DWY131075 EFB131075:EGU131075 EOX131075:EQQ131075 EYT131075:FAM131075 FIP131075:FKI131075 FSL131075:FUE131075 GCH131075:GEA131075 GMD131075:GNW131075 GVZ131075:GXS131075 HFV131075:HHO131075 HPR131075:HRK131075 HZN131075:IBG131075 IJJ131075:ILC131075 ITF131075:IUY131075 JDB131075:JEU131075 JMX131075:JOQ131075 JWT131075:JYM131075 KGP131075:KII131075 KQL131075:KSE131075 LAH131075:LCA131075 LKD131075:LLW131075 LTZ131075:LVS131075 MDV131075:MFO131075 MNR131075:MPK131075 MXN131075:MZG131075 NHJ131075:NJC131075 NRF131075:NSY131075 OBB131075:OCU131075 OKX131075:OMQ131075 OUT131075:OWM131075 PEP131075:PGI131075 POL131075:PQE131075 PYH131075:QAA131075 QID131075:QJW131075 QRZ131075:QTS131075 RBV131075:RDO131075 RLR131075:RNK131075 RVN131075:RXG131075 SFJ131075:SHC131075 SPF131075:SQY131075 SZB131075:TAU131075 TIX131075:TKQ131075 TST131075:TUM131075 UCP131075:UEI131075 UML131075:UOE131075 UWH131075:UYA131075 VGD131075:VHW131075 VPZ131075:VRS131075 VZV131075:WBO131075 WJR131075:WLK131075 WTN131075:WVG131075 XDJ131075:XFD131075 HB196611:IU196611 QX196611:SQ196611 AAT196611:ACM196611 AKP196611:AMI196611 AUL196611:AWE196611 BEH196611:BGA196611 BOD196611:BPW196611 BXZ196611:BZS196611 CHV196611:CJO196611 CRR196611:CTK196611 DBN196611:DDG196611 DLJ196611:DNC196611 DVF196611:DWY196611 EFB196611:EGU196611 EOX196611:EQQ196611 EYT196611:FAM196611 FIP196611:FKI196611 FSL196611:FUE196611 GCH196611:GEA196611 GMD196611:GNW196611 GVZ196611:GXS196611 HFV196611:HHO196611 HPR196611:HRK196611 HZN196611:IBG196611 IJJ196611:ILC196611 ITF196611:IUY196611 JDB196611:JEU196611 JMX196611:JOQ196611 JWT196611:JYM196611 KGP196611:KII196611 KQL196611:KSE196611 LAH196611:LCA196611 LKD196611:LLW196611 LTZ196611:LVS196611 MDV196611:MFO196611 MNR196611:MPK196611 MXN196611:MZG196611 NHJ196611:NJC196611 NRF196611:NSY196611 OBB196611:OCU196611 OKX196611:OMQ196611 OUT196611:OWM196611 PEP196611:PGI196611 POL196611:PQE196611 PYH196611:QAA196611 QID196611:QJW196611 QRZ196611:QTS196611 RBV196611:RDO196611 RLR196611:RNK196611 RVN196611:RXG196611 SFJ196611:SHC196611 SPF196611:SQY196611 SZB196611:TAU196611 TIX196611:TKQ196611 TST196611:TUM196611 UCP196611:UEI196611 UML196611:UOE196611 UWH196611:UYA196611 VGD196611:VHW196611 VPZ196611:VRS196611 VZV196611:WBO196611 WJR196611:WLK196611 WTN196611:WVG196611 XDJ196611:XFD196611 HB262147:IU262147 QX262147:SQ262147 AAT262147:ACM262147 AKP262147:AMI262147 AUL262147:AWE262147 BEH262147:BGA262147 BOD262147:BPW262147 BXZ262147:BZS262147 CHV262147:CJO262147 CRR262147:CTK262147 DBN262147:DDG262147 DLJ262147:DNC262147 DVF262147:DWY262147 EFB262147:EGU262147 EOX262147:EQQ262147 EYT262147:FAM262147 FIP262147:FKI262147 FSL262147:FUE262147 GCH262147:GEA262147 GMD262147:GNW262147 GVZ262147:GXS262147 HFV262147:HHO262147 HPR262147:HRK262147 HZN262147:IBG262147 IJJ262147:ILC262147 ITF262147:IUY262147 JDB262147:JEU262147 JMX262147:JOQ262147 JWT262147:JYM262147 KGP262147:KII262147 KQL262147:KSE262147 LAH262147:LCA262147 LKD262147:LLW262147 LTZ262147:LVS262147 MDV262147:MFO262147 MNR262147:MPK262147 MXN262147:MZG262147 NHJ262147:NJC262147 NRF262147:NSY262147 OBB262147:OCU262147 OKX262147:OMQ262147 OUT262147:OWM262147 PEP262147:PGI262147 POL262147:PQE262147 PYH262147:QAA262147 QID262147:QJW262147 QRZ262147:QTS262147 RBV262147:RDO262147 RLR262147:RNK262147 RVN262147:RXG262147 SFJ262147:SHC262147 SPF262147:SQY262147 SZB262147:TAU262147 TIX262147:TKQ262147 TST262147:TUM262147 UCP262147:UEI262147 UML262147:UOE262147 UWH262147:UYA262147 VGD262147:VHW262147 VPZ262147:VRS262147 VZV262147:WBO262147 WJR262147:WLK262147 WTN262147:WVG262147 XDJ262147:XFD262147 HB327683:IU327683 QX327683:SQ327683 AAT327683:ACM327683 AKP327683:AMI327683 AUL327683:AWE327683 BEH327683:BGA327683 BOD327683:BPW327683 BXZ327683:BZS327683 CHV327683:CJO327683 CRR327683:CTK327683 DBN327683:DDG327683 DLJ327683:DNC327683 DVF327683:DWY327683 EFB327683:EGU327683 EOX327683:EQQ327683 EYT327683:FAM327683 FIP327683:FKI327683 FSL327683:FUE327683 GCH327683:GEA327683 GMD327683:GNW327683 GVZ327683:GXS327683 HFV327683:HHO327683 HPR327683:HRK327683 HZN327683:IBG327683 IJJ327683:ILC327683 ITF327683:IUY327683 JDB327683:JEU327683 JMX327683:JOQ327683 JWT327683:JYM327683 KGP327683:KII327683 KQL327683:KSE327683 LAH327683:LCA327683 LKD327683:LLW327683 LTZ327683:LVS327683 MDV327683:MFO327683 MNR327683:MPK327683 MXN327683:MZG327683 NHJ327683:NJC327683 NRF327683:NSY327683 OBB327683:OCU327683 OKX327683:OMQ327683 OUT327683:OWM327683 PEP327683:PGI327683 POL327683:PQE327683 PYH327683:QAA327683 QID327683:QJW327683 QRZ327683:QTS327683 RBV327683:RDO327683 RLR327683:RNK327683 RVN327683:RXG327683 SFJ327683:SHC327683 SPF327683:SQY327683 SZB327683:TAU327683 TIX327683:TKQ327683 TST327683:TUM327683 UCP327683:UEI327683 UML327683:UOE327683 UWH327683:UYA327683 VGD327683:VHW327683 VPZ327683:VRS327683 VZV327683:WBO327683 WJR327683:WLK327683 WTN327683:WVG327683 XDJ327683:XFD327683 HB393219:IU393219 QX393219:SQ393219 AAT393219:ACM393219 AKP393219:AMI393219 AUL393219:AWE393219 BEH393219:BGA393219 BOD393219:BPW393219 BXZ393219:BZS393219 CHV393219:CJO393219 CRR393219:CTK393219 DBN393219:DDG393219 DLJ393219:DNC393219 DVF393219:DWY393219 EFB393219:EGU393219 EOX393219:EQQ393219 EYT393219:FAM393219 FIP393219:FKI393219 FSL393219:FUE393219 GCH393219:GEA393219 GMD393219:GNW393219 GVZ393219:GXS393219 HFV393219:HHO393219 HPR393219:HRK393219 HZN393219:IBG393219 IJJ393219:ILC393219 ITF393219:IUY393219 JDB393219:JEU393219 JMX393219:JOQ393219 JWT393219:JYM393219 KGP393219:KII393219 KQL393219:KSE393219 LAH393219:LCA393219 LKD393219:LLW393219 LTZ393219:LVS393219 MDV393219:MFO393219 MNR393219:MPK393219 MXN393219:MZG393219 NHJ393219:NJC393219 NRF393219:NSY393219 OBB393219:OCU393219 OKX393219:OMQ393219 OUT393219:OWM393219 PEP393219:PGI393219 POL393219:PQE393219 PYH393219:QAA393219 QID393219:QJW393219 QRZ393219:QTS393219 RBV393219:RDO393219 RLR393219:RNK393219 RVN393219:RXG393219 SFJ393219:SHC393219 SPF393219:SQY393219 SZB393219:TAU393219 TIX393219:TKQ393219 TST393219:TUM393219 UCP393219:UEI393219 UML393219:UOE393219 UWH393219:UYA393219 VGD393219:VHW393219 VPZ393219:VRS393219 VZV393219:WBO393219 WJR393219:WLK393219 WTN393219:WVG393219 XDJ393219:XFD393219 HB458755:IU458755 QX458755:SQ458755 AAT458755:ACM458755 AKP458755:AMI458755 AUL458755:AWE458755 BEH458755:BGA458755 BOD458755:BPW458755 BXZ458755:BZS458755 CHV458755:CJO458755 CRR458755:CTK458755 DBN458755:DDG458755 DLJ458755:DNC458755 DVF458755:DWY458755 EFB458755:EGU458755 EOX458755:EQQ458755 EYT458755:FAM458755 FIP458755:FKI458755 FSL458755:FUE458755 GCH458755:GEA458755 GMD458755:GNW458755 GVZ458755:GXS458755 HFV458755:HHO458755 HPR458755:HRK458755 HZN458755:IBG458755 IJJ458755:ILC458755 ITF458755:IUY458755 JDB458755:JEU458755 JMX458755:JOQ458755 JWT458755:JYM458755 KGP458755:KII458755 KQL458755:KSE458755 LAH458755:LCA458755 LKD458755:LLW458755 LTZ458755:LVS458755 MDV458755:MFO458755 MNR458755:MPK458755 MXN458755:MZG458755 NHJ458755:NJC458755 NRF458755:NSY458755 OBB458755:OCU458755 OKX458755:OMQ458755 OUT458755:OWM458755 PEP458755:PGI458755 POL458755:PQE458755 PYH458755:QAA458755 QID458755:QJW458755 QRZ458755:QTS458755 RBV458755:RDO458755 RLR458755:RNK458755 RVN458755:RXG458755 SFJ458755:SHC458755 SPF458755:SQY458755 SZB458755:TAU458755 TIX458755:TKQ458755 TST458755:TUM458755 UCP458755:UEI458755 UML458755:UOE458755 UWH458755:UYA458755 VGD458755:VHW458755 VPZ458755:VRS458755 VZV458755:WBO458755 WJR458755:WLK458755 WTN458755:WVG458755 XDJ458755:XFD458755 HB524291:IU524291 QX524291:SQ524291 AAT524291:ACM524291 AKP524291:AMI524291 AUL524291:AWE524291 BEH524291:BGA524291 BOD524291:BPW524291 BXZ524291:BZS524291 CHV524291:CJO524291 CRR524291:CTK524291 DBN524291:DDG524291 DLJ524291:DNC524291 DVF524291:DWY524291 EFB524291:EGU524291 EOX524291:EQQ524291 EYT524291:FAM524291 FIP524291:FKI524291 FSL524291:FUE524291 GCH524291:GEA524291 GMD524291:GNW524291 GVZ524291:GXS524291 HFV524291:HHO524291 HPR524291:HRK524291 HZN524291:IBG524291 IJJ524291:ILC524291 ITF524291:IUY524291 JDB524291:JEU524291 JMX524291:JOQ524291 JWT524291:JYM524291 KGP524291:KII524291 KQL524291:KSE524291 LAH524291:LCA524291 LKD524291:LLW524291 LTZ524291:LVS524291 MDV524291:MFO524291 MNR524291:MPK524291 MXN524291:MZG524291 NHJ524291:NJC524291 NRF524291:NSY524291 OBB524291:OCU524291 OKX524291:OMQ524291 OUT524291:OWM524291 PEP524291:PGI524291 POL524291:PQE524291 PYH524291:QAA524291 QID524291:QJW524291 QRZ524291:QTS524291 RBV524291:RDO524291 RLR524291:RNK524291 RVN524291:RXG524291 SFJ524291:SHC524291 SPF524291:SQY524291 SZB524291:TAU524291 TIX524291:TKQ524291 TST524291:TUM524291 UCP524291:UEI524291 UML524291:UOE524291 UWH524291:UYA524291 VGD524291:VHW524291 VPZ524291:VRS524291 VZV524291:WBO524291 WJR524291:WLK524291 WTN524291:WVG524291 XDJ524291:XFD524291 HB589827:IU589827 QX589827:SQ589827 AAT589827:ACM589827 AKP589827:AMI589827 AUL589827:AWE589827 BEH589827:BGA589827 BOD589827:BPW589827 BXZ589827:BZS589827 CHV589827:CJO589827 CRR589827:CTK589827 DBN589827:DDG589827 DLJ589827:DNC589827 DVF589827:DWY589827 EFB589827:EGU589827 EOX589827:EQQ589827 EYT589827:FAM589827 FIP589827:FKI589827 FSL589827:FUE589827 GCH589827:GEA589827 GMD589827:GNW589827 GVZ589827:GXS589827 HFV589827:HHO589827 HPR589827:HRK589827 HZN589827:IBG589827 IJJ589827:ILC589827 ITF589827:IUY589827 JDB589827:JEU589827 JMX589827:JOQ589827 JWT589827:JYM589827 KGP589827:KII589827 KQL589827:KSE589827 LAH589827:LCA589827 LKD589827:LLW589827 LTZ589827:LVS589827 MDV589827:MFO589827 MNR589827:MPK589827 MXN589827:MZG589827 NHJ589827:NJC589827 NRF589827:NSY589827 OBB589827:OCU589827 OKX589827:OMQ589827 OUT589827:OWM589827 PEP589827:PGI589827 POL589827:PQE589827 PYH589827:QAA589827 QID589827:QJW589827 QRZ589827:QTS589827 RBV589827:RDO589827 RLR589827:RNK589827 RVN589827:RXG589827 SFJ589827:SHC589827 SPF589827:SQY589827 SZB589827:TAU589827 TIX589827:TKQ589827 TST589827:TUM589827 UCP589827:UEI589827 UML589827:UOE589827 UWH589827:UYA589827 VGD589827:VHW589827 VPZ589827:VRS589827 VZV589827:WBO589827 WJR589827:WLK589827 WTN589827:WVG589827 XDJ589827:XFD589827 HB655363:IU655363 QX655363:SQ655363 AAT655363:ACM655363 AKP655363:AMI655363 AUL655363:AWE655363 BEH655363:BGA655363 BOD655363:BPW655363 BXZ655363:BZS655363 CHV655363:CJO655363 CRR655363:CTK655363 DBN655363:DDG655363 DLJ655363:DNC655363 DVF655363:DWY655363 EFB655363:EGU655363 EOX655363:EQQ655363 EYT655363:FAM655363 FIP655363:FKI655363 FSL655363:FUE655363 GCH655363:GEA655363 GMD655363:GNW655363 GVZ655363:GXS655363 HFV655363:HHO655363 HPR655363:HRK655363 HZN655363:IBG655363 IJJ655363:ILC655363 ITF655363:IUY655363 JDB655363:JEU655363 JMX655363:JOQ655363 JWT655363:JYM655363 KGP655363:KII655363 KQL655363:KSE655363 LAH655363:LCA655363 LKD655363:LLW655363 LTZ655363:LVS655363 MDV655363:MFO655363 MNR655363:MPK655363 MXN655363:MZG655363 NHJ655363:NJC655363 NRF655363:NSY655363 OBB655363:OCU655363 OKX655363:OMQ655363 OUT655363:OWM655363 PEP655363:PGI655363 POL655363:PQE655363 PYH655363:QAA655363 QID655363:QJW655363 QRZ655363:QTS655363 RBV655363:RDO655363 RLR655363:RNK655363 RVN655363:RXG655363 SFJ655363:SHC655363 SPF655363:SQY655363 SZB655363:TAU655363 TIX655363:TKQ655363 TST655363:TUM655363 UCP655363:UEI655363 UML655363:UOE655363 UWH655363:UYA655363 VGD655363:VHW655363 VPZ655363:VRS655363 VZV655363:WBO655363 WJR655363:WLK655363 WTN655363:WVG655363 XDJ655363:XFD655363 HB720899:IU720899 QX720899:SQ720899 AAT720899:ACM720899 AKP720899:AMI720899 AUL720899:AWE720899 BEH720899:BGA720899 BOD720899:BPW720899 BXZ720899:BZS720899 CHV720899:CJO720899 CRR720899:CTK720899 DBN720899:DDG720899 DLJ720899:DNC720899 DVF720899:DWY720899 EFB720899:EGU720899 EOX720899:EQQ720899 EYT720899:FAM720899 FIP720899:FKI720899 FSL720899:FUE720899 GCH720899:GEA720899 GMD720899:GNW720899 GVZ720899:GXS720899 HFV720899:HHO720899 HPR720899:HRK720899 HZN720899:IBG720899 IJJ720899:ILC720899 ITF720899:IUY720899 JDB720899:JEU720899 JMX720899:JOQ720899 JWT720899:JYM720899 KGP720899:KII720899 KQL720899:KSE720899 LAH720899:LCA720899 LKD720899:LLW720899 LTZ720899:LVS720899 MDV720899:MFO720899 MNR720899:MPK720899 MXN720899:MZG720899 NHJ720899:NJC720899 NRF720899:NSY720899 OBB720899:OCU720899 OKX720899:OMQ720899 OUT720899:OWM720899 PEP720899:PGI720899 POL720899:PQE720899 PYH720899:QAA720899 QID720899:QJW720899 QRZ720899:QTS720899 RBV720899:RDO720899 RLR720899:RNK720899 RVN720899:RXG720899 SFJ720899:SHC720899 SPF720899:SQY720899 SZB720899:TAU720899 TIX720899:TKQ720899 TST720899:TUM720899 UCP720899:UEI720899 UML720899:UOE720899 UWH720899:UYA720899 VGD720899:VHW720899 VPZ720899:VRS720899 VZV720899:WBO720899 WJR720899:WLK720899 WTN720899:WVG720899 XDJ720899:XFD720899 HB786435:IU786435 QX786435:SQ786435 AAT786435:ACM786435 AKP786435:AMI786435 AUL786435:AWE786435 BEH786435:BGA786435 BOD786435:BPW786435 BXZ786435:BZS786435 CHV786435:CJO786435 CRR786435:CTK786435 DBN786435:DDG786435 DLJ786435:DNC786435 DVF786435:DWY786435 EFB786435:EGU786435 EOX786435:EQQ786435 EYT786435:FAM786435 FIP786435:FKI786435 FSL786435:FUE786435 GCH786435:GEA786435 GMD786435:GNW786435 GVZ786435:GXS786435 HFV786435:HHO786435 HPR786435:HRK786435 HZN786435:IBG786435 IJJ786435:ILC786435 ITF786435:IUY786435 JDB786435:JEU786435 JMX786435:JOQ786435 JWT786435:JYM786435 KGP786435:KII786435 KQL786435:KSE786435 LAH786435:LCA786435 LKD786435:LLW786435 LTZ786435:LVS786435 MDV786435:MFO786435 MNR786435:MPK786435 MXN786435:MZG786435 NHJ786435:NJC786435 NRF786435:NSY786435 OBB786435:OCU786435 OKX786435:OMQ786435 OUT786435:OWM786435 PEP786435:PGI786435 POL786435:PQE786435 PYH786435:QAA786435 QID786435:QJW786435 QRZ786435:QTS786435 RBV786435:RDO786435 RLR786435:RNK786435 RVN786435:RXG786435 SFJ786435:SHC786435 SPF786435:SQY786435 SZB786435:TAU786435 TIX786435:TKQ786435 TST786435:TUM786435 UCP786435:UEI786435 UML786435:UOE786435 UWH786435:UYA786435 VGD786435:VHW786435 VPZ786435:VRS786435 VZV786435:WBO786435 WJR786435:WLK786435 WTN786435:WVG786435 XDJ786435:XFD786435 HB851971:IU851971 QX851971:SQ851971 AAT851971:ACM851971 AKP851971:AMI851971 AUL851971:AWE851971 BEH851971:BGA851971 BOD851971:BPW851971 BXZ851971:BZS851971 CHV851971:CJO851971 CRR851971:CTK851971 DBN851971:DDG851971 DLJ851971:DNC851971 DVF851971:DWY851971 EFB851971:EGU851971 EOX851971:EQQ851971 EYT851971:FAM851971 FIP851971:FKI851971 FSL851971:FUE851971 GCH851971:GEA851971 GMD851971:GNW851971 GVZ851971:GXS851971 HFV851971:HHO851971 HPR851971:HRK851971 HZN851971:IBG851971 IJJ851971:ILC851971 ITF851971:IUY851971 JDB851971:JEU851971 JMX851971:JOQ851971 JWT851971:JYM851971 KGP851971:KII851971 KQL851971:KSE851971 LAH851971:LCA851971 LKD851971:LLW851971 LTZ851971:LVS851971 MDV851971:MFO851971 MNR851971:MPK851971 MXN851971:MZG851971 NHJ851971:NJC851971 NRF851971:NSY851971 OBB851971:OCU851971 OKX851971:OMQ851971 OUT851971:OWM851971 PEP851971:PGI851971 POL851971:PQE851971 PYH851971:QAA851971 QID851971:QJW851971 QRZ851971:QTS851971 RBV851971:RDO851971 RLR851971:RNK851971 RVN851971:RXG851971 SFJ851971:SHC851971 SPF851971:SQY851971 SZB851971:TAU851971 TIX851971:TKQ851971 TST851971:TUM851971 UCP851971:UEI851971 UML851971:UOE851971 UWH851971:UYA851971 VGD851971:VHW851971 VPZ851971:VRS851971 VZV851971:WBO851971 WJR851971:WLK851971 WTN851971:WVG851971 XDJ851971:XFD851971 HB917507:IU917507 QX917507:SQ917507 AAT917507:ACM917507 AKP917507:AMI917507 AUL917507:AWE917507 BEH917507:BGA917507 BOD917507:BPW917507 BXZ917507:BZS917507 CHV917507:CJO917507 CRR917507:CTK917507 DBN917507:DDG917507 DLJ917507:DNC917507 DVF917507:DWY917507 EFB917507:EGU917507 EOX917507:EQQ917507 EYT917507:FAM917507 FIP917507:FKI917507 FSL917507:FUE917507 GCH917507:GEA917507 GMD917507:GNW917507 GVZ917507:GXS917507 HFV917507:HHO917507 HPR917507:HRK917507 HZN917507:IBG917507 IJJ917507:ILC917507 ITF917507:IUY917507 JDB917507:JEU917507 JMX917507:JOQ917507 JWT917507:JYM917507 KGP917507:KII917507 KQL917507:KSE917507 LAH917507:LCA917507 LKD917507:LLW917507 LTZ917507:LVS917507 MDV917507:MFO917507 MNR917507:MPK917507 MXN917507:MZG917507 NHJ917507:NJC917507 NRF917507:NSY917507 OBB917507:OCU917507 OKX917507:OMQ917507 OUT917507:OWM917507 PEP917507:PGI917507 POL917507:PQE917507 PYH917507:QAA917507 QID917507:QJW917507 QRZ917507:QTS917507 RBV917507:RDO917507 RLR917507:RNK917507 RVN917507:RXG917507 SFJ917507:SHC917507 SPF917507:SQY917507 SZB917507:TAU917507 TIX917507:TKQ917507 TST917507:TUM917507 UCP917507:UEI917507 UML917507:UOE917507 UWH917507:UYA917507 VGD917507:VHW917507 VPZ917507:VRS917507 VZV917507:WBO917507 WJR917507:WLK917507 WTN917507:WVG917507 XDJ917507:XFD917507 HB983043:IU983043 QX983043:SQ983043 AAT983043:ACM983043 AKP983043:AMI983043 AUL983043:AWE983043 BEH983043:BGA983043 BOD983043:BPW983043 BXZ983043:BZS983043 CHV983043:CJO983043 CRR983043:CTK983043 DBN983043:DDG983043 DLJ983043:DNC983043 DVF983043:DWY983043 EFB983043:EGU983043 EOX983043:EQQ983043 EYT983043:FAM983043 FIP983043:FKI983043 FSL983043:FUE983043 GCH983043:GEA983043 GMD983043:GNW983043 GVZ983043:GXS983043 HFV983043:HHO983043 HPR983043:HRK983043 HZN983043:IBG983043 IJJ983043:ILC983043 ITF983043:IUY983043 JDB983043:JEU983043 JMX983043:JOQ983043 JWT983043:JYM983043 KGP983043:KII983043 KQL983043:KSE983043 LAH983043:LCA983043 LKD983043:LLW983043 LTZ983043:LVS983043 MDV983043:MFO983043 MNR983043:MPK983043 MXN983043:MZG983043 NHJ983043:NJC983043 NRF983043:NSY983043 OBB983043:OCU983043 OKX983043:OMQ983043 OUT983043:OWM983043 PEP983043:PGI983043 POL983043:PQE983043 PYH983043:QAA983043 QID983043:QJW983043 QRZ983043:QTS983043 RBV983043:RDO983043 RLR983043:RNK983043 RVN983043:RXG983043 SFJ983043:SHC983043 SPF983043:SQY983043 SZB983043:TAU983043 TIX983043:TKQ983043 TST983043:TUM983043 UCP983043:UEI983043 UML983043:UOE983043 UWH983043:UYA983043 VGD983043:VHW983043 VPZ983043:VRS983043 VZV983043:WBO983043 WJR983043:WLK983043 WTN983043:WVG983043 XDJ983043:XFD983043 WVM98304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xr:uid="{5A8F6C6E-4517-4510-9E75-099FC0AA05EB}">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89BEF-0322-49AD-A23C-B73E678725D6}">
  <sheetPr codeName="Sheet11"/>
  <dimension ref="A1:AM48"/>
  <sheetViews>
    <sheetView showWhiteSpace="0" zoomScaleNormal="100" zoomScalePageLayoutView="85" workbookViewId="0">
      <selection activeCell="J15" sqref="J15"/>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08" t="s">
        <v>18</v>
      </c>
      <c r="B1" s="308"/>
      <c r="C1" s="308"/>
      <c r="D1" s="308"/>
      <c r="E1" s="308"/>
      <c r="F1" s="308"/>
      <c r="G1" s="308"/>
      <c r="H1" s="308"/>
      <c r="I1" s="308"/>
      <c r="J1" s="308"/>
      <c r="K1" s="308"/>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34" t="s">
        <v>152</v>
      </c>
      <c r="C2" s="135"/>
      <c r="D2" s="135"/>
      <c r="E2" s="135"/>
      <c r="F2" s="135"/>
      <c r="G2" s="135"/>
      <c r="H2" s="135"/>
    </row>
    <row r="3" spans="1:39" s="133" customFormat="1" ht="40.5" customHeight="1" x14ac:dyDescent="0.2">
      <c r="B3" s="136" t="s">
        <v>153</v>
      </c>
      <c r="C3" s="137" t="s">
        <v>154</v>
      </c>
      <c r="D3" s="137" t="s">
        <v>155</v>
      </c>
      <c r="E3" s="137" t="s">
        <v>86</v>
      </c>
      <c r="F3" s="137" t="s">
        <v>156</v>
      </c>
      <c r="G3" s="137" t="s">
        <v>157</v>
      </c>
      <c r="H3" s="137" t="s">
        <v>158</v>
      </c>
      <c r="I3" s="138" t="s">
        <v>17</v>
      </c>
      <c r="J3" s="137" t="s">
        <v>159</v>
      </c>
      <c r="K3" s="137" t="s">
        <v>160</v>
      </c>
    </row>
    <row r="4" spans="1:39" s="133" customFormat="1" x14ac:dyDescent="0.2">
      <c r="B4" s="45" t="str">
        <f>'Data Summary'!C23</f>
        <v>5_RECIP_CH4vent</v>
      </c>
      <c r="C4" s="35">
        <f>'Data Summary'!I23</f>
        <v>1</v>
      </c>
      <c r="D4" s="139">
        <v>1</v>
      </c>
      <c r="E4" s="139">
        <v>2</v>
      </c>
      <c r="F4" s="139">
        <v>2</v>
      </c>
      <c r="G4" s="139">
        <v>2</v>
      </c>
      <c r="H4" s="140">
        <v>1</v>
      </c>
      <c r="I4" s="141" t="str">
        <f t="shared" ref="I4:I5" si="0">IF(D4&lt;&gt;"",D4&amp;","&amp;E4&amp;","&amp;F4&amp;","&amp;G4&amp;","&amp;H4,"0,0,0,0,0")</f>
        <v>1,2,2,2,1</v>
      </c>
      <c r="J4" s="142" t="str">
        <f t="shared" ref="J4:J5" si="1">IF(MAX(D4:H4)&gt;=5, "Requirements not met", "Requirements met")</f>
        <v>Requirements met</v>
      </c>
      <c r="K4" s="143" t="str">
        <f t="shared" ref="K4:K5" si="2">IF(MAX(D4:H4)&gt;=5, "Not OK", "OK")</f>
        <v>OK</v>
      </c>
    </row>
    <row r="5" spans="1:39" s="133" customFormat="1" x14ac:dyDescent="0.2">
      <c r="B5" s="45" t="str">
        <f>'Data Summary'!C24</f>
        <v>5_storcap</v>
      </c>
      <c r="C5" s="35">
        <f>'Data Summary'!I24</f>
        <v>1</v>
      </c>
      <c r="D5" s="139">
        <v>1</v>
      </c>
      <c r="E5" s="139">
        <v>2</v>
      </c>
      <c r="F5" s="139">
        <v>2</v>
      </c>
      <c r="G5" s="139">
        <v>2</v>
      </c>
      <c r="H5" s="140">
        <v>1</v>
      </c>
      <c r="I5" s="141" t="str">
        <f t="shared" si="0"/>
        <v>1,2,2,2,1</v>
      </c>
      <c r="J5" s="142" t="str">
        <f t="shared" si="1"/>
        <v>Requirements met</v>
      </c>
      <c r="K5" s="143" t="str">
        <f t="shared" si="2"/>
        <v>OK</v>
      </c>
    </row>
    <row r="6" spans="1:39" s="133" customFormat="1" x14ac:dyDescent="0.2">
      <c r="B6" s="45" t="str">
        <f>'Data Summary'!C25</f>
        <v>nat_mCH4</v>
      </c>
      <c r="C6" s="35">
        <f>'Data Summary'!I25</f>
        <v>2</v>
      </c>
      <c r="D6" s="139">
        <v>1</v>
      </c>
      <c r="E6" s="139">
        <v>2</v>
      </c>
      <c r="F6" s="139">
        <v>2</v>
      </c>
      <c r="G6" s="139">
        <v>2</v>
      </c>
      <c r="H6" s="140">
        <v>1</v>
      </c>
      <c r="I6" s="141" t="str">
        <f t="shared" ref="I6" si="3">IF(D6&lt;&gt;"",D6&amp;","&amp;E6&amp;","&amp;F6&amp;","&amp;G6&amp;","&amp;H6,"0,0,0,0,0")</f>
        <v>1,2,2,2,1</v>
      </c>
      <c r="J6" s="142" t="str">
        <f t="shared" ref="J6" si="4">IF(MAX(D6:H6)&gt;=5, "Requirements not met", "Requirements met")</f>
        <v>Requirements met</v>
      </c>
      <c r="K6" s="143" t="str">
        <f t="shared" ref="K6" si="5">IF(MAX(D6:H6)&gt;=5, "Not OK", "OK")</f>
        <v>OK</v>
      </c>
    </row>
    <row r="7" spans="1:39" s="133" customFormat="1" x14ac:dyDescent="0.2">
      <c r="B7" s="45" t="str">
        <f>'Data Summary'!C26</f>
        <v>5_RECIP_energy</v>
      </c>
      <c r="C7" s="35">
        <f>'Data Summary'!I26</f>
        <v>1</v>
      </c>
      <c r="D7" s="139">
        <v>1</v>
      </c>
      <c r="E7" s="139">
        <v>2</v>
      </c>
      <c r="F7" s="139">
        <v>2</v>
      </c>
      <c r="G7" s="139">
        <v>2</v>
      </c>
      <c r="H7" s="140">
        <v>1</v>
      </c>
      <c r="I7" s="141" t="str">
        <f t="shared" ref="I7" si="6">IF(D7&lt;&gt;"",D7&amp;","&amp;E7&amp;","&amp;F7&amp;","&amp;G7&amp;","&amp;H7,"0,0,0,0,0")</f>
        <v>1,2,2,2,1</v>
      </c>
      <c r="J7" s="142" t="str">
        <f t="shared" ref="J7" si="7">IF(MAX(D7:H7)&gt;=5, "Requirements not met", "Requirements met")</f>
        <v>Requirements met</v>
      </c>
      <c r="K7" s="143" t="str">
        <f t="shared" ref="K7" si="8">IF(MAX(D7:H7)&gt;=5, "Not OK", "OK")</f>
        <v>OK</v>
      </c>
    </row>
    <row r="8" spans="1:39" s="133" customFormat="1" x14ac:dyDescent="0.2">
      <c r="B8" s="45" t="str">
        <f>'Data Summary'!C27</f>
        <v>Recip_thermalefficiency</v>
      </c>
      <c r="C8" s="35">
        <f>'Data Summary'!I27</f>
        <v>3</v>
      </c>
      <c r="D8" s="139">
        <v>1</v>
      </c>
      <c r="E8" s="139">
        <v>2</v>
      </c>
      <c r="F8" s="139">
        <v>2</v>
      </c>
      <c r="G8" s="139">
        <v>2</v>
      </c>
      <c r="H8" s="140">
        <v>1</v>
      </c>
      <c r="I8" s="141" t="str">
        <f t="shared" ref="I8" si="9">IF(D8&lt;&gt;"",D8&amp;","&amp;E8&amp;","&amp;F8&amp;","&amp;G8&amp;","&amp;H8,"0,0,0,0,0")</f>
        <v>1,2,2,2,1</v>
      </c>
      <c r="J8" s="142" t="str">
        <f t="shared" ref="J8" si="10">IF(MAX(D8:H8)&gt;=5, "Requirements not met", "Requirements met")</f>
        <v>Requirements met</v>
      </c>
      <c r="K8" s="143" t="str">
        <f t="shared" ref="K8" si="11">IF(MAX(D8:H8)&gt;=5, "Not OK", "OK")</f>
        <v>OK</v>
      </c>
    </row>
    <row r="9" spans="1:39" s="133" customFormat="1" ht="12.75" customHeight="1" x14ac:dyDescent="0.2">
      <c r="B9" s="144" t="s">
        <v>72</v>
      </c>
      <c r="C9" s="145"/>
      <c r="D9" s="145"/>
      <c r="E9" s="145"/>
      <c r="F9" s="145"/>
      <c r="G9" s="145"/>
      <c r="H9" s="145"/>
      <c r="I9" s="146" t="str">
        <f>MAX(D4:D8)&amp;","&amp;MAX(E4:E8)&amp;","&amp;MAX(F4:F8)&amp;","&amp;MAX(G4:G8)&amp;","&amp;MAX(H4:H8)</f>
        <v>1,2,2,2,1</v>
      </c>
      <c r="J9" s="325"/>
      <c r="K9" s="325"/>
    </row>
    <row r="10" spans="1:39" ht="20.25" x14ac:dyDescent="0.3">
      <c r="B10" s="8"/>
      <c r="C10" s="8"/>
      <c r="D10" s="8"/>
      <c r="E10" s="8"/>
      <c r="F10" s="8"/>
      <c r="G10" s="8"/>
      <c r="H10" s="8"/>
      <c r="I10" s="61"/>
      <c r="O10" s="8"/>
      <c r="P10" s="8"/>
      <c r="Q10" s="8"/>
      <c r="R10" s="8"/>
      <c r="S10" s="8"/>
      <c r="T10" s="8"/>
      <c r="U10" s="8"/>
      <c r="V10" s="8"/>
      <c r="W10" s="8"/>
      <c r="X10" s="8"/>
      <c r="Y10" s="8"/>
      <c r="Z10" s="8"/>
      <c r="AA10" s="8"/>
      <c r="AB10" s="8"/>
      <c r="AC10" s="8"/>
      <c r="AD10" s="8"/>
      <c r="AE10" s="8"/>
      <c r="AF10" s="8"/>
      <c r="AG10" s="8"/>
      <c r="AH10" s="8"/>
      <c r="AI10" s="8"/>
      <c r="AJ10" s="8"/>
      <c r="AK10" s="8"/>
      <c r="AL10" s="8"/>
      <c r="AM10" s="8"/>
    </row>
    <row r="11" spans="1:39" ht="20.25" x14ac:dyDescent="0.3">
      <c r="A11" s="134" t="s">
        <v>161</v>
      </c>
      <c r="C11" s="8"/>
      <c r="D11" s="8"/>
      <c r="E11" s="8"/>
      <c r="F11" s="8"/>
      <c r="G11" s="8"/>
      <c r="H11" s="61"/>
      <c r="N11" s="8"/>
      <c r="O11" s="8"/>
      <c r="P11" s="8"/>
      <c r="Q11" s="8"/>
      <c r="R11" s="8"/>
      <c r="S11" s="8"/>
      <c r="T11" s="8"/>
      <c r="U11" s="8"/>
      <c r="V11" s="8"/>
      <c r="W11" s="8"/>
      <c r="X11" s="8"/>
      <c r="Y11" s="8"/>
      <c r="Z11" s="8"/>
      <c r="AA11" s="8"/>
      <c r="AB11" s="8"/>
      <c r="AC11" s="8"/>
      <c r="AD11" s="8"/>
      <c r="AE11" s="8"/>
      <c r="AF11" s="8"/>
      <c r="AG11" s="8"/>
      <c r="AH11" s="8"/>
      <c r="AI11" s="8"/>
      <c r="AJ11" s="8"/>
      <c r="AK11" s="8"/>
      <c r="AL11" s="8"/>
    </row>
    <row r="12" spans="1:39" s="148" customFormat="1" ht="13.5" thickBot="1" x14ac:dyDescent="0.25">
      <c r="A12" s="147" t="s">
        <v>162</v>
      </c>
    </row>
    <row r="13" spans="1:39" ht="17.25" customHeight="1" thickBot="1" x14ac:dyDescent="0.25">
      <c r="B13" s="326" t="s">
        <v>163</v>
      </c>
      <c r="C13" s="328" t="s">
        <v>164</v>
      </c>
      <c r="D13" s="329"/>
      <c r="E13" s="329"/>
      <c r="F13" s="329"/>
      <c r="G13" s="330"/>
    </row>
    <row r="14" spans="1:39" ht="13.5" thickBot="1" x14ac:dyDescent="0.25">
      <c r="B14" s="327"/>
      <c r="C14" s="149">
        <v>1</v>
      </c>
      <c r="D14" s="149">
        <v>2</v>
      </c>
      <c r="E14" s="149">
        <v>3</v>
      </c>
      <c r="F14" s="149">
        <v>4</v>
      </c>
      <c r="G14" s="149">
        <v>5</v>
      </c>
    </row>
    <row r="15" spans="1:39" ht="72.75" thickBot="1" x14ac:dyDescent="0.25">
      <c r="B15" s="331" t="s">
        <v>165</v>
      </c>
      <c r="C15" s="150" t="s">
        <v>166</v>
      </c>
      <c r="D15" s="150" t="s">
        <v>167</v>
      </c>
      <c r="E15" s="150" t="s">
        <v>168</v>
      </c>
      <c r="F15" s="150" t="s">
        <v>169</v>
      </c>
      <c r="G15" s="150" t="s">
        <v>170</v>
      </c>
    </row>
    <row r="16" spans="1:39" ht="24" customHeight="1" thickBot="1" x14ac:dyDescent="0.25">
      <c r="B16" s="332"/>
      <c r="C16" s="334" t="s">
        <v>171</v>
      </c>
      <c r="D16" s="335"/>
      <c r="E16" s="334" t="s">
        <v>172</v>
      </c>
      <c r="F16" s="336"/>
      <c r="G16" s="335"/>
    </row>
    <row r="17" spans="1:18" ht="36.75" thickBot="1" x14ac:dyDescent="0.25">
      <c r="B17" s="333"/>
      <c r="C17" s="151" t="s">
        <v>173</v>
      </c>
      <c r="D17" s="337" t="s">
        <v>174</v>
      </c>
      <c r="E17" s="338"/>
      <c r="F17" s="339" t="s">
        <v>175</v>
      </c>
      <c r="G17" s="340"/>
    </row>
    <row r="18" spans="1:18" ht="60.75" thickBot="1" x14ac:dyDescent="0.25">
      <c r="B18" s="152" t="s">
        <v>86</v>
      </c>
      <c r="C18" s="150" t="s">
        <v>176</v>
      </c>
      <c r="D18" s="150" t="s">
        <v>177</v>
      </c>
      <c r="E18" s="150" t="s">
        <v>178</v>
      </c>
      <c r="F18" s="150" t="s">
        <v>179</v>
      </c>
      <c r="G18" s="150" t="s">
        <v>180</v>
      </c>
    </row>
    <row r="19" spans="1:18" ht="44.25" customHeight="1" thickBot="1" x14ac:dyDescent="0.25">
      <c r="B19" s="152" t="s">
        <v>156</v>
      </c>
      <c r="C19" s="150" t="s">
        <v>181</v>
      </c>
      <c r="D19" s="150" t="s">
        <v>182</v>
      </c>
      <c r="E19" s="150" t="s">
        <v>183</v>
      </c>
      <c r="F19" s="150" t="s">
        <v>184</v>
      </c>
      <c r="G19" s="150" t="s">
        <v>185</v>
      </c>
    </row>
    <row r="20" spans="1:18" ht="44.25" customHeight="1" thickBot="1" x14ac:dyDescent="0.25">
      <c r="B20" s="152" t="s">
        <v>157</v>
      </c>
      <c r="C20" s="150" t="s">
        <v>186</v>
      </c>
      <c r="D20" s="150" t="s">
        <v>187</v>
      </c>
      <c r="E20" s="150" t="s">
        <v>188</v>
      </c>
      <c r="F20" s="150" t="s">
        <v>189</v>
      </c>
      <c r="G20" s="150" t="s">
        <v>190</v>
      </c>
    </row>
    <row r="21" spans="1:18" ht="44.25" customHeight="1" thickBot="1" x14ac:dyDescent="0.25">
      <c r="B21" s="152" t="s">
        <v>191</v>
      </c>
      <c r="C21" s="150" t="s">
        <v>192</v>
      </c>
      <c r="D21" s="334" t="s">
        <v>193</v>
      </c>
      <c r="E21" s="335"/>
      <c r="F21" s="150" t="s">
        <v>194</v>
      </c>
      <c r="G21" s="150" t="s">
        <v>195</v>
      </c>
    </row>
    <row r="22" spans="1:18" x14ac:dyDescent="0.2">
      <c r="B22" s="153"/>
      <c r="C22" s="154"/>
      <c r="D22" s="154"/>
      <c r="E22" s="154"/>
      <c r="F22" s="154"/>
      <c r="G22" s="154"/>
    </row>
    <row r="23" spans="1:18" customFormat="1" ht="15" x14ac:dyDescent="0.25">
      <c r="A23" s="155" t="s">
        <v>196</v>
      </c>
      <c r="C23" s="156"/>
      <c r="D23" s="156"/>
      <c r="E23" s="156"/>
      <c r="F23" s="156"/>
      <c r="G23" s="156"/>
      <c r="H23" s="156"/>
      <c r="I23" s="156"/>
      <c r="J23" s="156"/>
      <c r="K23" s="156"/>
      <c r="L23" s="156"/>
      <c r="M23" s="156"/>
      <c r="N23" s="156"/>
      <c r="O23" s="156"/>
      <c r="P23" s="156"/>
      <c r="Q23" s="156"/>
      <c r="R23" s="156"/>
    </row>
    <row r="24" spans="1:18" customFormat="1" ht="15" x14ac:dyDescent="0.25">
      <c r="B24" s="157" t="s">
        <v>197</v>
      </c>
      <c r="C24" s="158"/>
      <c r="D24" s="158"/>
      <c r="E24" s="158"/>
      <c r="F24" s="158"/>
      <c r="G24" s="158"/>
      <c r="H24" s="159"/>
      <c r="I24" s="156"/>
      <c r="J24" s="156"/>
      <c r="K24" s="156"/>
      <c r="L24" s="156"/>
      <c r="M24" s="156"/>
      <c r="N24" s="156"/>
      <c r="O24" s="156"/>
      <c r="P24" s="156"/>
      <c r="Q24" s="156"/>
      <c r="R24" s="156"/>
    </row>
    <row r="25" spans="1:18" customFormat="1" ht="65.25" customHeight="1" x14ac:dyDescent="0.25">
      <c r="B25" s="160"/>
      <c r="C25" s="322" t="s">
        <v>198</v>
      </c>
      <c r="D25" s="323"/>
      <c r="E25" s="323"/>
      <c r="F25" s="323"/>
      <c r="G25" s="323"/>
      <c r="H25" s="324"/>
      <c r="N25" s="161"/>
      <c r="O25" s="161"/>
      <c r="P25" s="161"/>
      <c r="Q25" s="161"/>
      <c r="R25" s="161"/>
    </row>
    <row r="26" spans="1:18" customFormat="1" ht="15" x14ac:dyDescent="0.25">
      <c r="B26" s="160"/>
      <c r="C26" s="162" t="s">
        <v>199</v>
      </c>
      <c r="D26" s="163"/>
      <c r="E26" s="163"/>
      <c r="F26" s="163"/>
      <c r="G26" s="163"/>
      <c r="H26" s="164"/>
      <c r="I26" s="156"/>
      <c r="J26" s="156"/>
      <c r="K26" s="156"/>
      <c r="L26" s="156"/>
      <c r="M26" s="156"/>
      <c r="N26" s="156"/>
      <c r="O26" s="156"/>
      <c r="P26" s="156"/>
      <c r="Q26" s="156"/>
      <c r="R26" s="156"/>
    </row>
    <row r="27" spans="1:18" customFormat="1" ht="15" x14ac:dyDescent="0.25">
      <c r="B27" s="160"/>
      <c r="C27" s="165" t="s">
        <v>200</v>
      </c>
      <c r="D27" s="166"/>
      <c r="E27" s="166"/>
      <c r="F27" s="166"/>
      <c r="G27" s="166"/>
      <c r="H27" s="167"/>
      <c r="I27" s="156"/>
      <c r="J27" s="156"/>
      <c r="K27" s="156"/>
      <c r="L27" s="156"/>
      <c r="M27" s="156"/>
      <c r="N27" s="156"/>
      <c r="O27" s="156"/>
      <c r="P27" s="156"/>
      <c r="Q27" s="156"/>
      <c r="R27" s="156"/>
    </row>
    <row r="28" spans="1:18" customFormat="1" ht="15" x14ac:dyDescent="0.25">
      <c r="B28" s="160"/>
      <c r="C28" s="165" t="s">
        <v>201</v>
      </c>
      <c r="D28" s="166"/>
      <c r="E28" s="166"/>
      <c r="F28" s="166"/>
      <c r="G28" s="166"/>
      <c r="H28" s="167"/>
      <c r="I28" s="156"/>
      <c r="J28" s="156"/>
      <c r="K28" s="156"/>
      <c r="L28" s="156"/>
      <c r="M28" s="156"/>
      <c r="N28" s="156"/>
      <c r="O28" s="156"/>
      <c r="P28" s="156"/>
      <c r="Q28" s="156"/>
      <c r="R28" s="156"/>
    </row>
    <row r="29" spans="1:18" customFormat="1" ht="15" x14ac:dyDescent="0.25">
      <c r="B29" s="160"/>
      <c r="C29" s="165" t="s">
        <v>202</v>
      </c>
      <c r="D29" s="166"/>
      <c r="E29" s="166"/>
      <c r="F29" s="166"/>
      <c r="G29" s="166"/>
      <c r="H29" s="167"/>
      <c r="I29" s="156"/>
      <c r="J29" s="156"/>
      <c r="K29" s="156"/>
      <c r="L29" s="156"/>
      <c r="M29" s="156"/>
      <c r="N29" s="156"/>
      <c r="O29" s="156"/>
      <c r="P29" s="156"/>
      <c r="Q29" s="156"/>
      <c r="R29" s="156"/>
    </row>
    <row r="30" spans="1:18" customFormat="1" ht="15" x14ac:dyDescent="0.25">
      <c r="B30" s="160"/>
      <c r="C30" s="165" t="s">
        <v>203</v>
      </c>
      <c r="D30" s="166"/>
      <c r="E30" s="166"/>
      <c r="F30" s="166"/>
      <c r="G30" s="166"/>
      <c r="H30" s="167"/>
      <c r="I30" s="156"/>
      <c r="J30" s="156"/>
      <c r="K30" s="156"/>
      <c r="L30" s="156"/>
      <c r="M30" s="156"/>
      <c r="N30" s="156"/>
      <c r="O30" s="156"/>
      <c r="P30" s="156"/>
      <c r="Q30" s="156"/>
      <c r="R30" s="156"/>
    </row>
    <row r="31" spans="1:18" customFormat="1" ht="41.25" customHeight="1" x14ac:dyDescent="0.25">
      <c r="B31" s="160"/>
      <c r="C31" s="341" t="s">
        <v>204</v>
      </c>
      <c r="D31" s="342"/>
      <c r="E31" s="342"/>
      <c r="F31" s="342"/>
      <c r="G31" s="342"/>
      <c r="H31" s="343"/>
      <c r="N31" s="168"/>
      <c r="O31" s="168"/>
      <c r="P31" s="168"/>
      <c r="Q31" s="156"/>
      <c r="R31" s="156"/>
    </row>
    <row r="32" spans="1:18" customFormat="1" ht="38.25" customHeight="1" x14ac:dyDescent="0.25">
      <c r="B32" s="169"/>
      <c r="C32" s="322" t="s">
        <v>205</v>
      </c>
      <c r="D32" s="323"/>
      <c r="E32" s="323"/>
      <c r="F32" s="323"/>
      <c r="G32" s="323"/>
      <c r="H32" s="324"/>
      <c r="N32" s="161"/>
      <c r="O32" s="161"/>
      <c r="P32" s="161"/>
      <c r="Q32" s="161"/>
      <c r="R32" s="156"/>
    </row>
    <row r="33" spans="1:18" customFormat="1" ht="43.5" customHeight="1" x14ac:dyDescent="0.25">
      <c r="B33" s="322" t="s">
        <v>206</v>
      </c>
      <c r="C33" s="323"/>
      <c r="D33" s="323"/>
      <c r="E33" s="323"/>
      <c r="F33" s="323"/>
      <c r="G33" s="323"/>
      <c r="H33" s="324"/>
      <c r="I33" s="156"/>
      <c r="J33" s="156"/>
      <c r="K33" s="156"/>
      <c r="L33" s="156"/>
      <c r="M33" s="156"/>
      <c r="N33" s="156"/>
      <c r="O33" s="156"/>
      <c r="P33" s="156"/>
      <c r="Q33" s="156"/>
      <c r="R33" s="156"/>
    </row>
    <row r="34" spans="1:18" customFormat="1" ht="49.5" customHeight="1" x14ac:dyDescent="0.25">
      <c r="B34" s="322" t="s">
        <v>207</v>
      </c>
      <c r="C34" s="323"/>
      <c r="D34" s="323"/>
      <c r="E34" s="323"/>
      <c r="F34" s="323"/>
      <c r="G34" s="323"/>
      <c r="H34" s="324"/>
      <c r="I34" s="170"/>
    </row>
    <row r="35" spans="1:18" customFormat="1" ht="46.5" customHeight="1" x14ac:dyDescent="0.25">
      <c r="B35" s="322" t="s">
        <v>208</v>
      </c>
      <c r="C35" s="323"/>
      <c r="D35" s="323"/>
      <c r="E35" s="323"/>
      <c r="F35" s="323"/>
      <c r="G35" s="323"/>
      <c r="H35" s="324"/>
      <c r="I35" s="170"/>
    </row>
    <row r="36" spans="1:18" customFormat="1" ht="30" customHeight="1" x14ac:dyDescent="0.25">
      <c r="B36" s="322" t="s">
        <v>209</v>
      </c>
      <c r="C36" s="323"/>
      <c r="D36" s="323"/>
      <c r="E36" s="323"/>
      <c r="F36" s="323"/>
      <c r="G36" s="323"/>
      <c r="H36" s="324"/>
      <c r="I36" s="170"/>
    </row>
    <row r="37" spans="1:18" customFormat="1" ht="15" customHeight="1" x14ac:dyDescent="0.25">
      <c r="A37" s="171" t="s">
        <v>210</v>
      </c>
      <c r="B37" s="171"/>
      <c r="I37" s="172"/>
    </row>
    <row r="38" spans="1:18" customFormat="1" ht="30" customHeight="1" x14ac:dyDescent="0.25">
      <c r="B38" s="345" t="s">
        <v>211</v>
      </c>
      <c r="C38" s="346"/>
      <c r="D38" s="346"/>
      <c r="E38" s="346"/>
      <c r="F38" s="346"/>
      <c r="G38" s="346"/>
      <c r="H38" s="347"/>
    </row>
    <row r="39" spans="1:18" customFormat="1" ht="12.75" customHeight="1" x14ac:dyDescent="0.25">
      <c r="B39" s="348" t="s">
        <v>212</v>
      </c>
      <c r="C39" s="349"/>
      <c r="D39" s="349"/>
      <c r="E39" s="349"/>
      <c r="F39" s="349"/>
      <c r="G39" s="173"/>
      <c r="H39" s="174"/>
    </row>
    <row r="40" spans="1:18" customFormat="1" ht="29.25" customHeight="1" x14ac:dyDescent="0.25">
      <c r="B40" s="350" t="s">
        <v>213</v>
      </c>
      <c r="C40" s="351"/>
      <c r="D40" s="351"/>
      <c r="E40" s="351"/>
      <c r="F40" s="351"/>
      <c r="G40" s="351"/>
      <c r="H40" s="352"/>
    </row>
    <row r="41" spans="1:18" customFormat="1" ht="15" customHeight="1" x14ac:dyDescent="0.25">
      <c r="B41" s="175" t="s">
        <v>214</v>
      </c>
      <c r="C41" s="173"/>
      <c r="D41" s="173"/>
      <c r="E41" s="173"/>
      <c r="F41" s="173"/>
      <c r="G41" s="173"/>
      <c r="H41" s="174"/>
    </row>
    <row r="42" spans="1:18" customFormat="1" ht="30.75" customHeight="1" x14ac:dyDescent="0.25">
      <c r="B42" s="350" t="s">
        <v>215</v>
      </c>
      <c r="C42" s="351"/>
      <c r="D42" s="351"/>
      <c r="E42" s="351"/>
      <c r="F42" s="351"/>
      <c r="G42" s="351"/>
      <c r="H42" s="352"/>
    </row>
    <row r="43" spans="1:18" customFormat="1" ht="12.75" customHeight="1" x14ac:dyDescent="0.25">
      <c r="B43" s="353" t="s">
        <v>216</v>
      </c>
      <c r="C43" s="354"/>
      <c r="D43" s="354"/>
      <c r="E43" s="354"/>
      <c r="F43" s="354"/>
      <c r="G43" s="354"/>
      <c r="H43" s="174"/>
    </row>
    <row r="44" spans="1:18" customFormat="1" ht="35.25" customHeight="1" x14ac:dyDescent="0.25">
      <c r="B44" s="350" t="s">
        <v>217</v>
      </c>
      <c r="C44" s="351"/>
      <c r="D44" s="351"/>
      <c r="E44" s="351"/>
      <c r="F44" s="351"/>
      <c r="G44" s="351"/>
      <c r="H44" s="352"/>
    </row>
    <row r="45" spans="1:18" customFormat="1" ht="24.75" customHeight="1" x14ac:dyDescent="0.25">
      <c r="B45" s="355" t="s">
        <v>218</v>
      </c>
      <c r="C45" s="356"/>
      <c r="D45" s="356"/>
      <c r="E45" s="356"/>
      <c r="F45" s="356"/>
      <c r="G45" s="356"/>
      <c r="H45" s="357"/>
    </row>
    <row r="46" spans="1:18" customFormat="1" ht="27.75" customHeight="1" x14ac:dyDescent="0.25">
      <c r="B46" s="341" t="s">
        <v>219</v>
      </c>
      <c r="C46" s="342"/>
      <c r="D46" s="342"/>
      <c r="E46" s="342"/>
      <c r="F46" s="342"/>
      <c r="G46" s="342"/>
      <c r="H46" s="343"/>
    </row>
    <row r="47" spans="1:18" customFormat="1" ht="21" customHeight="1" x14ac:dyDescent="0.25">
      <c r="B47" s="322" t="s">
        <v>220</v>
      </c>
      <c r="C47" s="323"/>
      <c r="D47" s="323"/>
      <c r="E47" s="323"/>
      <c r="F47" s="323"/>
      <c r="G47" s="323"/>
      <c r="H47" s="324"/>
    </row>
    <row r="48" spans="1:18" customFormat="1" ht="26.25" customHeight="1" x14ac:dyDescent="0.25">
      <c r="B48" s="344" t="s">
        <v>221</v>
      </c>
      <c r="C48" s="344"/>
      <c r="D48" s="344"/>
      <c r="E48" s="344"/>
      <c r="F48" s="344"/>
      <c r="G48" s="344"/>
      <c r="H48" s="344"/>
    </row>
  </sheetData>
  <mergeCells count="27">
    <mergeCell ref="B48:H48"/>
    <mergeCell ref="B35:H35"/>
    <mergeCell ref="B36:H36"/>
    <mergeCell ref="B38:H38"/>
    <mergeCell ref="B39:F39"/>
    <mergeCell ref="B40:H40"/>
    <mergeCell ref="B42:H42"/>
    <mergeCell ref="B43:G43"/>
    <mergeCell ref="B44:H44"/>
    <mergeCell ref="B45:H45"/>
    <mergeCell ref="B46:H46"/>
    <mergeCell ref="B47:H47"/>
    <mergeCell ref="B34:H34"/>
    <mergeCell ref="A1:K1"/>
    <mergeCell ref="J9:K9"/>
    <mergeCell ref="B13:B14"/>
    <mergeCell ref="C13:G13"/>
    <mergeCell ref="B15:B17"/>
    <mergeCell ref="C16:D16"/>
    <mergeCell ref="E16:G16"/>
    <mergeCell ref="D17:E17"/>
    <mergeCell ref="F17:G17"/>
    <mergeCell ref="D21:E21"/>
    <mergeCell ref="C25:H25"/>
    <mergeCell ref="C31:H31"/>
    <mergeCell ref="C32:H32"/>
    <mergeCell ref="B33:H33"/>
  </mergeCells>
  <conditionalFormatting sqref="I9">
    <cfRule type="expression" dxfId="5" priority="43">
      <formula>MAX(#REF!)&gt;=5</formula>
    </cfRule>
  </conditionalFormatting>
  <conditionalFormatting sqref="J4:K4">
    <cfRule type="expression" dxfId="4" priority="11">
      <formula>MAX(D4:H4)&gt;=5</formula>
    </cfRule>
  </conditionalFormatting>
  <conditionalFormatting sqref="J5:K5">
    <cfRule type="expression" dxfId="3" priority="10">
      <formula>MAX(D5:H5)&gt;=5</formula>
    </cfRule>
  </conditionalFormatting>
  <conditionalFormatting sqref="J6:K6">
    <cfRule type="expression" dxfId="2" priority="4">
      <formula>MAX(D6:H6)&gt;=5</formula>
    </cfRule>
  </conditionalFormatting>
  <conditionalFormatting sqref="J7:K7">
    <cfRule type="expression" dxfId="1" priority="3">
      <formula>MAX(D7:H7)&gt;=5</formula>
    </cfRule>
  </conditionalFormatting>
  <conditionalFormatting sqref="J8:K8">
    <cfRule type="expression" dxfId="0" priority="2">
      <formula>MAX(D8:H8)&gt;=5</formula>
    </cfRule>
  </conditionalFormatting>
  <pageMargins left="0.7" right="0.7" top="0.75" bottom="0.75" header="0.3" footer="0.3"/>
  <pageSetup paperSize="3" orientation="landscape" r:id="rId1"/>
  <headerFooter>
    <oddFooter>Page &amp;P&amp;R&amp;F</oddFooter>
  </headerFooter>
  <rowBreaks count="1" manualBreakCount="1">
    <brk id="2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44EEC-5746-4E24-89A9-48BDE58E2AD9}">
  <sheetPr codeName="Sheet8"/>
  <dimension ref="A1:I6"/>
  <sheetViews>
    <sheetView zoomScaleNormal="100" workbookViewId="0">
      <selection activeCell="E8" sqref="E8"/>
    </sheetView>
  </sheetViews>
  <sheetFormatPr defaultRowHeight="15" x14ac:dyDescent="0.25"/>
  <cols>
    <col min="1" max="1" width="25.85546875" style="192" customWidth="1"/>
    <col min="2" max="3" width="11" style="192" customWidth="1"/>
    <col min="4" max="4" width="22.85546875" style="192" customWidth="1"/>
    <col min="5" max="6" width="11" style="192" customWidth="1"/>
    <col min="7" max="8" width="9.140625" style="192" customWidth="1"/>
    <col min="9" max="9" width="19" style="190"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61" t="s">
        <v>19</v>
      </c>
      <c r="I1" s="176"/>
    </row>
    <row r="2" spans="1:9" s="182" customFormat="1" ht="18" customHeight="1" x14ac:dyDescent="0.25">
      <c r="A2" s="177" t="s">
        <v>19</v>
      </c>
      <c r="B2" s="178" t="s">
        <v>222</v>
      </c>
      <c r="C2" s="179"/>
      <c r="D2" s="180"/>
      <c r="E2" s="180"/>
      <c r="F2" s="180"/>
      <c r="G2" s="180"/>
      <c r="H2" s="180"/>
      <c r="I2" s="181" t="s">
        <v>63</v>
      </c>
    </row>
    <row r="3" spans="1:9" s="182" customFormat="1" x14ac:dyDescent="0.2">
      <c r="A3" s="183" t="s">
        <v>223</v>
      </c>
      <c r="C3" s="184"/>
      <c r="I3" s="185"/>
    </row>
    <row r="4" spans="1:9" s="182" customFormat="1" ht="12.75" x14ac:dyDescent="0.2">
      <c r="A4" s="186" t="s">
        <v>224</v>
      </c>
      <c r="B4" s="186" t="s">
        <v>59</v>
      </c>
      <c r="C4" s="186" t="s">
        <v>71</v>
      </c>
      <c r="D4" s="186" t="s">
        <v>225</v>
      </c>
      <c r="E4" s="187" t="s">
        <v>22</v>
      </c>
      <c r="F4" s="188"/>
      <c r="G4" s="188"/>
      <c r="H4" s="188"/>
      <c r="I4" s="189"/>
    </row>
    <row r="5" spans="1:9" x14ac:dyDescent="0.25">
      <c r="A5"/>
      <c r="B5"/>
      <c r="C5"/>
      <c r="D5"/>
      <c r="E5"/>
      <c r="F5"/>
      <c r="G5"/>
      <c r="H5"/>
    </row>
    <row r="6" spans="1:9" x14ac:dyDescent="0.25">
      <c r="A6" s="191"/>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BA0E-8349-4A9E-8964-F34B8B0A173E}">
  <sheetPr codeName="Sheet9"/>
  <dimension ref="A1:AL37"/>
  <sheetViews>
    <sheetView workbookViewId="0">
      <selection activeCell="F8" sqref="F8"/>
    </sheetView>
  </sheetViews>
  <sheetFormatPr defaultColWidth="9.140625" defaultRowHeight="12.75" x14ac:dyDescent="0.2"/>
  <cols>
    <col min="1" max="1" width="9.140625" style="192"/>
    <col min="2" max="2" width="12" style="192" customWidth="1"/>
    <col min="3" max="3" width="9.140625" style="192"/>
    <col min="4" max="4" width="13.42578125" style="192" bestFit="1" customWidth="1"/>
    <col min="5" max="5" width="16.42578125" style="192" bestFit="1" customWidth="1"/>
    <col min="6" max="6" width="23.42578125" style="192" customWidth="1"/>
    <col min="7" max="7" width="11" style="192" bestFit="1" customWidth="1"/>
    <col min="8" max="259" width="9.140625" style="192"/>
    <col min="260" max="260" width="13.42578125" style="192" bestFit="1" customWidth="1"/>
    <col min="261" max="261" width="16.42578125" style="192" bestFit="1" customWidth="1"/>
    <col min="262" max="262" width="23.42578125" style="192" customWidth="1"/>
    <col min="263" max="263" width="11" style="192" bestFit="1" customWidth="1"/>
    <col min="264" max="515" width="9.140625" style="192"/>
    <col min="516" max="516" width="13.42578125" style="192" bestFit="1" customWidth="1"/>
    <col min="517" max="517" width="16.42578125" style="192" bestFit="1" customWidth="1"/>
    <col min="518" max="518" width="23.42578125" style="192" customWidth="1"/>
    <col min="519" max="519" width="11" style="192" bestFit="1" customWidth="1"/>
    <col min="520" max="771" width="9.140625" style="192"/>
    <col min="772" max="772" width="13.42578125" style="192" bestFit="1" customWidth="1"/>
    <col min="773" max="773" width="16.42578125" style="192" bestFit="1" customWidth="1"/>
    <col min="774" max="774" width="23.42578125" style="192" customWidth="1"/>
    <col min="775" max="775" width="11" style="192" bestFit="1" customWidth="1"/>
    <col min="776" max="1027" width="9.140625" style="192"/>
    <col min="1028" max="1028" width="13.42578125" style="192" bestFit="1" customWidth="1"/>
    <col min="1029" max="1029" width="16.42578125" style="192" bestFit="1" customWidth="1"/>
    <col min="1030" max="1030" width="23.42578125" style="192" customWidth="1"/>
    <col min="1031" max="1031" width="11" style="192" bestFit="1" customWidth="1"/>
    <col min="1032" max="1283" width="9.140625" style="192"/>
    <col min="1284" max="1284" width="13.42578125" style="192" bestFit="1" customWidth="1"/>
    <col min="1285" max="1285" width="16.42578125" style="192" bestFit="1" customWidth="1"/>
    <col min="1286" max="1286" width="23.42578125" style="192" customWidth="1"/>
    <col min="1287" max="1287" width="11" style="192" bestFit="1" customWidth="1"/>
    <col min="1288" max="1539" width="9.140625" style="192"/>
    <col min="1540" max="1540" width="13.42578125" style="192" bestFit="1" customWidth="1"/>
    <col min="1541" max="1541" width="16.42578125" style="192" bestFit="1" customWidth="1"/>
    <col min="1542" max="1542" width="23.42578125" style="192" customWidth="1"/>
    <col min="1543" max="1543" width="11" style="192" bestFit="1" customWidth="1"/>
    <col min="1544" max="1795" width="9.140625" style="192"/>
    <col min="1796" max="1796" width="13.42578125" style="192" bestFit="1" customWidth="1"/>
    <col min="1797" max="1797" width="16.42578125" style="192" bestFit="1" customWidth="1"/>
    <col min="1798" max="1798" width="23.42578125" style="192" customWidth="1"/>
    <col min="1799" max="1799" width="11" style="192" bestFit="1" customWidth="1"/>
    <col min="1800" max="2051" width="9.140625" style="192"/>
    <col min="2052" max="2052" width="13.42578125" style="192" bestFit="1" customWidth="1"/>
    <col min="2053" max="2053" width="16.42578125" style="192" bestFit="1" customWidth="1"/>
    <col min="2054" max="2054" width="23.42578125" style="192" customWidth="1"/>
    <col min="2055" max="2055" width="11" style="192" bestFit="1" customWidth="1"/>
    <col min="2056" max="2307" width="9.140625" style="192"/>
    <col min="2308" max="2308" width="13.42578125" style="192" bestFit="1" customWidth="1"/>
    <col min="2309" max="2309" width="16.42578125" style="192" bestFit="1" customWidth="1"/>
    <col min="2310" max="2310" width="23.42578125" style="192" customWidth="1"/>
    <col min="2311" max="2311" width="11" style="192" bestFit="1" customWidth="1"/>
    <col min="2312" max="2563" width="9.140625" style="192"/>
    <col min="2564" max="2564" width="13.42578125" style="192" bestFit="1" customWidth="1"/>
    <col min="2565" max="2565" width="16.42578125" style="192" bestFit="1" customWidth="1"/>
    <col min="2566" max="2566" width="23.42578125" style="192" customWidth="1"/>
    <col min="2567" max="2567" width="11" style="192" bestFit="1" customWidth="1"/>
    <col min="2568" max="2819" width="9.140625" style="192"/>
    <col min="2820" max="2820" width="13.42578125" style="192" bestFit="1" customWidth="1"/>
    <col min="2821" max="2821" width="16.42578125" style="192" bestFit="1" customWidth="1"/>
    <col min="2822" max="2822" width="23.42578125" style="192" customWidth="1"/>
    <col min="2823" max="2823" width="11" style="192" bestFit="1" customWidth="1"/>
    <col min="2824" max="3075" width="9.140625" style="192"/>
    <col min="3076" max="3076" width="13.42578125" style="192" bestFit="1" customWidth="1"/>
    <col min="3077" max="3077" width="16.42578125" style="192" bestFit="1" customWidth="1"/>
    <col min="3078" max="3078" width="23.42578125" style="192" customWidth="1"/>
    <col min="3079" max="3079" width="11" style="192" bestFit="1" customWidth="1"/>
    <col min="3080" max="3331" width="9.140625" style="192"/>
    <col min="3332" max="3332" width="13.42578125" style="192" bestFit="1" customWidth="1"/>
    <col min="3333" max="3333" width="16.42578125" style="192" bestFit="1" customWidth="1"/>
    <col min="3334" max="3334" width="23.42578125" style="192" customWidth="1"/>
    <col min="3335" max="3335" width="11" style="192" bestFit="1" customWidth="1"/>
    <col min="3336" max="3587" width="9.140625" style="192"/>
    <col min="3588" max="3588" width="13.42578125" style="192" bestFit="1" customWidth="1"/>
    <col min="3589" max="3589" width="16.42578125" style="192" bestFit="1" customWidth="1"/>
    <col min="3590" max="3590" width="23.42578125" style="192" customWidth="1"/>
    <col min="3591" max="3591" width="11" style="192" bestFit="1" customWidth="1"/>
    <col min="3592" max="3843" width="9.140625" style="192"/>
    <col min="3844" max="3844" width="13.42578125" style="192" bestFit="1" customWidth="1"/>
    <col min="3845" max="3845" width="16.42578125" style="192" bestFit="1" customWidth="1"/>
    <col min="3846" max="3846" width="23.42578125" style="192" customWidth="1"/>
    <col min="3847" max="3847" width="11" style="192" bestFit="1" customWidth="1"/>
    <col min="3848" max="4099" width="9.140625" style="192"/>
    <col min="4100" max="4100" width="13.42578125" style="192" bestFit="1" customWidth="1"/>
    <col min="4101" max="4101" width="16.42578125" style="192" bestFit="1" customWidth="1"/>
    <col min="4102" max="4102" width="23.42578125" style="192" customWidth="1"/>
    <col min="4103" max="4103" width="11" style="192" bestFit="1" customWidth="1"/>
    <col min="4104" max="4355" width="9.140625" style="192"/>
    <col min="4356" max="4356" width="13.42578125" style="192" bestFit="1" customWidth="1"/>
    <col min="4357" max="4357" width="16.42578125" style="192" bestFit="1" customWidth="1"/>
    <col min="4358" max="4358" width="23.42578125" style="192" customWidth="1"/>
    <col min="4359" max="4359" width="11" style="192" bestFit="1" customWidth="1"/>
    <col min="4360" max="4611" width="9.140625" style="192"/>
    <col min="4612" max="4612" width="13.42578125" style="192" bestFit="1" customWidth="1"/>
    <col min="4613" max="4613" width="16.42578125" style="192" bestFit="1" customWidth="1"/>
    <col min="4614" max="4614" width="23.42578125" style="192" customWidth="1"/>
    <col min="4615" max="4615" width="11" style="192" bestFit="1" customWidth="1"/>
    <col min="4616" max="4867" width="9.140625" style="192"/>
    <col min="4868" max="4868" width="13.42578125" style="192" bestFit="1" customWidth="1"/>
    <col min="4869" max="4869" width="16.42578125" style="192" bestFit="1" customWidth="1"/>
    <col min="4870" max="4870" width="23.42578125" style="192" customWidth="1"/>
    <col min="4871" max="4871" width="11" style="192" bestFit="1" customWidth="1"/>
    <col min="4872" max="5123" width="9.140625" style="192"/>
    <col min="5124" max="5124" width="13.42578125" style="192" bestFit="1" customWidth="1"/>
    <col min="5125" max="5125" width="16.42578125" style="192" bestFit="1" customWidth="1"/>
    <col min="5126" max="5126" width="23.42578125" style="192" customWidth="1"/>
    <col min="5127" max="5127" width="11" style="192" bestFit="1" customWidth="1"/>
    <col min="5128" max="5379" width="9.140625" style="192"/>
    <col min="5380" max="5380" width="13.42578125" style="192" bestFit="1" customWidth="1"/>
    <col min="5381" max="5381" width="16.42578125" style="192" bestFit="1" customWidth="1"/>
    <col min="5382" max="5382" width="23.42578125" style="192" customWidth="1"/>
    <col min="5383" max="5383" width="11" style="192" bestFit="1" customWidth="1"/>
    <col min="5384" max="5635" width="9.140625" style="192"/>
    <col min="5636" max="5636" width="13.42578125" style="192" bestFit="1" customWidth="1"/>
    <col min="5637" max="5637" width="16.42578125" style="192" bestFit="1" customWidth="1"/>
    <col min="5638" max="5638" width="23.42578125" style="192" customWidth="1"/>
    <col min="5639" max="5639" width="11" style="192" bestFit="1" customWidth="1"/>
    <col min="5640" max="5891" width="9.140625" style="192"/>
    <col min="5892" max="5892" width="13.42578125" style="192" bestFit="1" customWidth="1"/>
    <col min="5893" max="5893" width="16.42578125" style="192" bestFit="1" customWidth="1"/>
    <col min="5894" max="5894" width="23.42578125" style="192" customWidth="1"/>
    <col min="5895" max="5895" width="11" style="192" bestFit="1" customWidth="1"/>
    <col min="5896" max="6147" width="9.140625" style="192"/>
    <col min="6148" max="6148" width="13.42578125" style="192" bestFit="1" customWidth="1"/>
    <col min="6149" max="6149" width="16.42578125" style="192" bestFit="1" customWidth="1"/>
    <col min="6150" max="6150" width="23.42578125" style="192" customWidth="1"/>
    <col min="6151" max="6151" width="11" style="192" bestFit="1" customWidth="1"/>
    <col min="6152" max="6403" width="9.140625" style="192"/>
    <col min="6404" max="6404" width="13.42578125" style="192" bestFit="1" customWidth="1"/>
    <col min="6405" max="6405" width="16.42578125" style="192" bestFit="1" customWidth="1"/>
    <col min="6406" max="6406" width="23.42578125" style="192" customWidth="1"/>
    <col min="6407" max="6407" width="11" style="192" bestFit="1" customWidth="1"/>
    <col min="6408" max="6659" width="9.140625" style="192"/>
    <col min="6660" max="6660" width="13.42578125" style="192" bestFit="1" customWidth="1"/>
    <col min="6661" max="6661" width="16.42578125" style="192" bestFit="1" customWidth="1"/>
    <col min="6662" max="6662" width="23.42578125" style="192" customWidth="1"/>
    <col min="6663" max="6663" width="11" style="192" bestFit="1" customWidth="1"/>
    <col min="6664" max="6915" width="9.140625" style="192"/>
    <col min="6916" max="6916" width="13.42578125" style="192" bestFit="1" customWidth="1"/>
    <col min="6917" max="6917" width="16.42578125" style="192" bestFit="1" customWidth="1"/>
    <col min="6918" max="6918" width="23.42578125" style="192" customWidth="1"/>
    <col min="6919" max="6919" width="11" style="192" bestFit="1" customWidth="1"/>
    <col min="6920" max="7171" width="9.140625" style="192"/>
    <col min="7172" max="7172" width="13.42578125" style="192" bestFit="1" customWidth="1"/>
    <col min="7173" max="7173" width="16.42578125" style="192" bestFit="1" customWidth="1"/>
    <col min="7174" max="7174" width="23.42578125" style="192" customWidth="1"/>
    <col min="7175" max="7175" width="11" style="192" bestFit="1" customWidth="1"/>
    <col min="7176" max="7427" width="9.140625" style="192"/>
    <col min="7428" max="7428" width="13.42578125" style="192" bestFit="1" customWidth="1"/>
    <col min="7429" max="7429" width="16.42578125" style="192" bestFit="1" customWidth="1"/>
    <col min="7430" max="7430" width="23.42578125" style="192" customWidth="1"/>
    <col min="7431" max="7431" width="11" style="192" bestFit="1" customWidth="1"/>
    <col min="7432" max="7683" width="9.140625" style="192"/>
    <col min="7684" max="7684" width="13.42578125" style="192" bestFit="1" customWidth="1"/>
    <col min="7685" max="7685" width="16.42578125" style="192" bestFit="1" customWidth="1"/>
    <col min="7686" max="7686" width="23.42578125" style="192" customWidth="1"/>
    <col min="7687" max="7687" width="11" style="192" bestFit="1" customWidth="1"/>
    <col min="7688" max="7939" width="9.140625" style="192"/>
    <col min="7940" max="7940" width="13.42578125" style="192" bestFit="1" customWidth="1"/>
    <col min="7941" max="7941" width="16.42578125" style="192" bestFit="1" customWidth="1"/>
    <col min="7942" max="7942" width="23.42578125" style="192" customWidth="1"/>
    <col min="7943" max="7943" width="11" style="192" bestFit="1" customWidth="1"/>
    <col min="7944" max="8195" width="9.140625" style="192"/>
    <col min="8196" max="8196" width="13.42578125" style="192" bestFit="1" customWidth="1"/>
    <col min="8197" max="8197" width="16.42578125" style="192" bestFit="1" customWidth="1"/>
    <col min="8198" max="8198" width="23.42578125" style="192" customWidth="1"/>
    <col min="8199" max="8199" width="11" style="192" bestFit="1" customWidth="1"/>
    <col min="8200" max="8451" width="9.140625" style="192"/>
    <col min="8452" max="8452" width="13.42578125" style="192" bestFit="1" customWidth="1"/>
    <col min="8453" max="8453" width="16.42578125" style="192" bestFit="1" customWidth="1"/>
    <col min="8454" max="8454" width="23.42578125" style="192" customWidth="1"/>
    <col min="8455" max="8455" width="11" style="192" bestFit="1" customWidth="1"/>
    <col min="8456" max="8707" width="9.140625" style="192"/>
    <col min="8708" max="8708" width="13.42578125" style="192" bestFit="1" customWidth="1"/>
    <col min="8709" max="8709" width="16.42578125" style="192" bestFit="1" customWidth="1"/>
    <col min="8710" max="8710" width="23.42578125" style="192" customWidth="1"/>
    <col min="8711" max="8711" width="11" style="192" bestFit="1" customWidth="1"/>
    <col min="8712" max="8963" width="9.140625" style="192"/>
    <col min="8964" max="8964" width="13.42578125" style="192" bestFit="1" customWidth="1"/>
    <col min="8965" max="8965" width="16.42578125" style="192" bestFit="1" customWidth="1"/>
    <col min="8966" max="8966" width="23.42578125" style="192" customWidth="1"/>
    <col min="8967" max="8967" width="11" style="192" bestFit="1" customWidth="1"/>
    <col min="8968" max="9219" width="9.140625" style="192"/>
    <col min="9220" max="9220" width="13.42578125" style="192" bestFit="1" customWidth="1"/>
    <col min="9221" max="9221" width="16.42578125" style="192" bestFit="1" customWidth="1"/>
    <col min="9222" max="9222" width="23.42578125" style="192" customWidth="1"/>
    <col min="9223" max="9223" width="11" style="192" bestFit="1" customWidth="1"/>
    <col min="9224" max="9475" width="9.140625" style="192"/>
    <col min="9476" max="9476" width="13.42578125" style="192" bestFit="1" customWidth="1"/>
    <col min="9477" max="9477" width="16.42578125" style="192" bestFit="1" customWidth="1"/>
    <col min="9478" max="9478" width="23.42578125" style="192" customWidth="1"/>
    <col min="9479" max="9479" width="11" style="192" bestFit="1" customWidth="1"/>
    <col min="9480" max="9731" width="9.140625" style="192"/>
    <col min="9732" max="9732" width="13.42578125" style="192" bestFit="1" customWidth="1"/>
    <col min="9733" max="9733" width="16.42578125" style="192" bestFit="1" customWidth="1"/>
    <col min="9734" max="9734" width="23.42578125" style="192" customWidth="1"/>
    <col min="9735" max="9735" width="11" style="192" bestFit="1" customWidth="1"/>
    <col min="9736" max="9987" width="9.140625" style="192"/>
    <col min="9988" max="9988" width="13.42578125" style="192" bestFit="1" customWidth="1"/>
    <col min="9989" max="9989" width="16.42578125" style="192" bestFit="1" customWidth="1"/>
    <col min="9990" max="9990" width="23.42578125" style="192" customWidth="1"/>
    <col min="9991" max="9991" width="11" style="192" bestFit="1" customWidth="1"/>
    <col min="9992" max="10243" width="9.140625" style="192"/>
    <col min="10244" max="10244" width="13.42578125" style="192" bestFit="1" customWidth="1"/>
    <col min="10245" max="10245" width="16.42578125" style="192" bestFit="1" customWidth="1"/>
    <col min="10246" max="10246" width="23.42578125" style="192" customWidth="1"/>
    <col min="10247" max="10247" width="11" style="192" bestFit="1" customWidth="1"/>
    <col min="10248" max="10499" width="9.140625" style="192"/>
    <col min="10500" max="10500" width="13.42578125" style="192" bestFit="1" customWidth="1"/>
    <col min="10501" max="10501" width="16.42578125" style="192" bestFit="1" customWidth="1"/>
    <col min="10502" max="10502" width="23.42578125" style="192" customWidth="1"/>
    <col min="10503" max="10503" width="11" style="192" bestFit="1" customWidth="1"/>
    <col min="10504" max="10755" width="9.140625" style="192"/>
    <col min="10756" max="10756" width="13.42578125" style="192" bestFit="1" customWidth="1"/>
    <col min="10757" max="10757" width="16.42578125" style="192" bestFit="1" customWidth="1"/>
    <col min="10758" max="10758" width="23.42578125" style="192" customWidth="1"/>
    <col min="10759" max="10759" width="11" style="192" bestFit="1" customWidth="1"/>
    <col min="10760" max="11011" width="9.140625" style="192"/>
    <col min="11012" max="11012" width="13.42578125" style="192" bestFit="1" customWidth="1"/>
    <col min="11013" max="11013" width="16.42578125" style="192" bestFit="1" customWidth="1"/>
    <col min="11014" max="11014" width="23.42578125" style="192" customWidth="1"/>
    <col min="11015" max="11015" width="11" style="192" bestFit="1" customWidth="1"/>
    <col min="11016" max="11267" width="9.140625" style="192"/>
    <col min="11268" max="11268" width="13.42578125" style="192" bestFit="1" customWidth="1"/>
    <col min="11269" max="11269" width="16.42578125" style="192" bestFit="1" customWidth="1"/>
    <col min="11270" max="11270" width="23.42578125" style="192" customWidth="1"/>
    <col min="11271" max="11271" width="11" style="192" bestFit="1" customWidth="1"/>
    <col min="11272" max="11523" width="9.140625" style="192"/>
    <col min="11524" max="11524" width="13.42578125" style="192" bestFit="1" customWidth="1"/>
    <col min="11525" max="11525" width="16.42578125" style="192" bestFit="1" customWidth="1"/>
    <col min="11526" max="11526" width="23.42578125" style="192" customWidth="1"/>
    <col min="11527" max="11527" width="11" style="192" bestFit="1" customWidth="1"/>
    <col min="11528" max="11779" width="9.140625" style="192"/>
    <col min="11780" max="11780" width="13.42578125" style="192" bestFit="1" customWidth="1"/>
    <col min="11781" max="11781" width="16.42578125" style="192" bestFit="1" customWidth="1"/>
    <col min="11782" max="11782" width="23.42578125" style="192" customWidth="1"/>
    <col min="11783" max="11783" width="11" style="192" bestFit="1" customWidth="1"/>
    <col min="11784" max="12035" width="9.140625" style="192"/>
    <col min="12036" max="12036" width="13.42578125" style="192" bestFit="1" customWidth="1"/>
    <col min="12037" max="12037" width="16.42578125" style="192" bestFit="1" customWidth="1"/>
    <col min="12038" max="12038" width="23.42578125" style="192" customWidth="1"/>
    <col min="12039" max="12039" width="11" style="192" bestFit="1" customWidth="1"/>
    <col min="12040" max="12291" width="9.140625" style="192"/>
    <col min="12292" max="12292" width="13.42578125" style="192" bestFit="1" customWidth="1"/>
    <col min="12293" max="12293" width="16.42578125" style="192" bestFit="1" customWidth="1"/>
    <col min="12294" max="12294" width="23.42578125" style="192" customWidth="1"/>
    <col min="12295" max="12295" width="11" style="192" bestFit="1" customWidth="1"/>
    <col min="12296" max="12547" width="9.140625" style="192"/>
    <col min="12548" max="12548" width="13.42578125" style="192" bestFit="1" customWidth="1"/>
    <col min="12549" max="12549" width="16.42578125" style="192" bestFit="1" customWidth="1"/>
    <col min="12550" max="12550" width="23.42578125" style="192" customWidth="1"/>
    <col min="12551" max="12551" width="11" style="192" bestFit="1" customWidth="1"/>
    <col min="12552" max="12803" width="9.140625" style="192"/>
    <col min="12804" max="12804" width="13.42578125" style="192" bestFit="1" customWidth="1"/>
    <col min="12805" max="12805" width="16.42578125" style="192" bestFit="1" customWidth="1"/>
    <col min="12806" max="12806" width="23.42578125" style="192" customWidth="1"/>
    <col min="12807" max="12807" width="11" style="192" bestFit="1" customWidth="1"/>
    <col min="12808" max="13059" width="9.140625" style="192"/>
    <col min="13060" max="13060" width="13.42578125" style="192" bestFit="1" customWidth="1"/>
    <col min="13061" max="13061" width="16.42578125" style="192" bestFit="1" customWidth="1"/>
    <col min="13062" max="13062" width="23.42578125" style="192" customWidth="1"/>
    <col min="13063" max="13063" width="11" style="192" bestFit="1" customWidth="1"/>
    <col min="13064" max="13315" width="9.140625" style="192"/>
    <col min="13316" max="13316" width="13.42578125" style="192" bestFit="1" customWidth="1"/>
    <col min="13317" max="13317" width="16.42578125" style="192" bestFit="1" customWidth="1"/>
    <col min="13318" max="13318" width="23.42578125" style="192" customWidth="1"/>
    <col min="13319" max="13319" width="11" style="192" bestFit="1" customWidth="1"/>
    <col min="13320" max="13571" width="9.140625" style="192"/>
    <col min="13572" max="13572" width="13.42578125" style="192" bestFit="1" customWidth="1"/>
    <col min="13573" max="13573" width="16.42578125" style="192" bestFit="1" customWidth="1"/>
    <col min="13574" max="13574" width="23.42578125" style="192" customWidth="1"/>
    <col min="13575" max="13575" width="11" style="192" bestFit="1" customWidth="1"/>
    <col min="13576" max="13827" width="9.140625" style="192"/>
    <col min="13828" max="13828" width="13.42578125" style="192" bestFit="1" customWidth="1"/>
    <col min="13829" max="13829" width="16.42578125" style="192" bestFit="1" customWidth="1"/>
    <col min="13830" max="13830" width="23.42578125" style="192" customWidth="1"/>
    <col min="13831" max="13831" width="11" style="192" bestFit="1" customWidth="1"/>
    <col min="13832" max="14083" width="9.140625" style="192"/>
    <col min="14084" max="14084" width="13.42578125" style="192" bestFit="1" customWidth="1"/>
    <col min="14085" max="14085" width="16.42578125" style="192" bestFit="1" customWidth="1"/>
    <col min="14086" max="14086" width="23.42578125" style="192" customWidth="1"/>
    <col min="14087" max="14087" width="11" style="192" bestFit="1" customWidth="1"/>
    <col min="14088" max="14339" width="9.140625" style="192"/>
    <col min="14340" max="14340" width="13.42578125" style="192" bestFit="1" customWidth="1"/>
    <col min="14341" max="14341" width="16.42578125" style="192" bestFit="1" customWidth="1"/>
    <col min="14342" max="14342" width="23.42578125" style="192" customWidth="1"/>
    <col min="14343" max="14343" width="11" style="192" bestFit="1" customWidth="1"/>
    <col min="14344" max="14595" width="9.140625" style="192"/>
    <col min="14596" max="14596" width="13.42578125" style="192" bestFit="1" customWidth="1"/>
    <col min="14597" max="14597" width="16.42578125" style="192" bestFit="1" customWidth="1"/>
    <col min="14598" max="14598" width="23.42578125" style="192" customWidth="1"/>
    <col min="14599" max="14599" width="11" style="192" bestFit="1" customWidth="1"/>
    <col min="14600" max="14851" width="9.140625" style="192"/>
    <col min="14852" max="14852" width="13.42578125" style="192" bestFit="1" customWidth="1"/>
    <col min="14853" max="14853" width="16.42578125" style="192" bestFit="1" customWidth="1"/>
    <col min="14854" max="14854" width="23.42578125" style="192" customWidth="1"/>
    <col min="14855" max="14855" width="11" style="192" bestFit="1" customWidth="1"/>
    <col min="14856" max="15107" width="9.140625" style="192"/>
    <col min="15108" max="15108" width="13.42578125" style="192" bestFit="1" customWidth="1"/>
    <col min="15109" max="15109" width="16.42578125" style="192" bestFit="1" customWidth="1"/>
    <col min="15110" max="15110" width="23.42578125" style="192" customWidth="1"/>
    <col min="15111" max="15111" width="11" style="192" bestFit="1" customWidth="1"/>
    <col min="15112" max="15363" width="9.140625" style="192"/>
    <col min="15364" max="15364" width="13.42578125" style="192" bestFit="1" customWidth="1"/>
    <col min="15365" max="15365" width="16.42578125" style="192" bestFit="1" customWidth="1"/>
    <col min="15366" max="15366" width="23.42578125" style="192" customWidth="1"/>
    <col min="15367" max="15367" width="11" style="192" bestFit="1" customWidth="1"/>
    <col min="15368" max="15619" width="9.140625" style="192"/>
    <col min="15620" max="15620" width="13.42578125" style="192" bestFit="1" customWidth="1"/>
    <col min="15621" max="15621" width="16.42578125" style="192" bestFit="1" customWidth="1"/>
    <col min="15622" max="15622" width="23.42578125" style="192" customWidth="1"/>
    <col min="15623" max="15623" width="11" style="192" bestFit="1" customWidth="1"/>
    <col min="15624" max="15875" width="9.140625" style="192"/>
    <col min="15876" max="15876" width="13.42578125" style="192" bestFit="1" customWidth="1"/>
    <col min="15877" max="15877" width="16.42578125" style="192" bestFit="1" customWidth="1"/>
    <col min="15878" max="15878" width="23.42578125" style="192" customWidth="1"/>
    <col min="15879" max="15879" width="11" style="192" bestFit="1" customWidth="1"/>
    <col min="15880" max="16131" width="9.140625" style="192"/>
    <col min="16132" max="16132" width="13.42578125" style="192" bestFit="1" customWidth="1"/>
    <col min="16133" max="16133" width="16.42578125" style="192" bestFit="1" customWidth="1"/>
    <col min="16134" max="16134" width="23.42578125" style="192" customWidth="1"/>
    <col min="16135" max="16135" width="11" style="192" bestFit="1" customWidth="1"/>
    <col min="16136" max="16384" width="9.140625" style="192"/>
  </cols>
  <sheetData>
    <row r="1" spans="1:38" ht="20.25" x14ac:dyDescent="0.3">
      <c r="A1" s="193"/>
      <c r="B1" s="194"/>
      <c r="C1" s="193"/>
      <c r="D1" s="194"/>
      <c r="E1" s="193"/>
      <c r="F1" s="193"/>
      <c r="G1" s="193"/>
      <c r="H1" s="61" t="s">
        <v>20</v>
      </c>
      <c r="I1" s="195"/>
      <c r="J1" s="195"/>
      <c r="K1" s="195"/>
      <c r="L1" s="195"/>
      <c r="M1" s="195"/>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row>
    <row r="2" spans="1:38" x14ac:dyDescent="0.2">
      <c r="A2" s="195"/>
      <c r="B2" s="358"/>
      <c r="C2" s="358"/>
      <c r="D2" s="358"/>
      <c r="E2" s="358"/>
      <c r="F2" s="196"/>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row>
    <row r="3" spans="1:38" x14ac:dyDescent="0.2">
      <c r="A3" s="195"/>
      <c r="B3" s="359" t="s">
        <v>226</v>
      </c>
      <c r="C3" s="359"/>
      <c r="D3" s="359"/>
      <c r="E3" s="359"/>
      <c r="F3" s="197" t="s">
        <v>63</v>
      </c>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row>
    <row r="4" spans="1:38" x14ac:dyDescent="0.2">
      <c r="A4" s="195"/>
      <c r="B4" s="195" t="s">
        <v>317</v>
      </c>
      <c r="C4" s="195" t="s">
        <v>318</v>
      </c>
      <c r="D4" s="195" t="s">
        <v>319</v>
      </c>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row>
    <row r="5" spans="1:38" x14ac:dyDescent="0.2">
      <c r="A5" s="195"/>
      <c r="B5" s="198" t="s">
        <v>320</v>
      </c>
      <c r="C5" s="192" t="s">
        <v>318</v>
      </c>
      <c r="D5" s="192" t="s">
        <v>321</v>
      </c>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row>
    <row r="6" spans="1:38" x14ac:dyDescent="0.2">
      <c r="A6" s="195"/>
      <c r="B6" s="199" t="s">
        <v>322</v>
      </c>
      <c r="C6" s="192" t="s">
        <v>318</v>
      </c>
      <c r="D6" s="192" t="s">
        <v>323</v>
      </c>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row>
    <row r="7" spans="1:38" x14ac:dyDescent="0.2">
      <c r="A7" s="195"/>
      <c r="B7" s="198" t="s">
        <v>349</v>
      </c>
      <c r="C7" s="192" t="s">
        <v>318</v>
      </c>
      <c r="D7" s="239">
        <f>CONVERT(1,"HPh","BTU")</f>
        <v>2544.4335776440244</v>
      </c>
      <c r="E7" s="192" t="s">
        <v>350</v>
      </c>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row>
    <row r="8" spans="1:38" x14ac:dyDescent="0.2">
      <c r="A8" s="195"/>
      <c r="B8" s="199" t="s">
        <v>351</v>
      </c>
      <c r="C8" s="192" t="s">
        <v>318</v>
      </c>
      <c r="D8" s="192" t="s">
        <v>352</v>
      </c>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row>
    <row r="9" spans="1:38" x14ac:dyDescent="0.2">
      <c r="A9" s="195"/>
      <c r="B9" s="198" t="s">
        <v>322</v>
      </c>
      <c r="C9" s="192" t="s">
        <v>318</v>
      </c>
      <c r="D9" s="192" t="s">
        <v>353</v>
      </c>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195"/>
    </row>
    <row r="10" spans="1:38" x14ac:dyDescent="0.2">
      <c r="A10" s="195"/>
      <c r="B10" s="200"/>
      <c r="C10" s="195"/>
      <c r="D10" s="195"/>
      <c r="E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195"/>
    </row>
    <row r="11" spans="1:38" x14ac:dyDescent="0.2">
      <c r="A11" s="195"/>
      <c r="B11" s="201"/>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195"/>
    </row>
    <row r="12" spans="1:38" x14ac:dyDescent="0.2">
      <c r="A12" s="195"/>
      <c r="B12" s="202"/>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row>
    <row r="13" spans="1:38" x14ac:dyDescent="0.2">
      <c r="A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row>
    <row r="14" spans="1:38" x14ac:dyDescent="0.2">
      <c r="A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row>
    <row r="15" spans="1:38" x14ac:dyDescent="0.2">
      <c r="A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5"/>
    </row>
    <row r="16" spans="1:38" x14ac:dyDescent="0.2">
      <c r="A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row>
    <row r="17" spans="1:38" x14ac:dyDescent="0.2">
      <c r="A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95"/>
      <c r="AK17" s="195"/>
      <c r="AL17" s="195"/>
    </row>
    <row r="18" spans="1:38" x14ac:dyDescent="0.2">
      <c r="A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row>
    <row r="19" spans="1:38" x14ac:dyDescent="0.2">
      <c r="A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row>
    <row r="20" spans="1:38" x14ac:dyDescent="0.2">
      <c r="A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row>
    <row r="21" spans="1:38" x14ac:dyDescent="0.2">
      <c r="A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row>
    <row r="22" spans="1:38" x14ac:dyDescent="0.2">
      <c r="A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row>
    <row r="23" spans="1:38" x14ac:dyDescent="0.2">
      <c r="A23" s="195"/>
      <c r="B23" s="195"/>
      <c r="C23" s="195"/>
      <c r="D23" s="195"/>
      <c r="E23" s="195"/>
      <c r="F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row>
    <row r="24" spans="1:38" x14ac:dyDescent="0.2">
      <c r="A24" s="195"/>
      <c r="B24" s="195"/>
      <c r="C24" s="195"/>
      <c r="D24" s="195"/>
      <c r="E24" s="195"/>
      <c r="F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row>
    <row r="25" spans="1:38" x14ac:dyDescent="0.2">
      <c r="A25" s="195"/>
      <c r="B25" s="156"/>
      <c r="C25" s="203"/>
      <c r="D25" s="156"/>
      <c r="E25" s="156"/>
      <c r="F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row>
    <row r="26" spans="1:38" x14ac:dyDescent="0.2">
      <c r="A26" s="195"/>
      <c r="B26" s="204"/>
      <c r="C26" s="205"/>
      <c r="D26" s="156"/>
      <c r="E26" s="156"/>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row>
    <row r="27" spans="1:38" x14ac:dyDescent="0.2">
      <c r="A27" s="195"/>
      <c r="B27" s="204"/>
      <c r="C27" s="205"/>
      <c r="D27" s="156"/>
      <c r="E27" s="156"/>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row>
    <row r="28" spans="1:38" x14ac:dyDescent="0.2">
      <c r="A28" s="195"/>
      <c r="B28" s="204"/>
      <c r="C28" s="205"/>
      <c r="D28" s="156"/>
      <c r="E28" s="156"/>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row>
    <row r="29" spans="1:38" x14ac:dyDescent="0.2">
      <c r="B29" s="204"/>
      <c r="C29" s="195"/>
      <c r="D29" s="195"/>
      <c r="E29" s="195"/>
    </row>
    <row r="30" spans="1:38" x14ac:dyDescent="0.2">
      <c r="B30" s="204"/>
      <c r="C30" s="195"/>
      <c r="D30" s="195"/>
      <c r="E30" s="195"/>
    </row>
    <row r="31" spans="1:38" x14ac:dyDescent="0.2">
      <c r="B31" s="201"/>
      <c r="C31" s="195"/>
      <c r="D31" s="195"/>
      <c r="E31" s="195"/>
    </row>
    <row r="37" spans="10:10" x14ac:dyDescent="0.2">
      <c r="J37" s="206"/>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AB547-B632-4089-ADF6-0EA69A464DAF}">
  <sheetPr codeName="Sheet10"/>
  <dimension ref="A1:AL13"/>
  <sheetViews>
    <sheetView zoomScaleNormal="100" workbookViewId="0">
      <selection activeCell="Q9" sqref="Q9"/>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1"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196" t="s">
        <v>227</v>
      </c>
      <c r="D3" s="196" t="s">
        <v>9</v>
      </c>
    </row>
    <row r="4" spans="1:38" ht="15" x14ac:dyDescent="0.2">
      <c r="C4" s="207"/>
      <c r="D4" s="360"/>
      <c r="E4" s="361"/>
      <c r="F4" s="361"/>
      <c r="G4" s="361"/>
      <c r="H4" s="361"/>
      <c r="I4" s="361"/>
      <c r="J4" s="361"/>
      <c r="K4" s="361"/>
      <c r="L4" s="361"/>
    </row>
    <row r="5" spans="1:38" ht="15" x14ac:dyDescent="0.2">
      <c r="C5" s="207"/>
      <c r="D5" s="360"/>
      <c r="E5" s="361"/>
      <c r="F5" s="361"/>
      <c r="G5" s="361"/>
      <c r="H5" s="361"/>
      <c r="I5" s="361"/>
      <c r="J5" s="361"/>
      <c r="K5" s="361"/>
      <c r="L5" s="361"/>
    </row>
    <row r="6" spans="1:38" ht="15" x14ac:dyDescent="0.2">
      <c r="C6" s="207"/>
      <c r="D6" s="360"/>
      <c r="E6" s="361"/>
      <c r="F6" s="361"/>
      <c r="G6" s="361"/>
      <c r="H6" s="361"/>
      <c r="I6" s="361"/>
      <c r="J6" s="361"/>
      <c r="K6" s="361"/>
      <c r="L6" s="361"/>
    </row>
    <row r="7" spans="1:38" ht="15" x14ac:dyDescent="0.2">
      <c r="C7" s="207"/>
      <c r="D7" s="360"/>
      <c r="E7" s="361"/>
      <c r="F7" s="361"/>
      <c r="G7" s="361"/>
      <c r="H7" s="361"/>
      <c r="I7" s="361"/>
      <c r="J7" s="361"/>
      <c r="K7" s="361"/>
      <c r="L7" s="361"/>
    </row>
    <row r="8" spans="1:38" ht="15" x14ac:dyDescent="0.2">
      <c r="C8" s="207"/>
      <c r="D8" s="360"/>
      <c r="E8" s="361"/>
      <c r="F8" s="361"/>
      <c r="G8" s="361"/>
      <c r="H8" s="361"/>
      <c r="I8" s="361"/>
      <c r="J8" s="361"/>
      <c r="K8" s="361"/>
      <c r="L8" s="361"/>
    </row>
    <row r="9" spans="1:38" ht="15" x14ac:dyDescent="0.2">
      <c r="C9" s="207"/>
      <c r="D9" s="360"/>
      <c r="E9" s="361"/>
      <c r="F9" s="361"/>
      <c r="G9" s="361"/>
      <c r="H9" s="361"/>
      <c r="I9" s="361"/>
      <c r="J9" s="361"/>
      <c r="K9" s="361"/>
      <c r="L9" s="361"/>
    </row>
    <row r="10" spans="1:38" ht="15" x14ac:dyDescent="0.2">
      <c r="C10" s="207"/>
      <c r="D10" s="360"/>
      <c r="E10" s="361"/>
      <c r="F10" s="361"/>
      <c r="G10" s="361"/>
      <c r="H10" s="361"/>
      <c r="I10" s="361"/>
      <c r="J10" s="361"/>
      <c r="K10" s="361"/>
      <c r="L10" s="361"/>
    </row>
    <row r="11" spans="1:38" ht="15" x14ac:dyDescent="0.2">
      <c r="C11" s="207"/>
      <c r="D11" s="360"/>
      <c r="E11" s="361"/>
      <c r="F11" s="361"/>
      <c r="G11" s="361"/>
      <c r="H11" s="361"/>
      <c r="I11" s="361"/>
      <c r="J11" s="361"/>
      <c r="K11" s="361"/>
      <c r="L11" s="361"/>
    </row>
    <row r="12" spans="1:38" ht="15" x14ac:dyDescent="0.2">
      <c r="C12" s="207"/>
      <c r="D12" s="360"/>
      <c r="E12" s="361"/>
      <c r="F12" s="361"/>
      <c r="G12" s="361"/>
      <c r="H12" s="361"/>
      <c r="I12" s="361"/>
      <c r="J12" s="361"/>
      <c r="K12" s="361"/>
      <c r="L12" s="361"/>
    </row>
    <row r="13" spans="1:38" ht="15" x14ac:dyDescent="0.2">
      <c r="C13" s="207"/>
      <c r="D13" s="360"/>
      <c r="E13" s="361"/>
      <c r="F13" s="361"/>
      <c r="G13" s="361"/>
      <c r="H13" s="361"/>
      <c r="I13" s="361"/>
      <c r="J13" s="361"/>
      <c r="K13" s="361"/>
      <c r="L13" s="361"/>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96CCF-3C52-4DD5-882D-FD74B80BDD78}">
  <dimension ref="A1"/>
  <sheetViews>
    <sheetView zoomScale="70" zoomScaleNormal="70" workbookViewId="0">
      <selection activeCell="O42" sqref="O42"/>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BFDC0E3C-C7E0-4362-90B6-24D5A12DC358}"/>
</file>

<file path=customXml/itemProps2.xml><?xml version="1.0" encoding="utf-8"?>
<ds:datastoreItem xmlns:ds="http://schemas.openxmlformats.org/officeDocument/2006/customXml" ds:itemID="{D51FC0DB-AA5D-4F89-AFFB-A5226166AB12}"/>
</file>

<file path=customXml/itemProps3.xml><?xml version="1.0" encoding="utf-8"?>
<ds:datastoreItem xmlns:ds="http://schemas.openxmlformats.org/officeDocument/2006/customXml" ds:itemID="{5E550BAD-E797-4F6A-9788-672BFD484A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Littlefield, James A. (CONTR)</dc:creator>
  <cp:lastModifiedBy>Roman-White, Selina (CONTR)</cp:lastModifiedBy>
  <dcterms:created xsi:type="dcterms:W3CDTF">2018-10-09T18:06:12Z</dcterms:created>
  <dcterms:modified xsi:type="dcterms:W3CDTF">2019-01-18T15:36:26Z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