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13875" windowHeight="9300" activeTab="1"/>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3" r:id="rId9"/>
  </sheets>
  <externalReferences>
    <externalReference r:id="rId1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68" i="2" l="1"/>
  <c r="G45" i="2"/>
  <c r="G44" i="2"/>
  <c r="G43" i="2"/>
  <c r="G42" i="2"/>
  <c r="G41" i="2"/>
  <c r="G40" i="2"/>
  <c r="G38" i="2"/>
  <c r="E38" i="2" l="1"/>
  <c r="O67" i="2" l="1"/>
  <c r="D36" i="2" l="1"/>
  <c r="D65" i="2" l="1"/>
  <c r="D61" i="2"/>
  <c r="D62" i="2"/>
  <c r="D63" i="2"/>
  <c r="D64" i="2"/>
  <c r="D66" i="2"/>
  <c r="D67" i="2"/>
  <c r="D68" i="2"/>
  <c r="C61" i="2"/>
  <c r="C62" i="2"/>
  <c r="C63" i="2"/>
  <c r="C64" i="2"/>
  <c r="C65" i="2"/>
  <c r="C66" i="2"/>
  <c r="C67" i="2"/>
  <c r="C68" i="2"/>
  <c r="C60" i="2"/>
  <c r="F10" i="3" l="1"/>
  <c r="B19" i="3"/>
  <c r="B18" i="3"/>
  <c r="B17" i="3"/>
  <c r="B16" i="3"/>
  <c r="B15" i="3"/>
  <c r="B14" i="3"/>
  <c r="B13" i="3"/>
  <c r="B12" i="3"/>
  <c r="F12" i="3" s="1"/>
  <c r="B11" i="3"/>
  <c r="B10" i="3"/>
  <c r="B9" i="3"/>
  <c r="B8" i="3"/>
  <c r="B7" i="3"/>
  <c r="D46" i="2"/>
  <c r="D45" i="2"/>
  <c r="D44" i="2"/>
  <c r="D43" i="2"/>
  <c r="D42" i="2"/>
  <c r="D41" i="2"/>
  <c r="D40" i="2"/>
  <c r="D39" i="2"/>
  <c r="D38" i="2"/>
  <c r="D37" i="2"/>
  <c r="B35" i="2"/>
  <c r="F16" i="3" l="1"/>
  <c r="F18" i="3"/>
  <c r="F14" i="3"/>
  <c r="F8" i="3"/>
  <c r="F7" i="3"/>
  <c r="F9" i="3"/>
  <c r="F11" i="3"/>
  <c r="F13" i="3"/>
  <c r="F15" i="3"/>
  <c r="F17" i="3"/>
  <c r="F19" i="3"/>
  <c r="B14" i="5" l="1"/>
  <c r="C14" i="5"/>
  <c r="I14" i="5"/>
  <c r="J14" i="5"/>
  <c r="K14" i="5"/>
  <c r="B5" i="5"/>
  <c r="C5" i="5"/>
  <c r="B6" i="5"/>
  <c r="C6" i="5"/>
  <c r="B7" i="5"/>
  <c r="C7" i="5"/>
  <c r="B8" i="5"/>
  <c r="C8" i="5"/>
  <c r="B9" i="5"/>
  <c r="C9" i="5"/>
  <c r="B10" i="5"/>
  <c r="C10" i="5"/>
  <c r="B11" i="5"/>
  <c r="C11" i="5"/>
  <c r="B12" i="5"/>
  <c r="C12" i="5"/>
  <c r="B13" i="5"/>
  <c r="C13" i="5"/>
  <c r="O60" i="2"/>
  <c r="G2" i="3" l="1"/>
  <c r="G18" i="3" l="1"/>
  <c r="G8" i="3"/>
  <c r="G14" i="3"/>
  <c r="G17" i="3"/>
  <c r="G9" i="3"/>
  <c r="G11" i="3"/>
  <c r="G13" i="3"/>
  <c r="G15" i="3"/>
  <c r="G19" i="3"/>
  <c r="G10" i="3"/>
  <c r="G12" i="3"/>
  <c r="G7" i="3"/>
  <c r="G16" i="3"/>
  <c r="H2" i="3"/>
  <c r="B29" i="3"/>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C4" i="5"/>
  <c r="B4" i="5"/>
  <c r="K5" i="5"/>
  <c r="J5" i="5"/>
  <c r="I5" i="5"/>
  <c r="K4" i="5"/>
  <c r="J4" i="5"/>
  <c r="I4" i="5"/>
  <c r="K7" i="5"/>
  <c r="J7" i="5"/>
  <c r="I7" i="5"/>
  <c r="K6" i="5"/>
  <c r="J6" i="5"/>
  <c r="I6" i="5"/>
  <c r="K12" i="5"/>
  <c r="J12" i="5"/>
  <c r="I12" i="5"/>
  <c r="K11" i="5"/>
  <c r="J11" i="5"/>
  <c r="I11" i="5"/>
  <c r="K10" i="5"/>
  <c r="J10" i="5"/>
  <c r="I10" i="5"/>
  <c r="K9" i="5"/>
  <c r="J9" i="5"/>
  <c r="I9" i="5"/>
  <c r="K8" i="5"/>
  <c r="J8" i="5"/>
  <c r="I8" i="5"/>
  <c r="F60" i="2"/>
  <c r="F61" i="2"/>
  <c r="F62" i="2"/>
  <c r="F63" i="2"/>
  <c r="F64" i="2"/>
  <c r="F65" i="2"/>
  <c r="F66" i="2"/>
  <c r="F67" i="2"/>
  <c r="F68" i="2"/>
  <c r="F59" i="2"/>
  <c r="H61" i="2"/>
  <c r="H62" i="2"/>
  <c r="H63" i="2"/>
  <c r="H64" i="2"/>
  <c r="H65" i="2"/>
  <c r="H66" i="2"/>
  <c r="H67" i="2"/>
  <c r="H68" i="2"/>
  <c r="H60" i="2"/>
  <c r="O61" i="2"/>
  <c r="O62" i="2"/>
  <c r="O63" i="2"/>
  <c r="O64" i="2"/>
  <c r="O65" i="2"/>
  <c r="O66" i="2"/>
  <c r="D60" i="2"/>
  <c r="C52" i="2"/>
  <c r="H52" i="2" s="1"/>
  <c r="B46" i="2"/>
  <c r="B38" i="2"/>
  <c r="B44" i="2"/>
  <c r="B37" i="2"/>
  <c r="B45" i="2"/>
  <c r="B43" i="2"/>
  <c r="B42" i="2"/>
  <c r="B41" i="2"/>
  <c r="B40" i="2"/>
  <c r="B39" i="2"/>
  <c r="CF5" i="3"/>
  <c r="CC5" i="3"/>
  <c r="BZ5" i="3"/>
  <c r="BW5" i="3"/>
  <c r="BT5" i="3"/>
  <c r="BQ5" i="3"/>
  <c r="BN5" i="3"/>
  <c r="BK5" i="3"/>
  <c r="BH5" i="3"/>
  <c r="BE5" i="3"/>
  <c r="BB5" i="3"/>
  <c r="AY5" i="3"/>
  <c r="AV5" i="3"/>
  <c r="AS5" i="3"/>
  <c r="AP5" i="3"/>
  <c r="AM5" i="3"/>
  <c r="AJ5" i="3"/>
  <c r="AG5" i="3"/>
  <c r="AD5" i="3"/>
  <c r="AA5" i="3"/>
  <c r="X5" i="3"/>
  <c r="U5" i="3"/>
  <c r="R5" i="3"/>
  <c r="O5" i="3"/>
  <c r="L5" i="3"/>
  <c r="I5" i="3"/>
  <c r="F5" i="3"/>
  <c r="A8" i="3"/>
  <c r="A9" i="3" s="1"/>
  <c r="H4" i="3"/>
  <c r="G4" i="3"/>
  <c r="F4" i="3"/>
  <c r="K24" i="3"/>
  <c r="K4" i="3" s="1"/>
  <c r="J24" i="3"/>
  <c r="J4" i="3" s="1"/>
  <c r="I24" i="3"/>
  <c r="I4" i="3" s="1"/>
  <c r="B32" i="2"/>
  <c r="B31" i="2"/>
  <c r="B29" i="2"/>
  <c r="B28" i="2"/>
  <c r="B24" i="2"/>
  <c r="B26" i="2"/>
  <c r="B25" i="2"/>
  <c r="B30" i="2"/>
  <c r="B27" i="2"/>
  <c r="B34" i="2"/>
  <c r="B33" i="2"/>
  <c r="B23" i="2"/>
  <c r="I16" i="5"/>
  <c r="N5" i="2" s="1"/>
  <c r="K13" i="5"/>
  <c r="J13" i="5"/>
  <c r="I13"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69" i="2"/>
  <c r="H69" i="2"/>
  <c r="G69" i="2"/>
  <c r="H59" i="2"/>
  <c r="G59" i="2"/>
  <c r="I59" i="2" s="1"/>
  <c r="I53" i="2"/>
  <c r="H53" i="2"/>
  <c r="G53" i="2"/>
  <c r="G11" i="2"/>
  <c r="D4" i="1"/>
  <c r="D3" i="1"/>
  <c r="C24" i="1" s="1"/>
  <c r="N24" i="3"/>
  <c r="N4" i="3" s="1"/>
  <c r="M24" i="3" l="1"/>
  <c r="I2" i="3"/>
  <c r="H12" i="3"/>
  <c r="H17" i="3"/>
  <c r="H19" i="3"/>
  <c r="H14" i="3"/>
  <c r="H15" i="3"/>
  <c r="H11" i="3"/>
  <c r="E11" i="3" s="1"/>
  <c r="G27" i="2" s="1"/>
  <c r="H10" i="3"/>
  <c r="E10" i="3" s="1"/>
  <c r="G26" i="2" s="1"/>
  <c r="H16" i="3"/>
  <c r="H18" i="3"/>
  <c r="H13" i="3"/>
  <c r="H8" i="3"/>
  <c r="E8" i="3" s="1"/>
  <c r="G24" i="2" s="1"/>
  <c r="H9" i="3"/>
  <c r="E9" i="3" s="1"/>
  <c r="G25" i="2" s="1"/>
  <c r="H7" i="3"/>
  <c r="E7" i="3" s="1"/>
  <c r="G23" i="2" s="1"/>
  <c r="D9" i="3"/>
  <c r="E25" i="2" s="1"/>
  <c r="C9" i="3"/>
  <c r="F25" i="2" s="1"/>
  <c r="D8" i="3"/>
  <c r="E24" i="2" s="1"/>
  <c r="C8" i="3"/>
  <c r="F24" i="2" s="1"/>
  <c r="D11" i="3"/>
  <c r="E27" i="2" s="1"/>
  <c r="C5" i="3"/>
  <c r="D5" i="3" s="1"/>
  <c r="L24" i="3"/>
  <c r="O24" i="3" s="1"/>
  <c r="R24" i="3" s="1"/>
  <c r="Q24" i="3"/>
  <c r="A10" i="3"/>
  <c r="A11" i="3" s="1"/>
  <c r="A12" i="3" s="1"/>
  <c r="E12" i="3" s="1"/>
  <c r="G28" i="2" s="1"/>
  <c r="E6" i="3"/>
  <c r="C6" i="3"/>
  <c r="D7" i="3"/>
  <c r="E23" i="2" s="1"/>
  <c r="C7" i="3"/>
  <c r="F23" i="2" s="1"/>
  <c r="D6" i="3"/>
  <c r="J2" i="3" l="1"/>
  <c r="I8" i="3"/>
  <c r="I7" i="3"/>
  <c r="I17" i="3"/>
  <c r="I19" i="3"/>
  <c r="I9" i="3"/>
  <c r="I11" i="3"/>
  <c r="I13" i="3"/>
  <c r="I15" i="3"/>
  <c r="I10" i="3"/>
  <c r="I12" i="3"/>
  <c r="I16" i="3"/>
  <c r="I18" i="3"/>
  <c r="I14" i="3"/>
  <c r="P24" i="3"/>
  <c r="M4" i="3"/>
  <c r="C10" i="3"/>
  <c r="F26" i="2" s="1"/>
  <c r="C11" i="3"/>
  <c r="F27" i="2" s="1"/>
  <c r="D10" i="3"/>
  <c r="E26" i="2" s="1"/>
  <c r="C12" i="3"/>
  <c r="F28" i="2" s="1"/>
  <c r="D12" i="3"/>
  <c r="E28" i="2" s="1"/>
  <c r="E5" i="3"/>
  <c r="O4" i="3"/>
  <c r="L4" i="3"/>
  <c r="Q4" i="3"/>
  <c r="T24" i="3"/>
  <c r="U24" i="3"/>
  <c r="R4" i="3"/>
  <c r="A13" i="3"/>
  <c r="K2" i="3" l="1"/>
  <c r="J16" i="3"/>
  <c r="J15" i="3"/>
  <c r="J17" i="3"/>
  <c r="J18" i="3"/>
  <c r="J7" i="3"/>
  <c r="J9" i="3"/>
  <c r="J11" i="3"/>
  <c r="J13" i="3"/>
  <c r="J10" i="3"/>
  <c r="J12" i="3"/>
  <c r="J14" i="3"/>
  <c r="J19" i="3"/>
  <c r="J8" i="3"/>
  <c r="P4" i="3"/>
  <c r="S24" i="3"/>
  <c r="E13" i="3"/>
  <c r="G29" i="2" s="1"/>
  <c r="D13" i="3"/>
  <c r="E29" i="2" s="1"/>
  <c r="C13" i="3"/>
  <c r="F29" i="2" s="1"/>
  <c r="W24" i="3"/>
  <c r="T4" i="3"/>
  <c r="A14" i="3"/>
  <c r="X24" i="3"/>
  <c r="U4" i="3"/>
  <c r="L2" i="3" l="1"/>
  <c r="K7" i="3"/>
  <c r="K14" i="3"/>
  <c r="K17" i="3"/>
  <c r="K9" i="3"/>
  <c r="K11" i="3"/>
  <c r="K13" i="3"/>
  <c r="K15" i="3"/>
  <c r="K10" i="3"/>
  <c r="K12" i="3"/>
  <c r="K8" i="3"/>
  <c r="K19" i="3"/>
  <c r="K16" i="3"/>
  <c r="K18" i="3"/>
  <c r="S4" i="3"/>
  <c r="V24" i="3"/>
  <c r="C14" i="3"/>
  <c r="F30" i="2" s="1"/>
  <c r="E14" i="3"/>
  <c r="G30" i="2" s="1"/>
  <c r="D14" i="3"/>
  <c r="E30" i="2" s="1"/>
  <c r="Z24" i="3"/>
  <c r="W4" i="3"/>
  <c r="AA24" i="3"/>
  <c r="X4" i="3"/>
  <c r="A15" i="3"/>
  <c r="V4" i="3" l="1"/>
  <c r="Y24" i="3"/>
  <c r="M2" i="3"/>
  <c r="L10" i="3"/>
  <c r="L9" i="3"/>
  <c r="L13" i="3"/>
  <c r="L15" i="3"/>
  <c r="L12" i="3"/>
  <c r="L11" i="3"/>
  <c r="L14" i="3"/>
  <c r="L19" i="3"/>
  <c r="L16" i="3"/>
  <c r="L8" i="3"/>
  <c r="L17" i="3"/>
  <c r="L7" i="3"/>
  <c r="L18" i="3"/>
  <c r="D15" i="3"/>
  <c r="E31" i="2" s="1"/>
  <c r="E15" i="3"/>
  <c r="G31" i="2" s="1"/>
  <c r="C15" i="3"/>
  <c r="F31" i="2" s="1"/>
  <c r="Z4" i="3"/>
  <c r="AC24" i="3"/>
  <c r="AD24" i="3"/>
  <c r="AA4" i="3"/>
  <c r="A16" i="3"/>
  <c r="N2" i="3" l="1"/>
  <c r="M8" i="3"/>
  <c r="M17" i="3"/>
  <c r="M7" i="3"/>
  <c r="M9" i="3"/>
  <c r="M11" i="3"/>
  <c r="M13" i="3"/>
  <c r="M15" i="3"/>
  <c r="M19" i="3"/>
  <c r="M10" i="3"/>
  <c r="M12" i="3"/>
  <c r="M16" i="3"/>
  <c r="M18" i="3"/>
  <c r="M14" i="3"/>
  <c r="Y4" i="3"/>
  <c r="AB24" i="3"/>
  <c r="A17" i="3"/>
  <c r="C16" i="3"/>
  <c r="F32" i="2" s="1"/>
  <c r="E16" i="3"/>
  <c r="G32" i="2" s="1"/>
  <c r="D16" i="3"/>
  <c r="E32" i="2" s="1"/>
  <c r="AC4" i="3"/>
  <c r="AF24" i="3"/>
  <c r="AG24" i="3"/>
  <c r="AD4" i="3"/>
  <c r="AB4" i="3" l="1"/>
  <c r="AE24" i="3"/>
  <c r="O2" i="3"/>
  <c r="N19" i="3"/>
  <c r="N8" i="3"/>
  <c r="N9" i="3"/>
  <c r="N11" i="3"/>
  <c r="N13" i="3"/>
  <c r="N17" i="3"/>
  <c r="N7" i="3"/>
  <c r="N10" i="3"/>
  <c r="N12" i="3"/>
  <c r="N14" i="3"/>
  <c r="N15" i="3"/>
  <c r="N18" i="3"/>
  <c r="N16" i="3"/>
  <c r="A18" i="3"/>
  <c r="D17" i="3"/>
  <c r="E33" i="2" s="1"/>
  <c r="E17" i="3"/>
  <c r="G33" i="2" s="1"/>
  <c r="C17" i="3"/>
  <c r="F33" i="2" s="1"/>
  <c r="AI24" i="3"/>
  <c r="AF4" i="3"/>
  <c r="AJ24" i="3"/>
  <c r="AG4" i="3"/>
  <c r="P2" i="3" l="1"/>
  <c r="O8" i="3"/>
  <c r="O17" i="3"/>
  <c r="O9" i="3"/>
  <c r="O11" i="3"/>
  <c r="O13" i="3"/>
  <c r="O15" i="3"/>
  <c r="O10" i="3"/>
  <c r="O12" i="3"/>
  <c r="O7" i="3"/>
  <c r="O16" i="3"/>
  <c r="O18" i="3"/>
  <c r="O14" i="3"/>
  <c r="O19" i="3"/>
  <c r="AE4" i="3"/>
  <c r="AH24" i="3"/>
  <c r="A19" i="3"/>
  <c r="C18" i="3"/>
  <c r="F34" i="2" s="1"/>
  <c r="F36" i="2" s="1"/>
  <c r="E18" i="3"/>
  <c r="G34" i="2" s="1"/>
  <c r="G36" i="2" s="1"/>
  <c r="D18" i="3"/>
  <c r="E34" i="2" s="1"/>
  <c r="E36" i="2" s="1"/>
  <c r="AL24" i="3"/>
  <c r="AI4" i="3"/>
  <c r="AJ4" i="3"/>
  <c r="AM24" i="3"/>
  <c r="AH4" i="3" l="1"/>
  <c r="AK24" i="3"/>
  <c r="Q2" i="3"/>
  <c r="P10" i="3"/>
  <c r="P15" i="3"/>
  <c r="P9" i="3"/>
  <c r="P13" i="3"/>
  <c r="P12" i="3"/>
  <c r="P14" i="3"/>
  <c r="P19" i="3"/>
  <c r="P11" i="3"/>
  <c r="P17" i="3"/>
  <c r="P8" i="3"/>
  <c r="P7" i="3"/>
  <c r="P18" i="3"/>
  <c r="P16" i="3"/>
  <c r="E19" i="3"/>
  <c r="G35" i="2" s="1"/>
  <c r="D19" i="3"/>
  <c r="E35" i="2" s="1"/>
  <c r="E43" i="2" s="1"/>
  <c r="C19" i="3"/>
  <c r="F35" i="2" s="1"/>
  <c r="AO24" i="3"/>
  <c r="AL4" i="3"/>
  <c r="AM4" i="3"/>
  <c r="AP24" i="3"/>
  <c r="E41" i="2" l="1"/>
  <c r="R2" i="3"/>
  <c r="Q8" i="3"/>
  <c r="Q17" i="3"/>
  <c r="Q9" i="3"/>
  <c r="Q11" i="3"/>
  <c r="Q13" i="3"/>
  <c r="Q15" i="3"/>
  <c r="Q10" i="3"/>
  <c r="Q12" i="3"/>
  <c r="Q19" i="3"/>
  <c r="Q7" i="3"/>
  <c r="Q16" i="3"/>
  <c r="Q14" i="3"/>
  <c r="Q18" i="3"/>
  <c r="AN24" i="3"/>
  <c r="AK4" i="3"/>
  <c r="AO4" i="3"/>
  <c r="AR24" i="3"/>
  <c r="AS24" i="3"/>
  <c r="AP4" i="3"/>
  <c r="AN4" i="3" l="1"/>
  <c r="AQ24" i="3"/>
  <c r="S2" i="3"/>
  <c r="R19" i="3"/>
  <c r="R16" i="3"/>
  <c r="R15" i="3"/>
  <c r="R17" i="3"/>
  <c r="R9" i="3"/>
  <c r="R11" i="3"/>
  <c r="R13" i="3"/>
  <c r="R8" i="3"/>
  <c r="R18" i="3"/>
  <c r="R7" i="3"/>
  <c r="R10" i="3"/>
  <c r="R12" i="3"/>
  <c r="R14" i="3"/>
  <c r="AR4" i="3"/>
  <c r="AU24" i="3"/>
  <c r="AV24" i="3"/>
  <c r="AS4" i="3"/>
  <c r="T2" i="3" l="1"/>
  <c r="S9" i="3"/>
  <c r="S11" i="3"/>
  <c r="S13" i="3"/>
  <c r="S15" i="3"/>
  <c r="S10" i="3"/>
  <c r="S12" i="3"/>
  <c r="S19" i="3"/>
  <c r="S7" i="3"/>
  <c r="S8" i="3"/>
  <c r="S14" i="3"/>
  <c r="S17" i="3"/>
  <c r="S18" i="3"/>
  <c r="S16" i="3"/>
  <c r="AQ4" i="3"/>
  <c r="AT24" i="3"/>
  <c r="AX24" i="3"/>
  <c r="AU4" i="3"/>
  <c r="AY24" i="3"/>
  <c r="AV4" i="3"/>
  <c r="AT4" i="3" l="1"/>
  <c r="AW24" i="3"/>
  <c r="U2" i="3"/>
  <c r="T12" i="3"/>
  <c r="T10" i="3"/>
  <c r="T19" i="3"/>
  <c r="T9" i="3"/>
  <c r="T13" i="3"/>
  <c r="T17" i="3"/>
  <c r="T14" i="3"/>
  <c r="T11" i="3"/>
  <c r="T15" i="3"/>
  <c r="T18" i="3"/>
  <c r="T8" i="3"/>
  <c r="T7" i="3"/>
  <c r="T16" i="3"/>
  <c r="BA24" i="3"/>
  <c r="AX4" i="3"/>
  <c r="BB24" i="3"/>
  <c r="AY4" i="3"/>
  <c r="V2" i="3" l="1"/>
  <c r="U19" i="3"/>
  <c r="U17" i="3"/>
  <c r="U7" i="3"/>
  <c r="U13" i="3"/>
  <c r="U10" i="3"/>
  <c r="U14" i="3"/>
  <c r="U18" i="3"/>
  <c r="U8" i="3"/>
  <c r="U11" i="3"/>
  <c r="U15" i="3"/>
  <c r="U12" i="3"/>
  <c r="U16" i="3"/>
  <c r="U9" i="3"/>
  <c r="AZ24" i="3"/>
  <c r="AW4" i="3"/>
  <c r="BD24" i="3"/>
  <c r="BA4" i="3"/>
  <c r="BE24" i="3"/>
  <c r="BB4" i="3"/>
  <c r="AZ4" i="3" l="1"/>
  <c r="BC24" i="3"/>
  <c r="W2" i="3"/>
  <c r="V19" i="3"/>
  <c r="V16" i="3"/>
  <c r="V18" i="3"/>
  <c r="V17" i="3"/>
  <c r="V9" i="3"/>
  <c r="V11" i="3"/>
  <c r="V13" i="3"/>
  <c r="V8" i="3"/>
  <c r="V7" i="3"/>
  <c r="V15" i="3"/>
  <c r="V10" i="3"/>
  <c r="V12" i="3"/>
  <c r="V14" i="3"/>
  <c r="BG24" i="3"/>
  <c r="BD4" i="3"/>
  <c r="BH24" i="3"/>
  <c r="BE4" i="3"/>
  <c r="X2" i="3" l="1"/>
  <c r="W18" i="3"/>
  <c r="W14" i="3"/>
  <c r="W8" i="3"/>
  <c r="W17" i="3"/>
  <c r="W9" i="3"/>
  <c r="W11" i="3"/>
  <c r="W13" i="3"/>
  <c r="W15" i="3"/>
  <c r="W10" i="3"/>
  <c r="W12" i="3"/>
  <c r="W19" i="3"/>
  <c r="W7" i="3"/>
  <c r="W16" i="3"/>
  <c r="BF24" i="3"/>
  <c r="BC4" i="3"/>
  <c r="BJ24" i="3"/>
  <c r="BG4" i="3"/>
  <c r="BK24" i="3"/>
  <c r="BH4" i="3"/>
  <c r="BF4" i="3" l="1"/>
  <c r="BI24" i="3"/>
  <c r="Y2" i="3"/>
  <c r="X10" i="3"/>
  <c r="X19" i="3"/>
  <c r="X12" i="3"/>
  <c r="X14" i="3"/>
  <c r="X9" i="3"/>
  <c r="X13" i="3"/>
  <c r="X17" i="3"/>
  <c r="X15" i="3"/>
  <c r="X18" i="3"/>
  <c r="X11" i="3"/>
  <c r="X16" i="3"/>
  <c r="X8" i="3"/>
  <c r="X7" i="3"/>
  <c r="BJ4" i="3"/>
  <c r="BM24" i="3"/>
  <c r="BN24" i="3"/>
  <c r="BK4" i="3"/>
  <c r="Z2" i="3" l="1"/>
  <c r="Y8" i="3"/>
  <c r="Y19" i="3"/>
  <c r="Y7" i="3"/>
  <c r="Y17" i="3"/>
  <c r="Y9" i="3"/>
  <c r="Y11" i="3"/>
  <c r="Y13" i="3"/>
  <c r="Y15" i="3"/>
  <c r="Y10" i="3"/>
  <c r="Y12" i="3"/>
  <c r="Y14" i="3"/>
  <c r="Y18" i="3"/>
  <c r="Y16" i="3"/>
  <c r="BI4" i="3"/>
  <c r="BL24" i="3"/>
  <c r="BP24" i="3"/>
  <c r="BM4" i="3"/>
  <c r="BQ24" i="3"/>
  <c r="BN4" i="3"/>
  <c r="BL4" i="3" l="1"/>
  <c r="BO24" i="3"/>
  <c r="AA2" i="3"/>
  <c r="Z16" i="3"/>
  <c r="Z15" i="3"/>
  <c r="Z17" i="3"/>
  <c r="Z18" i="3"/>
  <c r="Z7" i="3"/>
  <c r="Z10" i="3"/>
  <c r="Z12" i="3"/>
  <c r="Z14" i="3"/>
  <c r="Z9" i="3"/>
  <c r="Z11" i="3"/>
  <c r="Z13" i="3"/>
  <c r="Z19" i="3"/>
  <c r="Z8" i="3"/>
  <c r="BS24" i="3"/>
  <c r="BP4" i="3"/>
  <c r="BQ4" i="3"/>
  <c r="BT24" i="3"/>
  <c r="AB2" i="3" l="1"/>
  <c r="AA7" i="3"/>
  <c r="AA14" i="3"/>
  <c r="AA17" i="3"/>
  <c r="AA9" i="3"/>
  <c r="AA11" i="3"/>
  <c r="AA13" i="3"/>
  <c r="AA15" i="3"/>
  <c r="AA19" i="3"/>
  <c r="AA10" i="3"/>
  <c r="AA12" i="3"/>
  <c r="AA8" i="3"/>
  <c r="AA16" i="3"/>
  <c r="AA18" i="3"/>
  <c r="BR24" i="3"/>
  <c r="BO4" i="3"/>
  <c r="BV24" i="3"/>
  <c r="BS4" i="3"/>
  <c r="BW24" i="3"/>
  <c r="BT4" i="3"/>
  <c r="BU24" i="3" l="1"/>
  <c r="BR4" i="3"/>
  <c r="AC2" i="3"/>
  <c r="AB12" i="3"/>
  <c r="AB11" i="3"/>
  <c r="AB10" i="3"/>
  <c r="AB17" i="3"/>
  <c r="AB9" i="3"/>
  <c r="AB13" i="3"/>
  <c r="AB15" i="3"/>
  <c r="AB19" i="3"/>
  <c r="AB8" i="3"/>
  <c r="AB7" i="3"/>
  <c r="AB14" i="3"/>
  <c r="AB16" i="3"/>
  <c r="AB18" i="3"/>
  <c r="BV4" i="3"/>
  <c r="BY24" i="3"/>
  <c r="BZ24" i="3"/>
  <c r="BW4" i="3"/>
  <c r="AD2" i="3" l="1"/>
  <c r="AC8" i="3"/>
  <c r="AC17" i="3"/>
  <c r="AC7" i="3"/>
  <c r="AC9" i="3"/>
  <c r="AC11" i="3"/>
  <c r="AC13" i="3"/>
  <c r="AC15" i="3"/>
  <c r="AC10" i="3"/>
  <c r="AC12" i="3"/>
  <c r="AC19" i="3"/>
  <c r="AC14" i="3"/>
  <c r="AC18" i="3"/>
  <c r="AC16" i="3"/>
  <c r="BX24" i="3"/>
  <c r="BU4" i="3"/>
  <c r="G39" i="2"/>
  <c r="G37" i="2"/>
  <c r="F37" i="2"/>
  <c r="F38" i="2"/>
  <c r="F39" i="2"/>
  <c r="F40" i="2"/>
  <c r="F41" i="2"/>
  <c r="F42" i="2"/>
  <c r="F43" i="2"/>
  <c r="F44" i="2"/>
  <c r="F45" i="2"/>
  <c r="E37" i="2"/>
  <c r="BY4" i="3"/>
  <c r="CB24" i="3"/>
  <c r="BZ4" i="3"/>
  <c r="CC24" i="3"/>
  <c r="BX4" i="3" l="1"/>
  <c r="CA24" i="3"/>
  <c r="AE2" i="3"/>
  <c r="AD19" i="3"/>
  <c r="AD8" i="3"/>
  <c r="AD10" i="3"/>
  <c r="AD12" i="3"/>
  <c r="AD14" i="3"/>
  <c r="AD16" i="3"/>
  <c r="AD17" i="3"/>
  <c r="AD7" i="3"/>
  <c r="AD9" i="3"/>
  <c r="AD11" i="3"/>
  <c r="AD13" i="3"/>
  <c r="AD18" i="3"/>
  <c r="AD15" i="3"/>
  <c r="G46" i="2"/>
  <c r="F46" i="2"/>
  <c r="E44" i="2"/>
  <c r="E40" i="2"/>
  <c r="E45" i="2"/>
  <c r="E42" i="2"/>
  <c r="E39" i="2"/>
  <c r="CE24" i="3"/>
  <c r="CB4" i="3"/>
  <c r="CC4" i="3"/>
  <c r="CF24" i="3"/>
  <c r="CF4" i="3" s="1"/>
  <c r="E46" i="2" l="1"/>
  <c r="AF2" i="3"/>
  <c r="AE14" i="3"/>
  <c r="AE17" i="3"/>
  <c r="AE9" i="3"/>
  <c r="AE11" i="3"/>
  <c r="AE13" i="3"/>
  <c r="AE15" i="3"/>
  <c r="AE10" i="3"/>
  <c r="AE12" i="3"/>
  <c r="AE7" i="3"/>
  <c r="AE8" i="3"/>
  <c r="AE16" i="3"/>
  <c r="AE18" i="3"/>
  <c r="AE19" i="3"/>
  <c r="CA4" i="3"/>
  <c r="CD24" i="3"/>
  <c r="CH24" i="3"/>
  <c r="CH4" i="3" s="1"/>
  <c r="CE4" i="3"/>
  <c r="AG2" i="3" l="1"/>
  <c r="AF12" i="3"/>
  <c r="AF8" i="3"/>
  <c r="AF10" i="3"/>
  <c r="AF11" i="3"/>
  <c r="AF17" i="3"/>
  <c r="AF15" i="3"/>
  <c r="AF19" i="3"/>
  <c r="AF14" i="3"/>
  <c r="AF9" i="3"/>
  <c r="AF13" i="3"/>
  <c r="AF16" i="3"/>
  <c r="AF7" i="3"/>
  <c r="AF18" i="3"/>
  <c r="CG24" i="3"/>
  <c r="CG4" i="3" s="1"/>
  <c r="CD4" i="3"/>
  <c r="G65" i="2"/>
  <c r="I65" i="2" s="1"/>
  <c r="G61" i="2"/>
  <c r="I61" i="2" s="1"/>
  <c r="G68" i="2"/>
  <c r="I68" i="2" s="1"/>
  <c r="G62" i="2"/>
  <c r="I62" i="2" s="1"/>
  <c r="G63" i="2"/>
  <c r="I63" i="2" s="1"/>
  <c r="G67" i="2"/>
  <c r="I67" i="2" s="1"/>
  <c r="G64" i="2"/>
  <c r="I64" i="2" s="1"/>
  <c r="G66" i="2"/>
  <c r="I66" i="2" s="1"/>
  <c r="AH2" i="3" l="1"/>
  <c r="AG17" i="3"/>
  <c r="AG9" i="3"/>
  <c r="AG11" i="3"/>
  <c r="AG13" i="3"/>
  <c r="AG15" i="3"/>
  <c r="AG10" i="3"/>
  <c r="AG12" i="3"/>
  <c r="AG7" i="3"/>
  <c r="AG8" i="3"/>
  <c r="AG19" i="3"/>
  <c r="AG16" i="3"/>
  <c r="AG14" i="3"/>
  <c r="AG18" i="3"/>
  <c r="G60" i="2"/>
  <c r="I60" i="2" s="1"/>
  <c r="G52" i="2"/>
  <c r="I52" i="2" s="1"/>
  <c r="AI2" i="3" l="1"/>
  <c r="AH17" i="3"/>
  <c r="AH19" i="3"/>
  <c r="AH16" i="3"/>
  <c r="AH15" i="3"/>
  <c r="AH8" i="3"/>
  <c r="AH10" i="3"/>
  <c r="AH12" i="3"/>
  <c r="AH14" i="3"/>
  <c r="AH18" i="3"/>
  <c r="AH7" i="3"/>
  <c r="AH9" i="3"/>
  <c r="AH11" i="3"/>
  <c r="AH13" i="3"/>
  <c r="AJ2" i="3" l="1"/>
  <c r="AI9" i="3"/>
  <c r="AI11" i="3"/>
  <c r="AI13" i="3"/>
  <c r="AI15" i="3"/>
  <c r="AI10" i="3"/>
  <c r="AI12" i="3"/>
  <c r="AI19" i="3"/>
  <c r="AI8" i="3"/>
  <c r="AI7" i="3"/>
  <c r="AI14" i="3"/>
  <c r="AI18" i="3"/>
  <c r="AI17" i="3"/>
  <c r="AI16" i="3"/>
  <c r="AK2" i="3" l="1"/>
  <c r="AJ12" i="3"/>
  <c r="AJ10" i="3"/>
  <c r="AJ8" i="3"/>
  <c r="AJ14" i="3"/>
  <c r="AJ17" i="3"/>
  <c r="AJ19" i="3"/>
  <c r="AJ11" i="3"/>
  <c r="AJ15" i="3"/>
  <c r="AJ9" i="3"/>
  <c r="AJ13" i="3"/>
  <c r="AJ16" i="3"/>
  <c r="AJ18" i="3"/>
  <c r="AJ7" i="3"/>
  <c r="AL2" i="3" l="1"/>
  <c r="AK8" i="3"/>
  <c r="AK19" i="3"/>
  <c r="AK14" i="3"/>
  <c r="AK17" i="3"/>
  <c r="AK7" i="3"/>
  <c r="AK13" i="3"/>
  <c r="AK10" i="3"/>
  <c r="AK11" i="3"/>
  <c r="AK15" i="3"/>
  <c r="AK12" i="3"/>
  <c r="AK9" i="3"/>
  <c r="AK16" i="3"/>
  <c r="AK18" i="3"/>
  <c r="AM2" i="3" l="1"/>
  <c r="AL19" i="3"/>
  <c r="AL18" i="3"/>
  <c r="AL16" i="3"/>
  <c r="AL8" i="3"/>
  <c r="AL10" i="3"/>
  <c r="AL12" i="3"/>
  <c r="AL14" i="3"/>
  <c r="AL17" i="3"/>
  <c r="AL7" i="3"/>
  <c r="AL9" i="3"/>
  <c r="AL11" i="3"/>
  <c r="AL13" i="3"/>
  <c r="AL15" i="3"/>
  <c r="AN2" i="3" l="1"/>
  <c r="AM19" i="3"/>
  <c r="AM18" i="3"/>
  <c r="AM8" i="3"/>
  <c r="AM14" i="3"/>
  <c r="AM16" i="3"/>
  <c r="AM17" i="3"/>
  <c r="AM9" i="3"/>
  <c r="AM11" i="3"/>
  <c r="AM13" i="3"/>
  <c r="AM15" i="3"/>
  <c r="AM10" i="3"/>
  <c r="AM12" i="3"/>
  <c r="AM7" i="3"/>
  <c r="AO2" i="3" l="1"/>
  <c r="AN12" i="3"/>
  <c r="AN10" i="3"/>
  <c r="AN17" i="3"/>
  <c r="AN19" i="3"/>
  <c r="AN8" i="3"/>
  <c r="AN15" i="3"/>
  <c r="AN14" i="3"/>
  <c r="AN11" i="3"/>
  <c r="AN9" i="3"/>
  <c r="AN16" i="3"/>
  <c r="AN18" i="3"/>
  <c r="AN13" i="3"/>
  <c r="AN7" i="3"/>
  <c r="AP2" i="3" l="1"/>
  <c r="AO7" i="3"/>
  <c r="AO8" i="3"/>
  <c r="AO17" i="3"/>
  <c r="AO19" i="3"/>
  <c r="AO9" i="3"/>
  <c r="AO11" i="3"/>
  <c r="AO13" i="3"/>
  <c r="AO15" i="3"/>
  <c r="AO10" i="3"/>
  <c r="AO12" i="3"/>
  <c r="AO16" i="3"/>
  <c r="AO18" i="3"/>
  <c r="AO14" i="3"/>
  <c r="AQ2" i="3" l="1"/>
  <c r="AP16" i="3"/>
  <c r="AP17" i="3"/>
  <c r="AP18" i="3"/>
  <c r="AP7" i="3"/>
  <c r="AP9" i="3"/>
  <c r="AP11" i="3"/>
  <c r="AP13" i="3"/>
  <c r="AP19" i="3"/>
  <c r="AP8" i="3"/>
  <c r="AP10" i="3"/>
  <c r="AP12" i="3"/>
  <c r="AP14" i="3"/>
  <c r="AP15" i="3"/>
  <c r="AR2" i="3" l="1"/>
  <c r="AQ8" i="3"/>
  <c r="AQ7" i="3"/>
  <c r="AQ19" i="3"/>
  <c r="AQ14" i="3"/>
  <c r="AQ16" i="3"/>
  <c r="AQ17" i="3"/>
  <c r="AQ9" i="3"/>
  <c r="AQ11" i="3"/>
  <c r="AQ13" i="3"/>
  <c r="AQ15" i="3"/>
  <c r="AQ10" i="3"/>
  <c r="AQ12" i="3"/>
  <c r="AQ18" i="3"/>
  <c r="AS2" i="3" l="1"/>
  <c r="AR10" i="3"/>
  <c r="AR8" i="3"/>
  <c r="AR9" i="3"/>
  <c r="AR13" i="3"/>
  <c r="AR15" i="3"/>
  <c r="AR11" i="3"/>
  <c r="AR12" i="3"/>
  <c r="AR19" i="3"/>
  <c r="AR17" i="3"/>
  <c r="AR16" i="3"/>
  <c r="AR7" i="3"/>
  <c r="AR14" i="3"/>
  <c r="AR18" i="3"/>
  <c r="AT2" i="3" l="1"/>
  <c r="AS17" i="3"/>
  <c r="AS7" i="3"/>
  <c r="AS9" i="3"/>
  <c r="AS11" i="3"/>
  <c r="AS13" i="3"/>
  <c r="AS15" i="3"/>
  <c r="AS19" i="3"/>
  <c r="AS10" i="3"/>
  <c r="AS12" i="3"/>
  <c r="AS8" i="3"/>
  <c r="AS16" i="3"/>
  <c r="AS18" i="3"/>
  <c r="AS14" i="3"/>
  <c r="AU2" i="3" l="1"/>
  <c r="AT19" i="3"/>
  <c r="AT9" i="3"/>
  <c r="AT11" i="3"/>
  <c r="AT13" i="3"/>
  <c r="AT15" i="3"/>
  <c r="AT7" i="3"/>
  <c r="AT16" i="3"/>
  <c r="AT8" i="3"/>
  <c r="AT10" i="3"/>
  <c r="AT12" i="3"/>
  <c r="AT14" i="3"/>
  <c r="AT17" i="3"/>
  <c r="AT18" i="3"/>
  <c r="AV2" i="3" l="1"/>
  <c r="AU14" i="3"/>
  <c r="AU17" i="3"/>
  <c r="AU9" i="3"/>
  <c r="AU11" i="3"/>
  <c r="AU13" i="3"/>
  <c r="AU15" i="3"/>
  <c r="AU10" i="3"/>
  <c r="AU12" i="3"/>
  <c r="AU7" i="3"/>
  <c r="AU8" i="3"/>
  <c r="AU16" i="3"/>
  <c r="AU18" i="3"/>
  <c r="AU19" i="3"/>
  <c r="AW2" i="3" l="1"/>
  <c r="AV10" i="3"/>
  <c r="AV15" i="3"/>
  <c r="AV9" i="3"/>
  <c r="AV13" i="3"/>
  <c r="AV12" i="3"/>
  <c r="AV14" i="3"/>
  <c r="AV19" i="3"/>
  <c r="AV11" i="3"/>
  <c r="AV8" i="3"/>
  <c r="AV17" i="3"/>
  <c r="AV7" i="3"/>
  <c r="AV18" i="3"/>
  <c r="AV16" i="3"/>
  <c r="AX2" i="3" l="1"/>
  <c r="AW17" i="3"/>
  <c r="AW9" i="3"/>
  <c r="AW11" i="3"/>
  <c r="AW13" i="3"/>
  <c r="AW15" i="3"/>
  <c r="AW10" i="3"/>
  <c r="AW12" i="3"/>
  <c r="AW19" i="3"/>
  <c r="AW7" i="3"/>
  <c r="AW8" i="3"/>
  <c r="AW16" i="3"/>
  <c r="AW18" i="3"/>
  <c r="AW14" i="3"/>
  <c r="AY2" i="3" l="1"/>
  <c r="AX15" i="3"/>
  <c r="AX17" i="3"/>
  <c r="AX19" i="3"/>
  <c r="AX9" i="3"/>
  <c r="AX11" i="3"/>
  <c r="AX13" i="3"/>
  <c r="AX18" i="3"/>
  <c r="AX7" i="3"/>
  <c r="AX8" i="3"/>
  <c r="AX10" i="3"/>
  <c r="AX12" i="3"/>
  <c r="AX14" i="3"/>
  <c r="AX16" i="3"/>
  <c r="AZ2" i="3" l="1"/>
  <c r="AY9" i="3"/>
  <c r="AY11" i="3"/>
  <c r="AY13" i="3"/>
  <c r="AY15" i="3"/>
  <c r="AY10" i="3"/>
  <c r="AY12" i="3"/>
  <c r="AY19" i="3"/>
  <c r="AY8" i="3"/>
  <c r="AY7" i="3"/>
  <c r="AY14" i="3"/>
  <c r="AY16" i="3"/>
  <c r="AY18" i="3"/>
  <c r="AY17" i="3"/>
  <c r="BA2" i="3" l="1"/>
  <c r="AZ12" i="3"/>
  <c r="AZ8" i="3"/>
  <c r="AZ10" i="3"/>
  <c r="AZ14" i="3"/>
  <c r="AZ19" i="3"/>
  <c r="AZ9" i="3"/>
  <c r="AZ13" i="3"/>
  <c r="AZ17" i="3"/>
  <c r="AZ11" i="3"/>
  <c r="AZ15" i="3"/>
  <c r="AZ18" i="3"/>
  <c r="AZ7" i="3"/>
  <c r="AZ16" i="3"/>
  <c r="BB2" i="3" l="1"/>
  <c r="BA19" i="3"/>
  <c r="BA8" i="3"/>
  <c r="BA14" i="3"/>
  <c r="BA17" i="3"/>
  <c r="BA7" i="3"/>
  <c r="BA16" i="3"/>
  <c r="BA11" i="3"/>
  <c r="BA18" i="3"/>
  <c r="BA15" i="3"/>
  <c r="BA12" i="3"/>
  <c r="BA9" i="3"/>
  <c r="BA13" i="3"/>
  <c r="BA10" i="3"/>
  <c r="BC2" i="3" l="1"/>
  <c r="BB19" i="3"/>
  <c r="BB18" i="3"/>
  <c r="BB15" i="3"/>
  <c r="BB9" i="3"/>
  <c r="BB11" i="3"/>
  <c r="BB13" i="3"/>
  <c r="BB16" i="3"/>
  <c r="BB7" i="3"/>
  <c r="BB17" i="3"/>
  <c r="BB8" i="3"/>
  <c r="BB10" i="3"/>
  <c r="BB12" i="3"/>
  <c r="BB14" i="3"/>
  <c r="BD2" i="3" l="1"/>
  <c r="BC18" i="3"/>
  <c r="BC19" i="3"/>
  <c r="BC8" i="3"/>
  <c r="BC14" i="3"/>
  <c r="BC16" i="3"/>
  <c r="BC17" i="3"/>
  <c r="BC9" i="3"/>
  <c r="BC11" i="3"/>
  <c r="BC13" i="3"/>
  <c r="BC15" i="3"/>
  <c r="BC10" i="3"/>
  <c r="BC12" i="3"/>
  <c r="BC7" i="3"/>
  <c r="BE2" i="3" l="1"/>
  <c r="BD10" i="3"/>
  <c r="BD12" i="3"/>
  <c r="BD19" i="3"/>
  <c r="BD8" i="3"/>
  <c r="BD9" i="3"/>
  <c r="BD13" i="3"/>
  <c r="BD14" i="3"/>
  <c r="BD17" i="3"/>
  <c r="BD15" i="3"/>
  <c r="BD18" i="3"/>
  <c r="BD11" i="3"/>
  <c r="BD16" i="3"/>
  <c r="BD7" i="3"/>
  <c r="BF2" i="3" l="1"/>
  <c r="BE19" i="3"/>
  <c r="BE7" i="3"/>
  <c r="BE8" i="3"/>
  <c r="BE17" i="3"/>
  <c r="BE9" i="3"/>
  <c r="BE11" i="3"/>
  <c r="BE13" i="3"/>
  <c r="BE15" i="3"/>
  <c r="BE10" i="3"/>
  <c r="BE12" i="3"/>
  <c r="BE16" i="3"/>
  <c r="BE18" i="3"/>
  <c r="BE14" i="3"/>
  <c r="BG2" i="3" l="1"/>
  <c r="BF15" i="3"/>
  <c r="BF16" i="3"/>
  <c r="BF17" i="3"/>
  <c r="BF18" i="3"/>
  <c r="BF7" i="3"/>
  <c r="BF8" i="3"/>
  <c r="BF10" i="3"/>
  <c r="BF12" i="3"/>
  <c r="BF19" i="3"/>
  <c r="BF9" i="3"/>
  <c r="BF11" i="3"/>
  <c r="BF13" i="3"/>
  <c r="BF14" i="3"/>
  <c r="BH2" i="3" l="1"/>
  <c r="BG19" i="3"/>
  <c r="BG8" i="3"/>
  <c r="BG7" i="3"/>
  <c r="BG14" i="3"/>
  <c r="BG16" i="3"/>
  <c r="BG17" i="3"/>
  <c r="BG9" i="3"/>
  <c r="BG11" i="3"/>
  <c r="BG13" i="3"/>
  <c r="BG15" i="3"/>
  <c r="BG10" i="3"/>
  <c r="BG12" i="3"/>
  <c r="BG18" i="3"/>
  <c r="BI2" i="3" l="1"/>
  <c r="BH12" i="3"/>
  <c r="BH8" i="3"/>
  <c r="BH14" i="3"/>
  <c r="BH11" i="3"/>
  <c r="BH10" i="3"/>
  <c r="BH17" i="3"/>
  <c r="BH9" i="3"/>
  <c r="BH13" i="3"/>
  <c r="BH15" i="3"/>
  <c r="BH19" i="3"/>
  <c r="BH7" i="3"/>
  <c r="BH16" i="3"/>
  <c r="BH18" i="3"/>
  <c r="BJ2" i="3" l="1"/>
  <c r="BI17" i="3"/>
  <c r="BI7" i="3"/>
  <c r="BI9" i="3"/>
  <c r="BI11" i="3"/>
  <c r="BI13" i="3"/>
  <c r="BI15" i="3"/>
  <c r="BI10" i="3"/>
  <c r="BI12" i="3"/>
  <c r="BI18" i="3"/>
  <c r="BI14" i="3"/>
  <c r="BI8" i="3"/>
  <c r="BI19" i="3"/>
  <c r="BI16" i="3"/>
  <c r="BK2" i="3" l="1"/>
  <c r="BJ19" i="3"/>
  <c r="BJ8" i="3"/>
  <c r="BJ10" i="3"/>
  <c r="BJ12" i="3"/>
  <c r="BJ14" i="3"/>
  <c r="BJ7" i="3"/>
  <c r="BJ15" i="3"/>
  <c r="BJ9" i="3"/>
  <c r="BJ11" i="3"/>
  <c r="BJ13" i="3"/>
  <c r="BJ16" i="3"/>
  <c r="BJ18" i="3"/>
  <c r="BJ17" i="3"/>
  <c r="BL2" i="3" l="1"/>
  <c r="BK17" i="3"/>
  <c r="BK9" i="3"/>
  <c r="BK11" i="3"/>
  <c r="BK13" i="3"/>
  <c r="BK15" i="3"/>
  <c r="BK10" i="3"/>
  <c r="BK12" i="3"/>
  <c r="BK14" i="3"/>
  <c r="BK7" i="3"/>
  <c r="BK8" i="3"/>
  <c r="BK19" i="3"/>
  <c r="BK18" i="3"/>
  <c r="BK16" i="3"/>
  <c r="BM2" i="3" l="1"/>
  <c r="BL8" i="3"/>
  <c r="BL12" i="3"/>
  <c r="BL14" i="3"/>
  <c r="BL10" i="3"/>
  <c r="BL11" i="3"/>
  <c r="BL17" i="3"/>
  <c r="BL15" i="3"/>
  <c r="BL19" i="3"/>
  <c r="BL9" i="3"/>
  <c r="BL13" i="3"/>
  <c r="BL16" i="3"/>
  <c r="BL7" i="3"/>
  <c r="BL18" i="3"/>
  <c r="BN2" i="3" l="1"/>
  <c r="BM17" i="3"/>
  <c r="BM9" i="3"/>
  <c r="BM11" i="3"/>
  <c r="BM13" i="3"/>
  <c r="BM15" i="3"/>
  <c r="BM10" i="3"/>
  <c r="BM12" i="3"/>
  <c r="BM14" i="3"/>
  <c r="BM7" i="3"/>
  <c r="BM8" i="3"/>
  <c r="BM19" i="3"/>
  <c r="BM16" i="3"/>
  <c r="BM18" i="3"/>
  <c r="BO2" i="3" l="1"/>
  <c r="BN15" i="3"/>
  <c r="BN19" i="3"/>
  <c r="BN17" i="3"/>
  <c r="BN16" i="3"/>
  <c r="BN14" i="3"/>
  <c r="BN8" i="3"/>
  <c r="BN10" i="3"/>
  <c r="BN12" i="3"/>
  <c r="BN18" i="3"/>
  <c r="BN7" i="3"/>
  <c r="BN9" i="3"/>
  <c r="BN11" i="3"/>
  <c r="BN13" i="3"/>
  <c r="BP2" i="3" l="1"/>
  <c r="BO9" i="3"/>
  <c r="BO11" i="3"/>
  <c r="BO13" i="3"/>
  <c r="BO15" i="3"/>
  <c r="BO10" i="3"/>
  <c r="BO12" i="3"/>
  <c r="BO14" i="3"/>
  <c r="BO8" i="3"/>
  <c r="BO7" i="3"/>
  <c r="BO16" i="3"/>
  <c r="BO18" i="3"/>
  <c r="BO19" i="3"/>
  <c r="BO17" i="3"/>
  <c r="BQ2" i="3" l="1"/>
  <c r="BP12" i="3"/>
  <c r="BP8" i="3"/>
  <c r="BP10" i="3"/>
  <c r="BP17" i="3"/>
  <c r="BP19" i="3"/>
  <c r="BP11" i="3"/>
  <c r="BP15" i="3"/>
  <c r="BP9" i="3"/>
  <c r="BP13" i="3"/>
  <c r="BP14" i="3"/>
  <c r="BP16" i="3"/>
  <c r="BP18" i="3"/>
  <c r="BP7" i="3"/>
  <c r="BR2" i="3" l="1"/>
  <c r="BQ8" i="3"/>
  <c r="BQ19" i="3"/>
  <c r="BQ17" i="3"/>
  <c r="BQ7" i="3"/>
  <c r="BQ14" i="3"/>
  <c r="BQ11" i="3"/>
  <c r="BQ15" i="3"/>
  <c r="BQ12" i="3"/>
  <c r="BQ9" i="3"/>
  <c r="BQ16" i="3"/>
  <c r="BQ13" i="3"/>
  <c r="BQ10" i="3"/>
  <c r="BQ18" i="3"/>
  <c r="BS2" i="3" l="1"/>
  <c r="BR19" i="3"/>
  <c r="BR18" i="3"/>
  <c r="BR14" i="3"/>
  <c r="BR8" i="3"/>
  <c r="BR10" i="3"/>
  <c r="BR12" i="3"/>
  <c r="BR15" i="3"/>
  <c r="BR7" i="3"/>
  <c r="BR16" i="3"/>
  <c r="BR9" i="3"/>
  <c r="BR11" i="3"/>
  <c r="BR13" i="3"/>
  <c r="BR17" i="3"/>
  <c r="BT2" i="3" l="1"/>
  <c r="BS19" i="3"/>
  <c r="BS8" i="3"/>
  <c r="BS16" i="3"/>
  <c r="BS18" i="3"/>
  <c r="BS17" i="3"/>
  <c r="BS9" i="3"/>
  <c r="BS11" i="3"/>
  <c r="BS13" i="3"/>
  <c r="BS15" i="3"/>
  <c r="BS10" i="3"/>
  <c r="BS12" i="3"/>
  <c r="BS14" i="3"/>
  <c r="BS7" i="3"/>
  <c r="BU2" i="3" l="1"/>
  <c r="BT12" i="3"/>
  <c r="BT17" i="3"/>
  <c r="BT19" i="3"/>
  <c r="BT15" i="3"/>
  <c r="BT11" i="3"/>
  <c r="BT10" i="3"/>
  <c r="BT14" i="3"/>
  <c r="BT8" i="3"/>
  <c r="BT9" i="3"/>
  <c r="BT16" i="3"/>
  <c r="BT18" i="3"/>
  <c r="BT13" i="3"/>
  <c r="BT7" i="3"/>
  <c r="BV2" i="3" l="1"/>
  <c r="BU7" i="3"/>
  <c r="BU8" i="3"/>
  <c r="BU17" i="3"/>
  <c r="BU19" i="3"/>
  <c r="BU9" i="3"/>
  <c r="BU11" i="3"/>
  <c r="BU13" i="3"/>
  <c r="BU15" i="3"/>
  <c r="BU10" i="3"/>
  <c r="BU12" i="3"/>
  <c r="BU14" i="3"/>
  <c r="BU16" i="3"/>
  <c r="BU18" i="3"/>
  <c r="BW2" i="3" l="1"/>
  <c r="BV16" i="3"/>
  <c r="BV14" i="3"/>
  <c r="BV15" i="3"/>
  <c r="BV17" i="3"/>
  <c r="BV18" i="3"/>
  <c r="BV7" i="3"/>
  <c r="BV9" i="3"/>
  <c r="BV11" i="3"/>
  <c r="BV13" i="3"/>
  <c r="BV19" i="3"/>
  <c r="BV8" i="3"/>
  <c r="BV10" i="3"/>
  <c r="BV12" i="3"/>
  <c r="BX2" i="3" l="1"/>
  <c r="BW8" i="3"/>
  <c r="BW7" i="3"/>
  <c r="BW16" i="3"/>
  <c r="BW17" i="3"/>
  <c r="BW9" i="3"/>
  <c r="BW11" i="3"/>
  <c r="BW13" i="3"/>
  <c r="BW15" i="3"/>
  <c r="BW10" i="3"/>
  <c r="BW12" i="3"/>
  <c r="BW14" i="3"/>
  <c r="BW19" i="3"/>
  <c r="BW18" i="3"/>
  <c r="BY2" i="3" l="1"/>
  <c r="BX10" i="3"/>
  <c r="BX9" i="3"/>
  <c r="BX13" i="3"/>
  <c r="BX8" i="3"/>
  <c r="BX15" i="3"/>
  <c r="BX11" i="3"/>
  <c r="BX14" i="3"/>
  <c r="BX12" i="3"/>
  <c r="BX19" i="3"/>
  <c r="BX16" i="3"/>
  <c r="BX7" i="3"/>
  <c r="BX17" i="3"/>
  <c r="BX18" i="3"/>
  <c r="BZ2" i="3" l="1"/>
  <c r="BY17" i="3"/>
  <c r="BY7" i="3"/>
  <c r="BY9" i="3"/>
  <c r="BY11" i="3"/>
  <c r="BY13" i="3"/>
  <c r="BY15" i="3"/>
  <c r="BY19" i="3"/>
  <c r="BY10" i="3"/>
  <c r="BY12" i="3"/>
  <c r="BY14" i="3"/>
  <c r="BY8" i="3"/>
  <c r="BY16" i="3"/>
  <c r="BY18" i="3"/>
  <c r="CA2" i="3" l="1"/>
  <c r="BZ19" i="3"/>
  <c r="BZ9" i="3"/>
  <c r="BZ11" i="3"/>
  <c r="BZ13" i="3"/>
  <c r="BZ17" i="3"/>
  <c r="BZ7" i="3"/>
  <c r="BZ14" i="3"/>
  <c r="BZ8" i="3"/>
  <c r="BZ10" i="3"/>
  <c r="BZ12" i="3"/>
  <c r="BZ15" i="3"/>
  <c r="BZ18" i="3"/>
  <c r="BZ16" i="3"/>
  <c r="CB2" i="3" l="1"/>
  <c r="CA9" i="3"/>
  <c r="CA11" i="3"/>
  <c r="CA13" i="3"/>
  <c r="CA15" i="3"/>
  <c r="CA10" i="3"/>
  <c r="CA12" i="3"/>
  <c r="CA14" i="3"/>
  <c r="CA7" i="3"/>
  <c r="CA8" i="3"/>
  <c r="CA19" i="3"/>
  <c r="CA16" i="3"/>
  <c r="CA17" i="3"/>
  <c r="CA18" i="3"/>
  <c r="CC2" i="3" l="1"/>
  <c r="CB10" i="3"/>
  <c r="CB15" i="3"/>
  <c r="CB9" i="3"/>
  <c r="CB13" i="3"/>
  <c r="CB12" i="3"/>
  <c r="CB19" i="3"/>
  <c r="CB14" i="3"/>
  <c r="CB11" i="3"/>
  <c r="CB17" i="3"/>
  <c r="CB7" i="3"/>
  <c r="CB18" i="3"/>
  <c r="CB8" i="3"/>
  <c r="CB16" i="3"/>
  <c r="CD2" i="3" l="1"/>
  <c r="CC9" i="3"/>
  <c r="CC11" i="3"/>
  <c r="CC13" i="3"/>
  <c r="CC15" i="3"/>
  <c r="CC17" i="3"/>
  <c r="CC10" i="3"/>
  <c r="CC12" i="3"/>
  <c r="CC14" i="3"/>
  <c r="CC19" i="3"/>
  <c r="CC7" i="3"/>
  <c r="CC8" i="3"/>
  <c r="CC16" i="3"/>
  <c r="CC18" i="3"/>
  <c r="CE2" i="3" l="1"/>
  <c r="CD19" i="3"/>
  <c r="CD14" i="3"/>
  <c r="CD15" i="3"/>
  <c r="CD16" i="3"/>
  <c r="CD17" i="3"/>
  <c r="CD9" i="3"/>
  <c r="CD11" i="3"/>
  <c r="CD13" i="3"/>
  <c r="CD18" i="3"/>
  <c r="CD7" i="3"/>
  <c r="CD8" i="3"/>
  <c r="CD10" i="3"/>
  <c r="CD12" i="3"/>
  <c r="CF2" i="3" l="1"/>
  <c r="CE9" i="3"/>
  <c r="CE11" i="3"/>
  <c r="CE13" i="3"/>
  <c r="CE15" i="3"/>
  <c r="CE10" i="3"/>
  <c r="CE12" i="3"/>
  <c r="CE14" i="3"/>
  <c r="CE8" i="3"/>
  <c r="CE19" i="3"/>
  <c r="CE7" i="3"/>
  <c r="CE17" i="3"/>
  <c r="CE16" i="3"/>
  <c r="CE18" i="3"/>
  <c r="CG2" i="3" l="1"/>
  <c r="CF8" i="3"/>
  <c r="CF12" i="3"/>
  <c r="CF10" i="3"/>
  <c r="CF19" i="3"/>
  <c r="CF9" i="3"/>
  <c r="CF13" i="3"/>
  <c r="CF14" i="3"/>
  <c r="CF17" i="3"/>
  <c r="CF11" i="3"/>
  <c r="CF18" i="3"/>
  <c r="CF7" i="3"/>
  <c r="CF16" i="3"/>
  <c r="CF15" i="3"/>
  <c r="CH2" i="3" l="1"/>
  <c r="CG17" i="3"/>
  <c r="CG19" i="3"/>
  <c r="CG8" i="3"/>
  <c r="CG7" i="3"/>
  <c r="CG11" i="3"/>
  <c r="CG15" i="3"/>
  <c r="CG12" i="3"/>
  <c r="CG18" i="3"/>
  <c r="CG9" i="3"/>
  <c r="CG13" i="3"/>
  <c r="CG10" i="3"/>
  <c r="CG14" i="3"/>
  <c r="CG16" i="3"/>
  <c r="CH7" i="3" l="1"/>
  <c r="CH19" i="3"/>
  <c r="CH17" i="3"/>
  <c r="CH18" i="3"/>
  <c r="CH9" i="3"/>
  <c r="CH11" i="3"/>
  <c r="CH13" i="3"/>
  <c r="CH14" i="3"/>
  <c r="CH15" i="3"/>
  <c r="CH16" i="3"/>
  <c r="CH8" i="3"/>
  <c r="CH10" i="3"/>
  <c r="CH12" i="3"/>
</calcChain>
</file>

<file path=xl/sharedStrings.xml><?xml version="1.0" encoding="utf-8"?>
<sst xmlns="http://schemas.openxmlformats.org/spreadsheetml/2006/main" count="630" uniqueCount="445">
  <si>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</si>
  <si>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</si>
  <si>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</si>
  <si>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</si>
  <si>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</si>
  <si>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</si>
  <si>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</si>
  <si>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</si>
  <si>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</si>
  <si>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</si>
  <si>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</si>
  <si>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</si>
  <si>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</si>
  <si>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</si>
  <si>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</si>
  <si>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</si>
  <si>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</si>
  <si>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</si>
  <si>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</si>
  <si>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</si>
  <si>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</si>
  <si>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</si>
  <si>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</si>
  <si>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</si>
  <si>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</si>
  <si>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</si>
  <si>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</si>
  <si>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</si>
  <si>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</si>
  <si>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</si>
  <si>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</si>
  <si>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</si>
  <si>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</si>
  <si>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</si>
  <si>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</si>
  <si>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</si>
  <si>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</si>
  <si>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</si>
  <si>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</si>
  <si>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</si>
  <si>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</si>
  <si>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</si>
  <si>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</si>
  <si>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</si>
  <si>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</si>
  <si>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</si>
  <si>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</si>
  <si>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</si>
  <si>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</si>
  <si>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</si>
  <si>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</si>
  <si>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</si>
  <si>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</si>
  <si>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</si>
  <si>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</si>
  <si>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</si>
  <si>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</si>
  <si>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</si>
  <si>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</si>
  <si>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</si>
  <si>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</si>
  <si>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</si>
  <si>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</si>
  <si>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</si>
  <si>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</si>
  <si>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</si>
  <si>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</si>
  <si>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</si>
  <si>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</si>
  <si>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</si>
  <si>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</si>
  <si>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</si>
  <si>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</si>
  <si>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</si>
  <si>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</si>
  <si>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</si>
  <si>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</si>
  <si>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</si>
  <si>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</si>
  <si>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</si>
  <si>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</si>
  <si>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</si>
  <si>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</si>
  <si>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</si>
  <si>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</si>
  <si>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</si>
  <si>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</si>
  <si>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</si>
  <si>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</si>
  <si>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</si>
  <si>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</si>
  <si>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</si>
  <si>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</si>
  <si>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</si>
  <si>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</si>
  <si>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</si>
  <si>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</si>
  <si>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</si>
  <si>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</si>
  <si>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</si>
  <si>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</si>
  <si>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</si>
  <si>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</si>
  <si>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</si>
  <si>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</si>
  <si>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</si>
  <si>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</si>
  <si>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</si>
  <si>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</si>
  <si>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</si>
  <si>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</si>
  <si>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</si>
  <si>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</si>
  <si>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</si>
  <si>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</si>
  <si>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</si>
  <si>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</si>
  <si>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</si>
  <si>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</si>
  <si>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</si>
  <si>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</si>
  <si>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</si>
  <si>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</si>
  <si>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</si>
  <si>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</si>
  <si>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</si>
  <si>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</si>
  <si>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</si>
  <si>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</si>
  <si>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</si>
  <si>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</si>
  <si>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</si>
  <si>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</si>
  <si>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</si>
  <si>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</si>
  <si>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</si>
  <si>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</si>
  <si>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</si>
  <si>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</si>
  <si>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</si>
  <si>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</si>
  <si>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</si>
  <si>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</si>
  <si>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</si>
  <si>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</si>
  <si>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</si>
  <si>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</si>
  <si>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</si>
  <si>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</si>
  <si>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</si>
  <si>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</si>
  <si>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</si>
  <si>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</si>
  <si>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</si>
  <si>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</si>
  <si>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</si>
  <si>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</si>
  <si>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</si>
  <si>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</si>
  <si>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</si>
  <si>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</si>
  <si>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</si>
  <si>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</si>
  <si>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</si>
  <si>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</si>
  <si>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</si>
  <si>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</si>
  <si>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</si>
  <si>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</si>
  <si>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</si>
  <si>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</si>
  <si>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</si>
  <si>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</si>
  <si>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</si>
  <si>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</si>
  <si>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</si>
  <si>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</si>
  <si>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</si>
  <si>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</si>
  <si>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</si>
  <si>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</si>
  <si>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</si>
  <si>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</si>
  <si>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</si>
  <si>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</si>
  <si>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</si>
  <si>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</si>
  <si>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</si>
  <si>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</si>
  <si>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</si>
  <si>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</si>
  <si>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</si>
  <si>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</si>
  <si>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</si>
  <si>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</si>
  <si>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</si>
  <si>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</si>
  <si>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</si>
  <si>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</si>
  <si>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</si>
  <si>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</si>
  <si>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</si>
  <si>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</si>
  <si>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</si>
  <si>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</si>
  <si>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</si>
  <si>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</si>
  <si>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</si>
  <si>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</si>
  <si>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</si>
  <si>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</si>
  <si>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</si>
  <si>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</si>
  <si>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</si>
  <si>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</si>
  <si>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</si>
  <si>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</si>
  <si>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</si>
  <si>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</si>
  <si>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</si>
  <si>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</si>
  <si>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</si>
  <si>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</si>
  <si>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</si>
  <si>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</si>
  <si>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</si>
  <si>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</si>
  <si>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</si>
  <si>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dimensionless</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</si>
  <si>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</si>
  <si>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</si>
  <si>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</si>
  <si>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</si>
  <si>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</si>
  <si>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</si>
  <si>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</si>
  <si>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</si>
  <si>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</si>
  <si>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</si>
  <si>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</si>
  <si>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</si>
  <si>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</si>
  <si>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</si>
  <si>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</si>
  <si>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</si>
  <si>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</si>
  <si>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</si>
  <si>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</si>
  <si>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</si>
  <si>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</si>
  <si>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</si>
  <si>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</si>
  <si>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</si>
  <si>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</si>
  <si>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</si>
  <si>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</si>
  <si>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</si>
  <si>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</si>
  <si>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</si>
  <si>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</si>
  <si>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</si>
  <si>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</si>
  <si>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</si>
  <si>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</si>
  <si>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</si>
  <si>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</si>
  <si>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</si>
  <si>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</si>
  <si>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</si>
  <si>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</si>
  <si>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</si>
  <si>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</si>
  <si>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</si>
  <si>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</si>
  <si>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</si>
  <si>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</si>
  <si>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</si>
  <si>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</si>
  <si>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</si>
  <si>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</si>
  <si>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</si>
  <si>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</si>
  <si>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</si>
  <si>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</si>
  <si>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</si>
  <si>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</si>
  <si>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</si>
  <si>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</si>
  <si>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</si>
  <si>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</si>
  <si>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</si>
  <si>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</si>
  <si>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</si>
  <si>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</si>
  <si>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</si>
  <si>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</si>
  <si>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</si>
  <si>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</si>
  <si>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</si>
  <si>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</si>
  <si>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</si>
  <si>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</si>
  <si>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</si>
  <si>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</si>
  <si>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</si>
  <si>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</si>
  <si>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</si>
  <si>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</si>
  <si>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</si>
  <si>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</si>
  <si>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</si>
  <si>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</si>
  <si>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</si>
  <si>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[kg] Natural gas product input plus natural gas that is vented</t>
  </si>
  <si>
    <t>Natural Gas [intermediate flow]</t>
  </si>
  <si>
    <t>kg NG</t>
  </si>
  <si>
    <t>kg NG/kg NG</t>
  </si>
  <si>
    <t>natural gas</t>
  </si>
  <si>
    <t>United States</t>
  </si>
  <si>
    <t>No</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</si>
  <si>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</si>
  <si>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</si>
  <si>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</si>
  <si>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</si>
  <si>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</si>
  <si>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</si>
  <si>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</si>
  <si>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</si>
  <si>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 2018. Inventory of U.S. Greenhouse Gas Emissions and Sinks, 1990-2016. Environmental Protection Agency. EPA 430-R-18-003. https://www.epa.gov/sites/production/files/2018-01/documents/2018_complete_report.pdf Accessed August 20, 2018</t>
  </si>
  <si>
    <t>USGS. n.d. Energy Resources Program Geochemistry Laboratoy Database (EGDB). U.S.G. Survey. https://energy.usgs.gov/GeochemistryGeophysics/GeochemistryLaboratories/GeochemistryLaboratories-GeochemistryDatabase.aspx#4413382-introduction Accessed July 18, 2018</t>
  </si>
  <si>
    <t>DrillingInfo. 2018. DI Data &amp; Insights.</t>
  </si>
  <si>
    <t>EPA</t>
  </si>
  <si>
    <t>2016</t>
  </si>
  <si>
    <t>https://www.epa.gov/enviro/greenhouse-gas-customized-search. Accessed August 22, 2018</t>
  </si>
  <si>
    <t>August 22, 2018</t>
  </si>
  <si>
    <t>2018</t>
  </si>
  <si>
    <t xml:space="preserve"> https://www.epa.gov/sites/production/files/2018-01/documents/2018_complete_report.pdf </t>
  </si>
  <si>
    <t>August 20, 2018</t>
  </si>
  <si>
    <t>DI Desktop</t>
  </si>
  <si>
    <t>Government Database</t>
  </si>
  <si>
    <t>Government Document</t>
  </si>
  <si>
    <t>Commercial Database</t>
  </si>
  <si>
    <t>USGS</t>
  </si>
  <si>
    <t>n.d.</t>
  </si>
  <si>
    <t xml:space="preserve"> https://energy.usgs.gov/GeochemistryGeophysics/GeochemistryLaboratories/GeochemistryLaboratories-GeochemistryDatabase.aspx#4413382-introduction</t>
  </si>
  <si>
    <t>July 18, 2018</t>
  </si>
  <si>
    <t>Abbreviations used throughout this DS: MCF (thousand cubic feet), scf (standard cubic feet), NG (natural gas)</t>
  </si>
  <si>
    <t>[tonnes CH4] Annual CH4 emissions from small dehydrator units.</t>
  </si>
  <si>
    <t>[count] Count of high-bleed pneumatic devices</t>
  </si>
  <si>
    <t>[hrs] Activity factor: operating hours for high bleed pneumatic devices</t>
  </si>
  <si>
    <t>[count] Count of intermittent-bleed pneumatic devices</t>
  </si>
  <si>
    <t>[hrs] Activity factor: operating hours for intermittent bleed pneumatic devices</t>
  </si>
  <si>
    <t>[count] Count of low-bleed pneumatic devices</t>
  </si>
  <si>
    <t>[hrs] Activity factor: operating hours for low bleed pneumatic devices</t>
  </si>
  <si>
    <t>[count] Count of pneumatic pumps</t>
  </si>
  <si>
    <t>[hrs] Activity factor: operating hours for pneumatic pumps</t>
  </si>
  <si>
    <t>[kg NG/device-hr] Emission factor for methane from high bleed pneumatic devices</t>
  </si>
  <si>
    <t>[kg NG/device-hr] Emission factor for methane from intermittent bleed pneumatic devices</t>
  </si>
  <si>
    <t>[kg NG/device-hr] Emission factor for methane from low bleed pneumatic devices</t>
  </si>
  <si>
    <t>[kg NG/device-hr] Emission factor for methane from pneumatic pumps</t>
  </si>
  <si>
    <t>[Intermediate flow] Produced natural gas input, including what ends up as marketed product and what is vented at gathering</t>
  </si>
  <si>
    <t>Processing venting</t>
  </si>
  <si>
    <t>Venting of natural gas from onshore natural gas processing facilities</t>
  </si>
  <si>
    <t>This unit process provides a summary of relevant input and output flows associated with venting from natural gas processing facilities. It accounts for vented emission sources from 9 specific emitters: pneumatic devices, 2 types of dehydrators,  6 types of blowdown events.  The outputs of this unit process are the reference flow of natural gas, and 9 intermediate flows of vented streams that are to be connected to the venting and flaring unit process for speciation of whole natural gas into its hydrocarbon and other components.</t>
  </si>
  <si>
    <t>Vent_3_PD</t>
  </si>
  <si>
    <t>Vent_3_DEHYdes</t>
  </si>
  <si>
    <t>Vent_3_DEHYlg</t>
  </si>
  <si>
    <t>NG_gathered</t>
  </si>
  <si>
    <t>Vent_3_Bdother</t>
  </si>
  <si>
    <t>Vent_3_Bdcomp</t>
  </si>
  <si>
    <t>Vent_3_Bdesd</t>
  </si>
  <si>
    <t>Vent_3_Bdfacpip</t>
  </si>
  <si>
    <t>Vent_3_BDpig</t>
  </si>
  <si>
    <t>Vent_2_Bdscrub</t>
  </si>
  <si>
    <t>NG_equiv</t>
  </si>
  <si>
    <t>[kg] Mass of natural gas equivalents, calculated by normalizing the energy contents of natural gas and natural gas liquids.</t>
  </si>
  <si>
    <t>nat_mCH4</t>
  </si>
  <si>
    <t>[dimensionless] Mass fraction of methane in natural gas</t>
  </si>
  <si>
    <t>3_PD_AF</t>
  </si>
  <si>
    <t>3_PD_EF</t>
  </si>
  <si>
    <t>3_DEHYdes_CH4</t>
  </si>
  <si>
    <t>3_DEHYlg_CH4</t>
  </si>
  <si>
    <t>3_BDother_CH4</t>
  </si>
  <si>
    <t>3_BDcomp_CH4</t>
  </si>
  <si>
    <t>3_BDesd_CH4</t>
  </si>
  <si>
    <t>3_BDfacpip_CH4</t>
  </si>
  <si>
    <t>3_BDpig_CH4</t>
  </si>
  <si>
    <t>3_BDscrub_CH4</t>
  </si>
  <si>
    <t>3_NG_processed</t>
  </si>
  <si>
    <t>3_NGL_processed</t>
  </si>
  <si>
    <t>facilities</t>
  </si>
  <si>
    <t>kg CH4/facility</t>
  </si>
  <si>
    <t>MCF</t>
  </si>
  <si>
    <t>bbl</t>
  </si>
  <si>
    <t>tonnes</t>
  </si>
  <si>
    <t>[tonnes] CH4 emitted from desiccant dehydrators</t>
  </si>
  <si>
    <t>[tonnes] CH4 emitted from large glycol dehydrators</t>
  </si>
  <si>
    <t>[tonnes] CH4 emitted from "other" sources of venting</t>
  </si>
  <si>
    <t>[tonnes] CH4 emitted from compressor venting</t>
  </si>
  <si>
    <t>[tonnes] CH4 emitted from emergency shutdown venting</t>
  </si>
  <si>
    <t>[tonnes] CH4 emitted from facility piping venting</t>
  </si>
  <si>
    <t>[tonnes] CH4 emitted from pigging venting</t>
  </si>
  <si>
    <t>[tonnes] CH4 emitted from scrubber venting</t>
  </si>
  <si>
    <t>[MCF] Natural gas throughput in terms of processed natural gas</t>
  </si>
  <si>
    <t>[bbl] Natural gas liquids separated from natural gas streams at processing facilities</t>
  </si>
  <si>
    <t>Natural gas, from gathering [intermediate flow]</t>
  </si>
  <si>
    <r>
      <t>Note: All inputs and outputs are normalized per the reference flow (e.g., per 1 kg</t>
    </r>
    <r>
      <rPr>
        <b/>
        <sz val="10"/>
        <color indexed="8"/>
        <rFont val="Arial"/>
        <family val="2"/>
      </rPr>
      <t xml:space="preserve"> </t>
    </r>
    <r>
      <rPr>
        <sz val="10"/>
        <color indexed="8"/>
        <rFont val="Arial"/>
        <family val="2"/>
      </rPr>
      <t>of natural gas processed)</t>
    </r>
  </si>
  <si>
    <t>[facilities] Count of processing facilities</t>
  </si>
  <si>
    <t>Venting of natural gas from natural gas processing facilities in Appalachian - Shale</t>
  </si>
  <si>
    <t>Venting of natural gas from natural gas processing facilities in Gulf - Conventional</t>
  </si>
  <si>
    <t>Venting of natural gas from natural gas processing facilities in Gulf - Shale</t>
  </si>
  <si>
    <t>Venting of natural gas from natural gas processing facilities in Gulf - Tight</t>
  </si>
  <si>
    <t>Venting of natural gas from natural gas processing facilities in Arkla - Conventional</t>
  </si>
  <si>
    <t>Venting of natural gas from natural gas processing facilities in Arkla - Shale</t>
  </si>
  <si>
    <t>Venting of natural gas from natural gas processing facilities in Arkla - Tight</t>
  </si>
  <si>
    <t>Venting of natural gas from natural gas processing facilities in East Texas - Conventional</t>
  </si>
  <si>
    <t>Venting of natural gas from natural gas processing facilities in East Texas - Shale</t>
  </si>
  <si>
    <t>Venting of natural gas from natural gas processing facilities in East Texas - Tight</t>
  </si>
  <si>
    <t>Venting of natural gas from natural gas processing facilities in Arkoma - Conventional</t>
  </si>
  <si>
    <t>Venting of natural gas from natural gas processing facilities in Arkoma - Shale</t>
  </si>
  <si>
    <t>Venting of natural gas from natural gas processing facilities in South Oklahoma - Shale</t>
  </si>
  <si>
    <t>Venting of natural gas from natural gas processing facilities in Anadarko - Conventional</t>
  </si>
  <si>
    <t>Venting of natural gas from natural gas processing facilities in Anadarko - Shale</t>
  </si>
  <si>
    <t>Venting of natural gas from natural gas processing facilities in Anadarko - Tight</t>
  </si>
  <si>
    <t>Venting of natural gas from natural gas processing facilities in Strawn - Shale</t>
  </si>
  <si>
    <t>Venting of natural gas from natural gas processing facilities in Fort Worth - Shale</t>
  </si>
  <si>
    <t>Venting of natural gas from natural gas processing facilities in Permian - Conventional</t>
  </si>
  <si>
    <t>Venting of natural gas from natural gas processing facilities in Permian - Shale</t>
  </si>
  <si>
    <t>Venting of natural gas from natural gas processing facilities in Green River - Conventional</t>
  </si>
  <si>
    <t>Venting of natural gas from natural gas processing facilities in Green River - Tight</t>
  </si>
  <si>
    <t>Venting of natural gas from natural gas processing facilities in Uinta - Conventional</t>
  </si>
  <si>
    <t>Venting of natural gas from natural gas processing facilities in Uinta - Tight</t>
  </si>
  <si>
    <t>Venting of natural gas from natural gas processing facilities in San Juan - CBM</t>
  </si>
  <si>
    <t>Venting of natural gas from natural gas processing facilities in San Juan - Conventional</t>
  </si>
  <si>
    <t>Venting of natural gas from natural gas processing facilities in Piceance - Tight</t>
  </si>
  <si>
    <t>This unit process is composed of this document and the file, DF_NG_Processing_Venting_2018.01.docx, which provides additional details regarding calculations, data quality, and references as relevant.</t>
  </si>
  <si>
    <t>[kg NG/kg NG] Venting of NG from high bleed pneumatic devices per unit of natural gas processed</t>
  </si>
  <si>
    <t>[kg NG/kg NG] Venting of NG from large glycol dehydrators per unit of natural gas processed</t>
  </si>
  <si>
    <t>[kg NG/kg NG] Venting of NG from desiccant dehydrators per unit of natural gas processed</t>
  </si>
  <si>
    <t>[kg NG/kg NG] Venting of NG from "other" sources of venting per unit of natural gas processed</t>
  </si>
  <si>
    <t>[kg NG/kg NG] Venting of NG from compressor venting per unit of natural gas processed</t>
  </si>
  <si>
    <t>[kg NG/kg NG] Venting of NG from emergency shutdown venting per unit of natural gas processed</t>
  </si>
  <si>
    <t>[kg NG/kg NG] Venting of NG from facility piping venting per unit of natural gas processed</t>
  </si>
  <si>
    <t>[kg NG/kg NG] Venting of NG from pigging venting per unit of natural gas processed</t>
  </si>
  <si>
    <t>[kg NG/kg NG] Venting of NG from scrubber venting per unit of natural gas processed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</si>
</sst>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0.000"/>
    <numFmt numFmtId="166" formatCode="0.000000"/>
    <numFmt numFmtId="167" formatCode="0.0000E+00"/>
    <numFmt numFmtId="168" formatCode="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6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16"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30" xfId="0" applyFont="1" applyBorder="1" applyAlignment="1">
      <alignment horizontal="center"/>
    </xf>
    <xf numFmtId="0" fontId="3" fillId="0" borderId="16" xfId="0" applyFont="1" applyBorder="1" applyAlignment="1">
      <alignment horizontal="center"/>
    </xf>
    <xf numFmtId="0" fontId="7" fillId="0" borderId="33" xfId="2" applyFont="1" applyFill="1" applyBorder="1" applyAlignment="1">
      <alignment horizontal="center" wrapText="1"/>
    </xf>
    <xf numFmtId="0" fontId="7" fillId="0" borderId="16" xfId="2" applyFont="1" applyFill="1" applyBorder="1" applyAlignment="1">
      <alignment horizontal="center" wrapText="1"/>
    </xf>
    <xf numFmtId="164" fontId="16" fillId="0" borderId="30" xfId="0" applyNumberFormat="1" applyFont="1" applyFill="1" applyBorder="1"/>
    <xf numFmtId="0" fontId="4" fillId="0" borderId="30" xfId="2" applyFont="1" applyFill="1" applyBorder="1" applyProtection="1">
      <protection locked="0"/>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7" fillId="0" borderId="0" xfId="2" applyFont="1" applyFill="1" applyAlignment="1" applyProtection="1">
      <alignment horizontal="left" vertical="top" wrapText="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6" xfId="2" applyFont="1" applyFill="1" applyBorder="1" applyAlignment="1">
      <alignment horizontal="center"/>
    </xf>
    <xf numFmtId="0" fontId="25" fillId="0" borderId="36" xfId="2" applyFont="1" applyBorder="1" applyAlignment="1">
      <alignment wrapText="1"/>
    </xf>
    <xf numFmtId="0" fontId="26" fillId="0" borderId="36" xfId="2" applyFont="1" applyBorder="1" applyAlignment="1">
      <alignment wrapText="1"/>
    </xf>
    <xf numFmtId="0" fontId="6" fillId="0" borderId="35"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7" fillId="0" borderId="10" xfId="2" applyFont="1" applyFill="1" applyBorder="1" applyAlignment="1">
      <alignment horizontal="center" wrapText="1"/>
    </xf>
    <xf numFmtId="0" fontId="2" fillId="0" borderId="38"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30" xfId="2" applyFont="1" applyFill="1" applyBorder="1" applyAlignment="1">
      <alignment horizontal="center" wrapText="1"/>
    </xf>
    <xf numFmtId="0" fontId="7" fillId="0" borderId="31"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0" borderId="16" xfId="2" applyFont="1" applyBorder="1" applyAlignment="1" applyProtection="1">
      <alignment horizontal="center"/>
      <protection locked="0"/>
    </xf>
    <xf numFmtId="0" fontId="16" fillId="0" borderId="16" xfId="0" applyFont="1" applyFill="1" applyBorder="1" applyAlignment="1">
      <alignment horizontal="center" wrapText="1"/>
    </xf>
    <xf numFmtId="0" fontId="4" fillId="0" borderId="1" xfId="2" applyFont="1" applyBorder="1" applyAlignment="1" applyProtection="1">
      <alignment horizontal="center"/>
      <protection locked="0"/>
    </xf>
    <xf numFmtId="168" fontId="16" fillId="0" borderId="16"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4" fillId="0" borderId="1" xfId="2" applyBorder="1" applyAlignment="1" applyProtection="1">
      <alignment horizontal="left"/>
      <protection locked="0"/>
    </xf>
    <xf numFmtId="0" fontId="4" fillId="0" borderId="16" xfId="2" applyFont="1"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6" xfId="2"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6" fillId="3" borderId="10" xfId="2" applyFont="1" applyFill="1" applyBorder="1" applyAlignment="1">
      <alignment horizontal="left" vertical="center"/>
    </xf>
    <xf numFmtId="0" fontId="4" fillId="0" borderId="16" xfId="0" applyFont="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30"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6" fillId="0" borderId="29" xfId="2" applyFont="1" applyFill="1" applyBorder="1" applyAlignment="1">
      <alignment horizontal="center"/>
    </xf>
    <xf numFmtId="0" fontId="6" fillId="0" borderId="32" xfId="2" applyFont="1" applyFill="1" applyBorder="1" applyAlignment="1">
      <alignment horizontal="center"/>
    </xf>
    <xf numFmtId="0" fontId="19" fillId="0" borderId="33" xfId="0" applyFont="1" applyFill="1" applyBorder="1" applyAlignment="1">
      <alignment horizontal="center"/>
    </xf>
    <xf numFmtId="0" fontId="19" fillId="0" borderId="10" xfId="0" applyFont="1" applyFill="1" applyBorder="1" applyAlignment="1">
      <alignment horizontal="center"/>
    </xf>
    <xf numFmtId="0" fontId="3" fillId="0" borderId="26" xfId="0" applyFont="1" applyBorder="1" applyAlignment="1">
      <alignment horizontal="center"/>
    </xf>
    <xf numFmtId="0" fontId="3" fillId="0" borderId="39" xfId="0" applyFont="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38" xfId="0" applyFont="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4" xfId="2" applyFont="1" applyFill="1" applyBorder="1" applyAlignment="1">
      <alignment horizontal="center" wrapText="1"/>
    </xf>
    <xf numFmtId="0" fontId="6" fillId="10" borderId="35"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4" xfId="2" applyFont="1" applyBorder="1" applyAlignment="1">
      <alignment horizontal="center" wrapText="1"/>
    </xf>
    <xf numFmtId="0" fontId="6" fillId="0" borderId="37" xfId="2" applyFont="1" applyBorder="1" applyAlignment="1">
      <alignment horizontal="center" wrapText="1"/>
    </xf>
    <xf numFmtId="0" fontId="6" fillId="0" borderId="35"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4" fillId="0" borderId="16" xfId="2" applyFont="1" applyFill="1" applyBorder="1" applyAlignment="1" applyProtection="1">
      <alignment horizontal="left"/>
      <protection locked="0"/>
    </xf>
  </cellXfs>
  <cellStyles count="4">
    <cellStyle name="Comma" xfId="1" builtinId="3"/>
    <cellStyle name="Hyperlink" xfId="3" builtinId="8"/>
    <cellStyle name="Normal" xfId="0" builtinId="0"/>
    <cellStyle name="Normal 2" xfId="2"/>
  </cellStyles>
  <dxfs count="3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20</xdr:row>
      <xdr:rowOff>56030</xdr:rowOff>
    </xdr:from>
    <xdr:to>
      <xdr:col>86</xdr:col>
      <xdr:colOff>5740444</xdr:colOff>
      <xdr:row>23</xdr:row>
      <xdr:rowOff>0</xdr:rowOff>
    </xdr:to>
    <xdr:sp macro="" textlink="">
      <xdr:nvSpPr>
        <xdr:cNvPr id="2" name="TextBox 1">
          <a:extLst>
            <a:ext uri="{FF2B5EF4-FFF2-40B4-BE49-F238E27FC236}">
              <a16:creationId xmlns=""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17</xdr:row>
      <xdr:rowOff>95250</xdr:rowOff>
    </xdr:from>
    <xdr:to>
      <xdr:col>5</xdr:col>
      <xdr:colOff>516998</xdr:colOff>
      <xdr:row>21</xdr:row>
      <xdr:rowOff>118837</xdr:rowOff>
    </xdr:to>
    <xdr:grpSp>
      <xdr:nvGrpSpPr>
        <xdr:cNvPr id="2" name="Legend">
          <a:extLst>
            <a:ext uri="{FF2B5EF4-FFF2-40B4-BE49-F238E27FC236}">
              <a16:creationId xmlns="" xmlns:a16="http://schemas.microsoft.com/office/drawing/2014/main" id="{00000000-0008-0000-0800-000002000000}"/>
            </a:ext>
          </a:extLst>
        </xdr:cNvPr>
        <xdr:cNvGrpSpPr/>
      </xdr:nvGrpSpPr>
      <xdr:grpSpPr>
        <a:xfrm>
          <a:off x="1619250" y="3333750"/>
          <a:ext cx="1945748" cy="785587"/>
          <a:chOff x="7457181" y="3134295"/>
          <a:chExt cx="1953912" cy="753022"/>
        </a:xfrm>
      </xdr:grpSpPr>
      <xdr:sp macro="" textlink="">
        <xdr:nvSpPr>
          <xdr:cNvPr id="3" name="LegendBox">
            <a:extLst>
              <a:ext uri="{FF2B5EF4-FFF2-40B4-BE49-F238E27FC236}">
                <a16:creationId xmlns=""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485775</xdr:colOff>
      <xdr:row>8</xdr:row>
      <xdr:rowOff>57517</xdr:rowOff>
    </xdr:from>
    <xdr:to>
      <xdr:col>15</xdr:col>
      <xdr:colOff>180975</xdr:colOff>
      <xdr:row>11</xdr:row>
      <xdr:rowOff>57517</xdr:rowOff>
    </xdr:to>
    <xdr:sp macro="" textlink="">
      <xdr:nvSpPr>
        <xdr:cNvPr id="12" name="Reference Flow 1">
          <a:extLst>
            <a:ext uri="{FF2B5EF4-FFF2-40B4-BE49-F238E27FC236}">
              <a16:creationId xmlns="" xmlns:a16="http://schemas.microsoft.com/office/drawing/2014/main" id="{00000000-0008-0000-0800-00000C000000}"/>
            </a:ext>
          </a:extLst>
        </xdr:cNvPr>
        <xdr:cNvSpPr/>
      </xdr:nvSpPr>
      <xdr:spPr>
        <a:xfrm>
          <a:off x="7800975" y="1581517"/>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Venting*</a:t>
          </a:r>
        </a:p>
        <a:p>
          <a:pPr algn="ctr"/>
          <a:r>
            <a:rPr lang="en-US" sz="800" baseline="0">
              <a:solidFill>
                <a:schemeClr val="tx1"/>
              </a:solidFill>
              <a:latin typeface="Arial" pitchFamily="34" charset="0"/>
              <a:cs typeface="Arial" pitchFamily="34" charset="0"/>
            </a:rPr>
            <a:t>[to venting and flaring]</a:t>
          </a:r>
        </a:p>
      </xdr:txBody>
    </xdr:sp>
    <xdr:clientData/>
  </xdr:twoCellAnchor>
  <xdr:twoCellAnchor>
    <xdr:from>
      <xdr:col>11</xdr:col>
      <xdr:colOff>460375</xdr:colOff>
      <xdr:row>8</xdr:row>
      <xdr:rowOff>51689</xdr:rowOff>
    </xdr:from>
    <xdr:to>
      <xdr:col>12</xdr:col>
      <xdr:colOff>485775</xdr:colOff>
      <xdr:row>9</xdr:row>
      <xdr:rowOff>152767</xdr:rowOff>
    </xdr:to>
    <xdr:cxnSp macro="">
      <xdr:nvCxnSpPr>
        <xdr:cNvPr id="13" name="Connector Ref 1">
          <a:extLst>
            <a:ext uri="{FF2B5EF4-FFF2-40B4-BE49-F238E27FC236}">
              <a16:creationId xmlns="" xmlns:a16="http://schemas.microsoft.com/office/drawing/2014/main" id="{00000000-0008-0000-0800-00000D000000}"/>
            </a:ext>
          </a:extLst>
        </xdr:cNvPr>
        <xdr:cNvCxnSpPr>
          <a:endCxn id="12" idx="1"/>
        </xdr:cNvCxnSpPr>
      </xdr:nvCxnSpPr>
      <xdr:spPr>
        <a:xfrm>
          <a:off x="7165975" y="1575689"/>
          <a:ext cx="635000" cy="29157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41" name="Boundary Group">
          <a:extLst>
            <a:ext uri="{FF2B5EF4-FFF2-40B4-BE49-F238E27FC236}">
              <a16:creationId xmlns="" xmlns:a16="http://schemas.microsoft.com/office/drawing/2014/main" id="{00000000-0008-0000-0800-000029000000}"/>
            </a:ext>
          </a:extLst>
        </xdr:cNvPr>
        <xdr:cNvGrpSpPr/>
      </xdr:nvGrpSpPr>
      <xdr:grpSpPr>
        <a:xfrm>
          <a:off x="3556000" y="304800"/>
          <a:ext cx="3695700" cy="2940708"/>
          <a:chOff x="3556000" y="304800"/>
          <a:chExt cx="3695700" cy="2940708"/>
        </a:xfrm>
      </xdr:grpSpPr>
      <xdr:sp macro="" textlink="">
        <xdr:nvSpPr>
          <xdr:cNvPr id="8" name="Boundary Box">
            <a:extLst>
              <a:ext uri="{FF2B5EF4-FFF2-40B4-BE49-F238E27FC236}">
                <a16:creationId xmlns=""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venting: System Boundary</a:t>
            </a:r>
          </a:p>
        </xdr:txBody>
      </xdr:sp>
      <xdr:sp macro="" textlink="">
        <xdr:nvSpPr>
          <xdr:cNvPr id="9" name="Process">
            <a:extLst>
              <a:ext uri="{FF2B5EF4-FFF2-40B4-BE49-F238E27FC236}">
                <a16:creationId xmlns=""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Venting of natural gas from onshore natural gas processing facilities</a:t>
            </a:r>
          </a:p>
        </xdr:txBody>
      </xdr:sp>
      <xdr:sp macro="" textlink="">
        <xdr:nvSpPr>
          <xdr:cNvPr id="11" name="LinkRef 1">
            <a:extLst>
              <a:ext uri="{FF2B5EF4-FFF2-40B4-BE49-F238E27FC236}">
                <a16:creationId xmlns="" xmlns:a16="http://schemas.microsoft.com/office/drawing/2014/main" id="{00000000-0008-0000-0800-00000B000000}"/>
              </a:ext>
            </a:extLst>
          </xdr:cNvPr>
          <xdr:cNvSpPr/>
        </xdr:nvSpPr>
        <xdr:spPr>
          <a:xfrm>
            <a:off x="7239000" y="304800"/>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Ref 2">
            <a:extLst>
              <a:ext uri="{FF2B5EF4-FFF2-40B4-BE49-F238E27FC236}">
                <a16:creationId xmlns="" xmlns:a16="http://schemas.microsoft.com/office/drawing/2014/main" id="{00000000-0008-0000-0800-00000E000000}"/>
              </a:ext>
            </a:extLst>
          </xdr:cNvPr>
          <xdr:cNvSpPr/>
        </xdr:nvSpPr>
        <xdr:spPr>
          <a:xfrm>
            <a:off x="7239000" y="617728"/>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Ref 3">
            <a:extLst>
              <a:ext uri="{FF2B5EF4-FFF2-40B4-BE49-F238E27FC236}">
                <a16:creationId xmlns="" xmlns:a16="http://schemas.microsoft.com/office/drawing/2014/main" id="{00000000-0008-0000-0800-000011000000}"/>
              </a:ext>
            </a:extLst>
          </xdr:cNvPr>
          <xdr:cNvSpPr/>
        </xdr:nvSpPr>
        <xdr:spPr>
          <a:xfrm>
            <a:off x="7239000" y="930656"/>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LinkRef 4">
            <a:extLst>
              <a:ext uri="{FF2B5EF4-FFF2-40B4-BE49-F238E27FC236}">
                <a16:creationId xmlns="" xmlns:a16="http://schemas.microsoft.com/office/drawing/2014/main" id="{00000000-0008-0000-0800-000014000000}"/>
              </a:ext>
            </a:extLst>
          </xdr:cNvPr>
          <xdr:cNvSpPr/>
        </xdr:nvSpPr>
        <xdr:spPr>
          <a:xfrm>
            <a:off x="7239000" y="1243584"/>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3" name="LinkRef 5">
            <a:extLst>
              <a:ext uri="{FF2B5EF4-FFF2-40B4-BE49-F238E27FC236}">
                <a16:creationId xmlns="" xmlns:a16="http://schemas.microsoft.com/office/drawing/2014/main" id="{00000000-0008-0000-0800-000017000000}"/>
              </a:ext>
            </a:extLst>
          </xdr:cNvPr>
          <xdr:cNvSpPr/>
        </xdr:nvSpPr>
        <xdr:spPr>
          <a:xfrm>
            <a:off x="7239000" y="1556512"/>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6" name="LinkRef 6">
            <a:extLst>
              <a:ext uri="{FF2B5EF4-FFF2-40B4-BE49-F238E27FC236}">
                <a16:creationId xmlns="" xmlns:a16="http://schemas.microsoft.com/office/drawing/2014/main" id="{00000000-0008-0000-0800-00001A000000}"/>
              </a:ext>
            </a:extLst>
          </xdr:cNvPr>
          <xdr:cNvSpPr/>
        </xdr:nvSpPr>
        <xdr:spPr>
          <a:xfrm>
            <a:off x="7239000" y="1869440"/>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9" name="LinkRef 7">
            <a:extLst>
              <a:ext uri="{FF2B5EF4-FFF2-40B4-BE49-F238E27FC236}">
                <a16:creationId xmlns="" xmlns:a16="http://schemas.microsoft.com/office/drawing/2014/main" id="{00000000-0008-0000-0800-00001D000000}"/>
              </a:ext>
            </a:extLst>
          </xdr:cNvPr>
          <xdr:cNvSpPr/>
        </xdr:nvSpPr>
        <xdr:spPr>
          <a:xfrm>
            <a:off x="7239000" y="2182368"/>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LinkRef 8">
            <a:extLst>
              <a:ext uri="{FF2B5EF4-FFF2-40B4-BE49-F238E27FC236}">
                <a16:creationId xmlns="" xmlns:a16="http://schemas.microsoft.com/office/drawing/2014/main" id="{00000000-0008-0000-0800-000020000000}"/>
              </a:ext>
            </a:extLst>
          </xdr:cNvPr>
          <xdr:cNvSpPr/>
        </xdr:nvSpPr>
        <xdr:spPr>
          <a:xfrm>
            <a:off x="7239000" y="2495296"/>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5" name="LinkRef 9">
            <a:extLst>
              <a:ext uri="{FF2B5EF4-FFF2-40B4-BE49-F238E27FC236}">
                <a16:creationId xmlns="" xmlns:a16="http://schemas.microsoft.com/office/drawing/2014/main" id="{00000000-0008-0000-0800-000023000000}"/>
              </a:ext>
            </a:extLst>
          </xdr:cNvPr>
          <xdr:cNvSpPr/>
        </xdr:nvSpPr>
        <xdr:spPr>
          <a:xfrm>
            <a:off x="7239000" y="2808224"/>
            <a:ext cx="12700" cy="312928"/>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8" name="Link 1">
            <a:extLst>
              <a:ext uri="{FF2B5EF4-FFF2-40B4-BE49-F238E27FC236}">
                <a16:creationId xmlns="" xmlns:a16="http://schemas.microsoft.com/office/drawing/2014/main" id="{00000000-0008-0000-0800-000026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419100</xdr:colOff>
      <xdr:row>4</xdr:row>
      <xdr:rowOff>165227</xdr:rowOff>
    </xdr:from>
    <xdr:to>
      <xdr:col>5</xdr:col>
      <xdr:colOff>168424</xdr:colOff>
      <xdr:row>8</xdr:row>
      <xdr:rowOff>100365</xdr:rowOff>
    </xdr:to>
    <xdr:sp macro="" textlink="">
      <xdr:nvSpPr>
        <xdr:cNvPr id="39" name="Upstream Emssion Data 1">
          <a:extLst>
            <a:ext uri="{FF2B5EF4-FFF2-40B4-BE49-F238E27FC236}">
              <a16:creationId xmlns="" xmlns:a16="http://schemas.microsoft.com/office/drawing/2014/main" id="{00000000-0008-0000-0800-000027000000}"/>
            </a:ext>
          </a:extLst>
        </xdr:cNvPr>
        <xdr:cNvSpPr/>
      </xdr:nvSpPr>
      <xdr:spPr>
        <a:xfrm>
          <a:off x="1638300" y="927227"/>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from gathering [intermediate flow]</a:t>
          </a:r>
        </a:p>
      </xdr:txBody>
    </xdr:sp>
    <xdr:clientData/>
  </xdr:twoCellAnchor>
  <xdr:twoCellAnchor>
    <xdr:from>
      <xdr:col>4</xdr:col>
      <xdr:colOff>597601</xdr:colOff>
      <xdr:row>6</xdr:row>
      <xdr:rowOff>132796</xdr:rowOff>
    </xdr:from>
    <xdr:to>
      <xdr:col>5</xdr:col>
      <xdr:colOff>508000</xdr:colOff>
      <xdr:row>8</xdr:row>
      <xdr:rowOff>188976</xdr:rowOff>
    </xdr:to>
    <xdr:cxnSp macro="">
      <xdr:nvCxnSpPr>
        <xdr:cNvPr id="40" name="Straight Arrow Connector 1">
          <a:extLst>
            <a:ext uri="{FF2B5EF4-FFF2-40B4-BE49-F238E27FC236}">
              <a16:creationId xmlns="" xmlns:a16="http://schemas.microsoft.com/office/drawing/2014/main" id="{00000000-0008-0000-0800-000028000000}"/>
            </a:ext>
          </a:extLst>
        </xdr:cNvPr>
        <xdr:cNvCxnSpPr>
          <a:stCxn id="39" idx="2"/>
          <a:endCxn id="38" idx="1"/>
        </xdr:cNvCxnSpPr>
      </xdr:nvCxnSpPr>
      <xdr:spPr>
        <a:xfrm>
          <a:off x="3036001" y="1275796"/>
          <a:ext cx="519999" cy="43718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42" name="Straight Arrow Connector Process">
          <a:extLst>
            <a:ext uri="{FF2B5EF4-FFF2-40B4-BE49-F238E27FC236}">
              <a16:creationId xmlns="" xmlns:a16="http://schemas.microsoft.com/office/drawing/2014/main" id="{00000000-0008-0000-0800-00002A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533399</xdr:colOff>
      <xdr:row>22</xdr:row>
      <xdr:rowOff>166007</xdr:rowOff>
    </xdr:from>
    <xdr:to>
      <xdr:col>13</xdr:col>
      <xdr:colOff>401231</xdr:colOff>
      <xdr:row>25</xdr:row>
      <xdr:rowOff>25203</xdr:rowOff>
    </xdr:to>
    <xdr:sp macro="" textlink="">
      <xdr:nvSpPr>
        <xdr:cNvPr id="43" name="Reference Flow 1">
          <a:extLst>
            <a:ext uri="{FF2B5EF4-FFF2-40B4-BE49-F238E27FC236}">
              <a16:creationId xmlns="" xmlns:a16="http://schemas.microsoft.com/office/drawing/2014/main" id="{00000000-0008-0000-0800-00002B000000}"/>
            </a:ext>
          </a:extLst>
        </xdr:cNvPr>
        <xdr:cNvSpPr/>
      </xdr:nvSpPr>
      <xdr:spPr>
        <a:xfrm>
          <a:off x="2362199" y="4357007"/>
          <a:ext cx="5963832" cy="430696"/>
        </a:xfrm>
        <a:prstGeom prst="rect">
          <a:avLst/>
        </a:prstGeom>
        <a:solidFill>
          <a:schemeClr val="bg1"/>
        </a:solidFill>
        <a:ln w="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800" i="1">
              <a:solidFill>
                <a:schemeClr val="tx1"/>
              </a:solidFill>
              <a:latin typeface="Arial" pitchFamily="34" charset="0"/>
              <a:cs typeface="Arial" pitchFamily="34" charset="0"/>
            </a:rPr>
            <a:t>* There are 9 unique</a:t>
          </a:r>
          <a:r>
            <a:rPr lang="en-US" sz="800" i="1" baseline="0">
              <a:solidFill>
                <a:schemeClr val="tx1"/>
              </a:solidFill>
              <a:latin typeface="Arial" pitchFamily="34" charset="0"/>
              <a:cs typeface="Arial" pitchFamily="34" charset="0"/>
            </a:rPr>
            <a:t> instances of the venting flow from processing; each instance should be connected to the "venting and flaring" unit process that speciates natural gas into its hydrocarbon and other gaseous components.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G%20Update\NG%20LC%20Model7%20-%20streamlin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ents"/>
      <sheetName val="Function Help"/>
      <sheetName val="PARAMATRIX"/>
      <sheetName val="Sheet1"/>
      <sheetName val="LC Model"/>
      <sheetName val="DONames"/>
      <sheetName val="OutputName"/>
      <sheetName val="SimResults"/>
      <sheetName val="Simulation Output"/>
      <sheetName val="Emissions"/>
      <sheetName val="Results - GHG"/>
      <sheetName val="Sheet2"/>
      <sheetName val="Results - All"/>
      <sheetName val="Results - Transpose"/>
      <sheetName val="Results - Water and Land Use"/>
      <sheetName val="Parameters"/>
      <sheetName val="UPs (Production)"/>
      <sheetName val="UPs (Gathering)"/>
      <sheetName val="UPs (Processing)"/>
      <sheetName val="UPs (Transmission)"/>
      <sheetName val="UPs (Storage)"/>
      <sheetName val="UPs (Pipeline BD)"/>
      <sheetName val="UPs (Distribution)"/>
      <sheetName val="Venting and Flaring"/>
      <sheetName val="Combustion"/>
      <sheetName val="Water and Land Use"/>
      <sheetName val="Ancillary"/>
    </sheetNames>
    <sheetDataSet>
      <sheetData sheetId="0"/>
      <sheetData sheetId="1"/>
      <sheetData sheetId="2">
        <row r="336">
          <cell r="E336" t="str">
            <v>2_NG_sent</v>
          </cell>
        </row>
        <row r="460">
          <cell r="E460" t="str">
            <v>3_NG_processed</v>
          </cell>
          <cell r="F460" t="str">
            <v>MCF</v>
          </cell>
          <cell r="G460" t="e">
            <v>#NAME?</v>
          </cell>
          <cell r="H460">
            <v>28400000</v>
          </cell>
          <cell r="I460">
            <v>33600000</v>
          </cell>
          <cell r="J460">
            <v>38800000</v>
          </cell>
          <cell r="K460" t="str">
            <v>Triangular</v>
          </cell>
          <cell r="L460">
            <v>28400000</v>
          </cell>
          <cell r="M460">
            <v>33600000</v>
          </cell>
          <cell r="N460">
            <v>38800000</v>
          </cell>
          <cell r="O460" t="str">
            <v>Triangular</v>
          </cell>
          <cell r="P460">
            <v>28400000</v>
          </cell>
          <cell r="Q460">
            <v>33600000</v>
          </cell>
          <cell r="R460">
            <v>38800000</v>
          </cell>
          <cell r="S460" t="str">
            <v>Triangular</v>
          </cell>
          <cell r="T460">
            <v>28400000</v>
          </cell>
          <cell r="U460">
            <v>33600000</v>
          </cell>
          <cell r="V460">
            <v>38800000</v>
          </cell>
          <cell r="W460" t="str">
            <v>Triangular</v>
          </cell>
          <cell r="X460">
            <v>28400000</v>
          </cell>
          <cell r="Y460">
            <v>33600000</v>
          </cell>
          <cell r="Z460">
            <v>38800000</v>
          </cell>
          <cell r="AA460" t="str">
            <v>Triangular</v>
          </cell>
          <cell r="AB460">
            <v>28400000</v>
          </cell>
          <cell r="AC460">
            <v>33600000</v>
          </cell>
          <cell r="AD460">
            <v>38800000</v>
          </cell>
          <cell r="AE460" t="str">
            <v>Triangular</v>
          </cell>
          <cell r="AF460">
            <v>28400000</v>
          </cell>
          <cell r="AG460">
            <v>33600000</v>
          </cell>
          <cell r="AH460">
            <v>38800000</v>
          </cell>
          <cell r="AI460" t="str">
            <v>Triangular</v>
          </cell>
          <cell r="AJ460">
            <v>28400000</v>
          </cell>
          <cell r="AK460">
            <v>33600000</v>
          </cell>
          <cell r="AL460">
            <v>38800000</v>
          </cell>
          <cell r="AM460" t="str">
            <v>Triangular</v>
          </cell>
          <cell r="AN460">
            <v>28400000</v>
          </cell>
          <cell r="AO460">
            <v>33600000</v>
          </cell>
          <cell r="AP460">
            <v>38800000</v>
          </cell>
          <cell r="AQ460" t="str">
            <v>Triangular</v>
          </cell>
          <cell r="AR460">
            <v>28400000</v>
          </cell>
          <cell r="AS460">
            <v>33600000</v>
          </cell>
          <cell r="AT460">
            <v>38800000</v>
          </cell>
          <cell r="AU460" t="str">
            <v>Triangular</v>
          </cell>
          <cell r="AV460">
            <v>28400000</v>
          </cell>
          <cell r="AW460">
            <v>33600000</v>
          </cell>
          <cell r="AX460">
            <v>38800000</v>
          </cell>
          <cell r="AY460" t="str">
            <v>Triangular</v>
          </cell>
          <cell r="AZ460">
            <v>28400000</v>
          </cell>
          <cell r="BA460">
            <v>33600000</v>
          </cell>
          <cell r="BB460">
            <v>38800000</v>
          </cell>
          <cell r="BC460" t="str">
            <v>Triangular</v>
          </cell>
          <cell r="BD460">
            <v>28400000</v>
          </cell>
          <cell r="BE460">
            <v>33600000</v>
          </cell>
          <cell r="BF460">
            <v>38800000</v>
          </cell>
          <cell r="BG460" t="str">
            <v>Triangular</v>
          </cell>
          <cell r="BH460">
            <v>28400000</v>
          </cell>
          <cell r="BI460">
            <v>33600000</v>
          </cell>
          <cell r="BJ460">
            <v>38800000</v>
          </cell>
          <cell r="BK460" t="str">
            <v>Triangular</v>
          </cell>
          <cell r="BL460">
            <v>28400000</v>
          </cell>
          <cell r="BM460">
            <v>33600000</v>
          </cell>
          <cell r="BN460">
            <v>38800000</v>
          </cell>
          <cell r="BO460" t="str">
            <v>Triangular</v>
          </cell>
          <cell r="BP460">
            <v>28400000</v>
          </cell>
          <cell r="BQ460">
            <v>33600000</v>
          </cell>
          <cell r="BR460">
            <v>38800000</v>
          </cell>
          <cell r="BS460" t="str">
            <v>Triangular</v>
          </cell>
          <cell r="BT460">
            <v>28400000</v>
          </cell>
          <cell r="BU460">
            <v>33600000</v>
          </cell>
          <cell r="BV460">
            <v>38800000</v>
          </cell>
          <cell r="BW460" t="str">
            <v>Triangular</v>
          </cell>
          <cell r="BX460">
            <v>28400000</v>
          </cell>
          <cell r="BY460">
            <v>33600000</v>
          </cell>
          <cell r="BZ460">
            <v>38800000</v>
          </cell>
          <cell r="CA460" t="str">
            <v>Triangular</v>
          </cell>
          <cell r="CB460">
            <v>28400000</v>
          </cell>
          <cell r="CC460">
            <v>33600000</v>
          </cell>
          <cell r="CD460">
            <v>38800000</v>
          </cell>
          <cell r="CE460" t="str">
            <v>Triangular</v>
          </cell>
          <cell r="CF460">
            <v>28400000</v>
          </cell>
          <cell r="CG460">
            <v>33600000</v>
          </cell>
          <cell r="CH460">
            <v>38800000</v>
          </cell>
          <cell r="CI460" t="str">
            <v>Triangular</v>
          </cell>
          <cell r="CJ460">
            <v>28400000</v>
          </cell>
          <cell r="CK460">
            <v>33600000</v>
          </cell>
          <cell r="CL460">
            <v>38800000</v>
          </cell>
          <cell r="CM460" t="str">
            <v>Triangular</v>
          </cell>
          <cell r="CN460">
            <v>28400000</v>
          </cell>
          <cell r="CO460">
            <v>33600000</v>
          </cell>
          <cell r="CP460">
            <v>38800000</v>
          </cell>
          <cell r="CQ460" t="str">
            <v>Triangular</v>
          </cell>
          <cell r="CR460">
            <v>28400000</v>
          </cell>
          <cell r="CS460">
            <v>33600000</v>
          </cell>
          <cell r="CT460">
            <v>38800000</v>
          </cell>
          <cell r="CU460" t="str">
            <v>Triangular</v>
          </cell>
          <cell r="CV460">
            <v>28400000</v>
          </cell>
          <cell r="CW460">
            <v>33600000</v>
          </cell>
          <cell r="CX460">
            <v>38800000</v>
          </cell>
          <cell r="CY460" t="str">
            <v>Triangular</v>
          </cell>
          <cell r="CZ460">
            <v>28400000</v>
          </cell>
          <cell r="DA460">
            <v>33600000</v>
          </cell>
          <cell r="DB460">
            <v>38800000</v>
          </cell>
          <cell r="DC460" t="str">
            <v>Triangular</v>
          </cell>
          <cell r="DD460">
            <v>28400000</v>
          </cell>
          <cell r="DE460">
            <v>33600000</v>
          </cell>
          <cell r="DF460">
            <v>38800000</v>
          </cell>
          <cell r="DG460" t="str">
            <v>Triangular</v>
          </cell>
          <cell r="DH460">
            <v>28400000</v>
          </cell>
          <cell r="DI460">
            <v>33600000</v>
          </cell>
          <cell r="DJ460">
            <v>38800000</v>
          </cell>
          <cell r="DK460" t="str">
            <v>Triangular</v>
          </cell>
          <cell r="DL460">
            <v>28400000</v>
          </cell>
          <cell r="DM460">
            <v>33600000</v>
          </cell>
          <cell r="DN460">
            <v>38800000</v>
          </cell>
          <cell r="DO460" t="str">
            <v>Triangular</v>
          </cell>
          <cell r="DP460">
            <v>28400000</v>
          </cell>
          <cell r="DQ460">
            <v>33600000</v>
          </cell>
          <cell r="DR460">
            <v>38800000</v>
          </cell>
          <cell r="DS460" t="str">
            <v>Triangular</v>
          </cell>
          <cell r="DT460">
            <v>28400000</v>
          </cell>
          <cell r="DU460">
            <v>33600000</v>
          </cell>
          <cell r="DV460">
            <v>38800000</v>
          </cell>
          <cell r="DW460" t="str">
            <v>Triangular</v>
          </cell>
          <cell r="DX460">
            <v>28400000</v>
          </cell>
          <cell r="DY460">
            <v>33600000</v>
          </cell>
          <cell r="DZ460">
            <v>38800000</v>
          </cell>
          <cell r="EA460" t="str">
            <v>Triangular</v>
          </cell>
          <cell r="EB460">
            <v>28400000</v>
          </cell>
          <cell r="EC460">
            <v>33600000</v>
          </cell>
          <cell r="ED460">
            <v>38800000</v>
          </cell>
          <cell r="EE460" t="str">
            <v>Triangular</v>
          </cell>
        </row>
        <row r="461">
          <cell r="E461" t="str">
            <v>3_NGL_processed</v>
          </cell>
          <cell r="F461" t="str">
            <v>bbl</v>
          </cell>
          <cell r="G461" t="e">
            <v>#NAME?</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cell r="CA461">
            <v>0</v>
          </cell>
          <cell r="CB461">
            <v>0</v>
          </cell>
          <cell r="CC461">
            <v>0</v>
          </cell>
          <cell r="CD461">
            <v>0</v>
          </cell>
          <cell r="CE461">
            <v>0</v>
          </cell>
          <cell r="CF461">
            <v>0</v>
          </cell>
          <cell r="CG461">
            <v>0</v>
          </cell>
          <cell r="CH461">
            <v>0</v>
          </cell>
          <cell r="CI461">
            <v>0</v>
          </cell>
          <cell r="CJ461">
            <v>0</v>
          </cell>
          <cell r="CK461">
            <v>0</v>
          </cell>
          <cell r="CL461">
            <v>0</v>
          </cell>
          <cell r="CM461">
            <v>0</v>
          </cell>
          <cell r="CN461">
            <v>0</v>
          </cell>
          <cell r="CO461">
            <v>0</v>
          </cell>
          <cell r="CP461">
            <v>0</v>
          </cell>
          <cell r="CQ461">
            <v>0</v>
          </cell>
          <cell r="CR461">
            <v>0</v>
          </cell>
          <cell r="CS461">
            <v>0</v>
          </cell>
          <cell r="CT461">
            <v>0</v>
          </cell>
          <cell r="CU461">
            <v>0</v>
          </cell>
          <cell r="CV461">
            <v>0</v>
          </cell>
          <cell r="CW461">
            <v>0</v>
          </cell>
          <cell r="CX461">
            <v>0</v>
          </cell>
          <cell r="CY461">
            <v>0</v>
          </cell>
          <cell r="CZ461">
            <v>0</v>
          </cell>
          <cell r="DA461">
            <v>0</v>
          </cell>
          <cell r="DB461">
            <v>0</v>
          </cell>
          <cell r="DC461">
            <v>0</v>
          </cell>
          <cell r="DD461">
            <v>0</v>
          </cell>
          <cell r="DE461">
            <v>0</v>
          </cell>
          <cell r="DF461">
            <v>0</v>
          </cell>
          <cell r="DG461">
            <v>0</v>
          </cell>
          <cell r="DH461">
            <v>0</v>
          </cell>
          <cell r="DI461">
            <v>0</v>
          </cell>
          <cell r="DJ461">
            <v>0</v>
          </cell>
          <cell r="DK461">
            <v>0</v>
          </cell>
          <cell r="DL461">
            <v>0</v>
          </cell>
          <cell r="DM461">
            <v>0</v>
          </cell>
          <cell r="DN461">
            <v>0</v>
          </cell>
          <cell r="DO461">
            <v>0</v>
          </cell>
          <cell r="DP461">
            <v>0</v>
          </cell>
          <cell r="DQ461">
            <v>0</v>
          </cell>
          <cell r="DR461">
            <v>0</v>
          </cell>
          <cell r="DS461">
            <v>0</v>
          </cell>
          <cell r="DT461">
            <v>0</v>
          </cell>
          <cell r="DU461">
            <v>0</v>
          </cell>
          <cell r="DV461">
            <v>0</v>
          </cell>
          <cell r="DW461">
            <v>0</v>
          </cell>
          <cell r="DX461">
            <v>0</v>
          </cell>
          <cell r="DY461">
            <v>0</v>
          </cell>
          <cell r="DZ461">
            <v>0</v>
          </cell>
          <cell r="EA461">
            <v>0</v>
          </cell>
          <cell r="EE461">
            <v>0</v>
          </cell>
        </row>
        <row r="462">
          <cell r="E462" t="str">
            <v>nat_mCO2</v>
          </cell>
          <cell r="F462" t="str">
            <v>mass fraction</v>
          </cell>
          <cell r="G462" t="e">
            <v>#NAME?</v>
          </cell>
          <cell r="H462">
            <v>6.8894463720501498E-3</v>
          </cell>
          <cell r="I462">
            <v>7.6675763297352076E-3</v>
          </cell>
          <cell r="J462">
            <v>8.4457062874202654E-3</v>
          </cell>
          <cell r="K462" t="str">
            <v>Triangular</v>
          </cell>
          <cell r="L462">
            <v>6.8894463720501498E-3</v>
          </cell>
          <cell r="M462">
            <v>7.6675763297352076E-3</v>
          </cell>
          <cell r="N462">
            <v>8.4457062874202654E-3</v>
          </cell>
          <cell r="O462" t="str">
            <v>Triangular</v>
          </cell>
          <cell r="P462">
            <v>6.8894463720501498E-3</v>
          </cell>
          <cell r="Q462">
            <v>7.6675763297352076E-3</v>
          </cell>
          <cell r="R462">
            <v>8.4457062874202654E-3</v>
          </cell>
          <cell r="S462" t="str">
            <v>Triangular</v>
          </cell>
          <cell r="T462">
            <v>6.8894463720501498E-3</v>
          </cell>
          <cell r="U462">
            <v>7.6675763297352076E-3</v>
          </cell>
          <cell r="V462">
            <v>8.4457062874202654E-3</v>
          </cell>
          <cell r="W462" t="str">
            <v>Triangular</v>
          </cell>
          <cell r="X462">
            <v>6.8894463720501498E-3</v>
          </cell>
          <cell r="Y462">
            <v>7.6675763297352076E-3</v>
          </cell>
          <cell r="Z462">
            <v>8.4457062874202654E-3</v>
          </cell>
          <cell r="AA462" t="str">
            <v>Triangular</v>
          </cell>
          <cell r="AB462">
            <v>6.8894463720501498E-3</v>
          </cell>
          <cell r="AC462">
            <v>7.6675763297352076E-3</v>
          </cell>
          <cell r="AD462">
            <v>8.4457062874202654E-3</v>
          </cell>
          <cell r="AE462" t="str">
            <v>Triangular</v>
          </cell>
          <cell r="AF462">
            <v>6.8894463720501498E-3</v>
          </cell>
          <cell r="AG462">
            <v>7.6675763297352076E-3</v>
          </cell>
          <cell r="AH462">
            <v>8.4457062874202654E-3</v>
          </cell>
          <cell r="AI462" t="str">
            <v>Triangular</v>
          </cell>
          <cell r="AJ462">
            <v>6.8894463720501498E-3</v>
          </cell>
          <cell r="AK462">
            <v>7.6675763297352076E-3</v>
          </cell>
          <cell r="AL462">
            <v>8.4457062874202654E-3</v>
          </cell>
          <cell r="AM462" t="str">
            <v>Triangular</v>
          </cell>
          <cell r="AN462">
            <v>6.8894463720501498E-3</v>
          </cell>
          <cell r="AO462">
            <v>7.6675763297352076E-3</v>
          </cell>
          <cell r="AP462">
            <v>8.4457062874202654E-3</v>
          </cell>
          <cell r="AQ462" t="str">
            <v>Triangular</v>
          </cell>
          <cell r="AR462">
            <v>6.8894463720501498E-3</v>
          </cell>
          <cell r="AS462">
            <v>7.6675763297352076E-3</v>
          </cell>
          <cell r="AT462">
            <v>8.4457062874202654E-3</v>
          </cell>
          <cell r="AU462" t="str">
            <v>Triangular</v>
          </cell>
          <cell r="AV462">
            <v>6.8894463720501498E-3</v>
          </cell>
          <cell r="AW462">
            <v>7.6675763297352076E-3</v>
          </cell>
          <cell r="AX462">
            <v>8.4457062874202654E-3</v>
          </cell>
          <cell r="AY462" t="str">
            <v>Triangular</v>
          </cell>
          <cell r="AZ462">
            <v>6.8894463720501498E-3</v>
          </cell>
          <cell r="BA462">
            <v>7.6675763297352076E-3</v>
          </cell>
          <cell r="BB462">
            <v>8.4457062874202654E-3</v>
          </cell>
          <cell r="BC462" t="str">
            <v>Triangular</v>
          </cell>
          <cell r="BD462">
            <v>6.8894463720501498E-3</v>
          </cell>
          <cell r="BE462">
            <v>7.6675763297352076E-3</v>
          </cell>
          <cell r="BF462">
            <v>8.4457062874202654E-3</v>
          </cell>
          <cell r="BG462" t="str">
            <v>Triangular</v>
          </cell>
          <cell r="BH462">
            <v>6.8894463720501498E-3</v>
          </cell>
          <cell r="BI462">
            <v>7.6675763297352076E-3</v>
          </cell>
          <cell r="BJ462">
            <v>8.4457062874202654E-3</v>
          </cell>
          <cell r="BK462" t="str">
            <v>Triangular</v>
          </cell>
          <cell r="BL462">
            <v>6.8894463720501498E-3</v>
          </cell>
          <cell r="BM462">
            <v>7.6675763297352076E-3</v>
          </cell>
          <cell r="BN462">
            <v>8.4457062874202654E-3</v>
          </cell>
          <cell r="BO462" t="str">
            <v>Triangular</v>
          </cell>
          <cell r="BP462">
            <v>6.8894463720501498E-3</v>
          </cell>
          <cell r="BQ462">
            <v>7.6675763297352076E-3</v>
          </cell>
          <cell r="BR462">
            <v>8.4457062874202654E-3</v>
          </cell>
          <cell r="BS462" t="str">
            <v>Triangular</v>
          </cell>
          <cell r="BT462">
            <v>6.8894463720501498E-3</v>
          </cell>
          <cell r="BU462">
            <v>7.6675763297352076E-3</v>
          </cell>
          <cell r="BV462">
            <v>8.4457062874202654E-3</v>
          </cell>
          <cell r="BW462" t="str">
            <v>Triangular</v>
          </cell>
          <cell r="BX462">
            <v>6.8894463720501498E-3</v>
          </cell>
          <cell r="BY462">
            <v>7.6675763297352076E-3</v>
          </cell>
          <cell r="BZ462">
            <v>8.4457062874202654E-3</v>
          </cell>
          <cell r="CA462" t="str">
            <v>Triangular</v>
          </cell>
          <cell r="CB462">
            <v>6.8894463720501498E-3</v>
          </cell>
          <cell r="CC462">
            <v>7.6675763297352076E-3</v>
          </cell>
          <cell r="CD462">
            <v>8.4457062874202654E-3</v>
          </cell>
          <cell r="CE462" t="str">
            <v>Triangular</v>
          </cell>
          <cell r="CF462">
            <v>6.8894463720501498E-3</v>
          </cell>
          <cell r="CG462">
            <v>7.6675763297352076E-3</v>
          </cell>
          <cell r="CH462">
            <v>8.4457062874202654E-3</v>
          </cell>
          <cell r="CI462" t="str">
            <v>Triangular</v>
          </cell>
          <cell r="CJ462">
            <v>6.8894463720501498E-3</v>
          </cell>
          <cell r="CK462">
            <v>7.6675763297352076E-3</v>
          </cell>
          <cell r="CL462">
            <v>8.4457062874202654E-3</v>
          </cell>
          <cell r="CM462" t="str">
            <v>Triangular</v>
          </cell>
          <cell r="CN462">
            <v>6.8894463720501498E-3</v>
          </cell>
          <cell r="CO462">
            <v>7.6675763297352076E-3</v>
          </cell>
          <cell r="CP462">
            <v>8.4457062874202654E-3</v>
          </cell>
          <cell r="CQ462" t="str">
            <v>Triangular</v>
          </cell>
          <cell r="CR462">
            <v>6.8894463720501498E-3</v>
          </cell>
          <cell r="CS462">
            <v>7.6675763297352076E-3</v>
          </cell>
          <cell r="CT462">
            <v>8.4457062874202654E-3</v>
          </cell>
          <cell r="CU462" t="str">
            <v>Triangular</v>
          </cell>
          <cell r="CV462">
            <v>6.8894463720501498E-3</v>
          </cell>
          <cell r="CW462">
            <v>7.6675763297352076E-3</v>
          </cell>
          <cell r="CX462">
            <v>8.4457062874202654E-3</v>
          </cell>
          <cell r="CY462" t="str">
            <v>Triangular</v>
          </cell>
          <cell r="CZ462">
            <v>6.8894463720501498E-3</v>
          </cell>
          <cell r="DA462">
            <v>7.6675763297352076E-3</v>
          </cell>
          <cell r="DB462">
            <v>8.4457062874202654E-3</v>
          </cell>
          <cell r="DC462" t="str">
            <v>Triangular</v>
          </cell>
          <cell r="DD462">
            <v>6.8894463720501498E-3</v>
          </cell>
          <cell r="DE462">
            <v>7.6675763297352076E-3</v>
          </cell>
          <cell r="DF462">
            <v>8.4457062874202654E-3</v>
          </cell>
          <cell r="DG462" t="str">
            <v>Triangular</v>
          </cell>
          <cell r="DH462">
            <v>6.8894463720501498E-3</v>
          </cell>
          <cell r="DI462">
            <v>7.6675763297352076E-3</v>
          </cell>
          <cell r="DJ462">
            <v>8.4457062874202654E-3</v>
          </cell>
          <cell r="DK462" t="str">
            <v>Triangular</v>
          </cell>
          <cell r="DL462">
            <v>6.8894463720501498E-3</v>
          </cell>
          <cell r="DM462">
            <v>7.6675763297352076E-3</v>
          </cell>
          <cell r="DN462">
            <v>8.4457062874202654E-3</v>
          </cell>
          <cell r="DO462" t="str">
            <v>Triangular</v>
          </cell>
          <cell r="DP462">
            <v>6.8894463720501498E-3</v>
          </cell>
          <cell r="DQ462">
            <v>7.6675763297352076E-3</v>
          </cell>
          <cell r="DR462">
            <v>8.4457062874202654E-3</v>
          </cell>
          <cell r="DS462" t="str">
            <v>Triangular</v>
          </cell>
          <cell r="DT462">
            <v>6.8894463720501498E-3</v>
          </cell>
          <cell r="DU462">
            <v>7.6675763297352076E-3</v>
          </cell>
          <cell r="DV462">
            <v>8.4457062874202654E-3</v>
          </cell>
          <cell r="DW462" t="str">
            <v>Triangular</v>
          </cell>
          <cell r="DX462">
            <v>6.8894463720501498E-3</v>
          </cell>
          <cell r="DY462">
            <v>7.6675763297352076E-3</v>
          </cell>
          <cell r="DZ462">
            <v>8.4457062874202654E-3</v>
          </cell>
          <cell r="EA462" t="str">
            <v>Triangular</v>
          </cell>
          <cell r="EB462">
            <v>6.8894463720501498E-3</v>
          </cell>
          <cell r="EC462">
            <v>7.6675763297352076E-3</v>
          </cell>
          <cell r="ED462">
            <v>8.4457062874202654E-3</v>
          </cell>
          <cell r="EE462" t="str">
            <v>Triangular</v>
          </cell>
        </row>
        <row r="463">
          <cell r="E463" t="str">
            <v>nat_mCH4</v>
          </cell>
          <cell r="F463" t="str">
            <v>mass fraction</v>
          </cell>
          <cell r="G463" t="e">
            <v>#NAME?</v>
          </cell>
          <cell r="H463">
            <v>0.73076369026073684</v>
          </cell>
          <cell r="I463">
            <v>0.73415595693918156</v>
          </cell>
          <cell r="J463">
            <v>0.73754822361762629</v>
          </cell>
          <cell r="K463" t="str">
            <v>Triangular</v>
          </cell>
          <cell r="L463">
            <v>0.73076369026073684</v>
          </cell>
          <cell r="M463">
            <v>0.73415595693918156</v>
          </cell>
          <cell r="N463">
            <v>0.73754822361762629</v>
          </cell>
          <cell r="O463" t="str">
            <v>Triangular</v>
          </cell>
          <cell r="P463">
            <v>0.73076369026073684</v>
          </cell>
          <cell r="Q463">
            <v>0.73415595693918156</v>
          </cell>
          <cell r="R463">
            <v>0.73754822361762629</v>
          </cell>
          <cell r="S463" t="str">
            <v>Triangular</v>
          </cell>
          <cell r="T463">
            <v>0.73076369026073684</v>
          </cell>
          <cell r="U463">
            <v>0.73415595693918156</v>
          </cell>
          <cell r="V463">
            <v>0.73754822361762629</v>
          </cell>
          <cell r="W463" t="str">
            <v>Triangular</v>
          </cell>
          <cell r="X463">
            <v>0.73076369026073684</v>
          </cell>
          <cell r="Y463">
            <v>0.73415595693918156</v>
          </cell>
          <cell r="Z463">
            <v>0.73754822361762629</v>
          </cell>
          <cell r="AA463" t="str">
            <v>Triangular</v>
          </cell>
          <cell r="AB463">
            <v>0.73076369026073684</v>
          </cell>
          <cell r="AC463">
            <v>0.73415595693918156</v>
          </cell>
          <cell r="AD463">
            <v>0.73754822361762629</v>
          </cell>
          <cell r="AE463" t="str">
            <v>Triangular</v>
          </cell>
          <cell r="AF463">
            <v>0.73076369026073684</v>
          </cell>
          <cell r="AG463">
            <v>0.73415595693918156</v>
          </cell>
          <cell r="AH463">
            <v>0.73754822361762629</v>
          </cell>
          <cell r="AI463" t="str">
            <v>Triangular</v>
          </cell>
          <cell r="AJ463">
            <v>0.73076369026073684</v>
          </cell>
          <cell r="AK463">
            <v>0.73415595693918156</v>
          </cell>
          <cell r="AL463">
            <v>0.73754822361762629</v>
          </cell>
          <cell r="AM463" t="str">
            <v>Triangular</v>
          </cell>
          <cell r="AN463">
            <v>0.73076369026073684</v>
          </cell>
          <cell r="AO463">
            <v>0.73415595693918156</v>
          </cell>
          <cell r="AP463">
            <v>0.73754822361762629</v>
          </cell>
          <cell r="AQ463" t="str">
            <v>Triangular</v>
          </cell>
          <cell r="AR463">
            <v>0.73076369026073684</v>
          </cell>
          <cell r="AS463">
            <v>0.73415595693918156</v>
          </cell>
          <cell r="AT463">
            <v>0.73754822361762629</v>
          </cell>
          <cell r="AU463" t="str">
            <v>Triangular</v>
          </cell>
          <cell r="AV463">
            <v>0.73076369026073684</v>
          </cell>
          <cell r="AW463">
            <v>0.73415595693918156</v>
          </cell>
          <cell r="AX463">
            <v>0.73754822361762629</v>
          </cell>
          <cell r="AY463" t="str">
            <v>Triangular</v>
          </cell>
          <cell r="AZ463">
            <v>0.73076369026073684</v>
          </cell>
          <cell r="BA463">
            <v>0.73415595693918156</v>
          </cell>
          <cell r="BB463">
            <v>0.73754822361762629</v>
          </cell>
          <cell r="BC463" t="str">
            <v>Triangular</v>
          </cell>
          <cell r="BD463">
            <v>0.73076369026073684</v>
          </cell>
          <cell r="BE463">
            <v>0.73415595693918156</v>
          </cell>
          <cell r="BF463">
            <v>0.73754822361762629</v>
          </cell>
          <cell r="BG463" t="str">
            <v>Triangular</v>
          </cell>
          <cell r="BH463">
            <v>0.73076369026073684</v>
          </cell>
          <cell r="BI463">
            <v>0.73415595693918156</v>
          </cell>
          <cell r="BJ463">
            <v>0.73754822361762629</v>
          </cell>
          <cell r="BK463" t="str">
            <v>Triangular</v>
          </cell>
          <cell r="BL463">
            <v>0.73076369026073684</v>
          </cell>
          <cell r="BM463">
            <v>0.73415595693918156</v>
          </cell>
          <cell r="BN463">
            <v>0.73754822361762629</v>
          </cell>
          <cell r="BO463" t="str">
            <v>Triangular</v>
          </cell>
          <cell r="BP463">
            <v>0.73076369026073684</v>
          </cell>
          <cell r="BQ463">
            <v>0.73415595693918156</v>
          </cell>
          <cell r="BR463">
            <v>0.73754822361762629</v>
          </cell>
          <cell r="BS463" t="str">
            <v>Triangular</v>
          </cell>
          <cell r="BT463">
            <v>0.73076369026073684</v>
          </cell>
          <cell r="BU463">
            <v>0.73415595693918156</v>
          </cell>
          <cell r="BV463">
            <v>0.73754822361762629</v>
          </cell>
          <cell r="BW463" t="str">
            <v>Triangular</v>
          </cell>
          <cell r="BX463">
            <v>0.73076369026073684</v>
          </cell>
          <cell r="BY463">
            <v>0.73415595693918156</v>
          </cell>
          <cell r="BZ463">
            <v>0.73754822361762629</v>
          </cell>
          <cell r="CA463" t="str">
            <v>Triangular</v>
          </cell>
          <cell r="CB463">
            <v>0.73076369026073684</v>
          </cell>
          <cell r="CC463">
            <v>0.73415595693918156</v>
          </cell>
          <cell r="CD463">
            <v>0.73754822361762629</v>
          </cell>
          <cell r="CE463" t="str">
            <v>Triangular</v>
          </cell>
          <cell r="CF463">
            <v>0.73076369026073684</v>
          </cell>
          <cell r="CG463">
            <v>0.73415595693918156</v>
          </cell>
          <cell r="CH463">
            <v>0.73754822361762629</v>
          </cell>
          <cell r="CI463" t="str">
            <v>Triangular</v>
          </cell>
          <cell r="CJ463">
            <v>0.73076369026073684</v>
          </cell>
          <cell r="CK463">
            <v>0.73415595693918156</v>
          </cell>
          <cell r="CL463">
            <v>0.73754822361762629</v>
          </cell>
          <cell r="CM463" t="str">
            <v>Triangular</v>
          </cell>
          <cell r="CN463">
            <v>0.73076369026073684</v>
          </cell>
          <cell r="CO463">
            <v>0.73415595693918156</v>
          </cell>
          <cell r="CP463">
            <v>0.73754822361762629</v>
          </cell>
          <cell r="CQ463" t="str">
            <v>Triangular</v>
          </cell>
          <cell r="CR463">
            <v>0.73076369026073684</v>
          </cell>
          <cell r="CS463">
            <v>0.73415595693918156</v>
          </cell>
          <cell r="CT463">
            <v>0.73754822361762629</v>
          </cell>
          <cell r="CU463" t="str">
            <v>Triangular</v>
          </cell>
          <cell r="CV463">
            <v>0.73076369026073684</v>
          </cell>
          <cell r="CW463">
            <v>0.73415595693918156</v>
          </cell>
          <cell r="CX463">
            <v>0.73754822361762629</v>
          </cell>
          <cell r="CY463" t="str">
            <v>Triangular</v>
          </cell>
          <cell r="CZ463">
            <v>0.73076369026073684</v>
          </cell>
          <cell r="DA463">
            <v>0.73415595693918156</v>
          </cell>
          <cell r="DB463">
            <v>0.73754822361762629</v>
          </cell>
          <cell r="DC463" t="str">
            <v>Triangular</v>
          </cell>
          <cell r="DD463">
            <v>0.73076369026073684</v>
          </cell>
          <cell r="DE463">
            <v>0.73415595693918156</v>
          </cell>
          <cell r="DF463">
            <v>0.73754822361762629</v>
          </cell>
          <cell r="DG463" t="str">
            <v>Triangular</v>
          </cell>
          <cell r="DH463">
            <v>0.73076369026073684</v>
          </cell>
          <cell r="DI463">
            <v>0.73415595693918156</v>
          </cell>
          <cell r="DJ463">
            <v>0.73754822361762629</v>
          </cell>
          <cell r="DK463" t="str">
            <v>Triangular</v>
          </cell>
          <cell r="DL463">
            <v>0.73076369026073684</v>
          </cell>
          <cell r="DM463">
            <v>0.73415595693918156</v>
          </cell>
          <cell r="DN463">
            <v>0.73754822361762629</v>
          </cell>
          <cell r="DO463" t="str">
            <v>Triangular</v>
          </cell>
          <cell r="DP463">
            <v>0.73076369026073684</v>
          </cell>
          <cell r="DQ463">
            <v>0.73415595693918156</v>
          </cell>
          <cell r="DR463">
            <v>0.73754822361762629</v>
          </cell>
          <cell r="DS463" t="str">
            <v>Triangular</v>
          </cell>
          <cell r="DT463">
            <v>0.73076369026073684</v>
          </cell>
          <cell r="DU463">
            <v>0.73415595693918156</v>
          </cell>
          <cell r="DV463">
            <v>0.73754822361762629</v>
          </cell>
          <cell r="DW463" t="str">
            <v>Triangular</v>
          </cell>
          <cell r="DX463">
            <v>0.73076369026073684</v>
          </cell>
          <cell r="DY463">
            <v>0.73415595693918156</v>
          </cell>
          <cell r="DZ463">
            <v>0.73754822361762629</v>
          </cell>
          <cell r="EA463" t="str">
            <v>Triangular</v>
          </cell>
          <cell r="EB463">
            <v>0.73076369026073684</v>
          </cell>
          <cell r="EC463">
            <v>0.73415595693918156</v>
          </cell>
          <cell r="ED463">
            <v>0.73754822361762629</v>
          </cell>
          <cell r="EE463" t="str">
            <v>Triangular</v>
          </cell>
        </row>
        <row r="464">
          <cell r="E464" t="str">
            <v>3_PD_AF</v>
          </cell>
          <cell r="F464" t="str">
            <v>facilities</v>
          </cell>
          <cell r="G464" t="e">
            <v>#NAME?</v>
          </cell>
          <cell r="H464">
            <v>1</v>
          </cell>
          <cell r="I464">
            <v>1</v>
          </cell>
          <cell r="J464">
            <v>1</v>
          </cell>
          <cell r="K464" t="str">
            <v>Uniform</v>
          </cell>
          <cell r="L464">
            <v>1</v>
          </cell>
          <cell r="M464">
            <v>1</v>
          </cell>
          <cell r="N464">
            <v>1</v>
          </cell>
          <cell r="O464" t="str">
            <v>Uniform</v>
          </cell>
          <cell r="P464">
            <v>1</v>
          </cell>
          <cell r="Q464">
            <v>1</v>
          </cell>
          <cell r="R464">
            <v>1</v>
          </cell>
          <cell r="S464" t="str">
            <v>Uniform</v>
          </cell>
          <cell r="T464">
            <v>1</v>
          </cell>
          <cell r="U464">
            <v>1</v>
          </cell>
          <cell r="V464">
            <v>1</v>
          </cell>
          <cell r="W464" t="str">
            <v>Uniform</v>
          </cell>
          <cell r="X464">
            <v>1</v>
          </cell>
          <cell r="Y464">
            <v>1</v>
          </cell>
          <cell r="Z464">
            <v>1</v>
          </cell>
          <cell r="AA464" t="str">
            <v>Uniform</v>
          </cell>
          <cell r="AB464">
            <v>1</v>
          </cell>
          <cell r="AC464">
            <v>1</v>
          </cell>
          <cell r="AD464">
            <v>1</v>
          </cell>
          <cell r="AE464" t="str">
            <v>Uniform</v>
          </cell>
          <cell r="AF464">
            <v>1</v>
          </cell>
          <cell r="AG464">
            <v>1</v>
          </cell>
          <cell r="AH464">
            <v>1</v>
          </cell>
          <cell r="AI464" t="str">
            <v>Uniform</v>
          </cell>
          <cell r="AJ464">
            <v>1</v>
          </cell>
          <cell r="AK464">
            <v>1</v>
          </cell>
          <cell r="AL464">
            <v>1</v>
          </cell>
          <cell r="AM464" t="str">
            <v>Uniform</v>
          </cell>
          <cell r="AN464">
            <v>1</v>
          </cell>
          <cell r="AO464">
            <v>1</v>
          </cell>
          <cell r="AP464">
            <v>1</v>
          </cell>
          <cell r="AQ464" t="str">
            <v>Uniform</v>
          </cell>
          <cell r="AR464">
            <v>1</v>
          </cell>
          <cell r="AS464">
            <v>1</v>
          </cell>
          <cell r="AT464">
            <v>1</v>
          </cell>
          <cell r="AU464" t="str">
            <v>Uniform</v>
          </cell>
          <cell r="AV464">
            <v>1</v>
          </cell>
          <cell r="AW464">
            <v>1</v>
          </cell>
          <cell r="AX464">
            <v>1</v>
          </cell>
          <cell r="AY464" t="str">
            <v>Uniform</v>
          </cell>
          <cell r="AZ464">
            <v>1</v>
          </cell>
          <cell r="BA464">
            <v>1</v>
          </cell>
          <cell r="BB464">
            <v>1</v>
          </cell>
          <cell r="BC464" t="str">
            <v>Uniform</v>
          </cell>
          <cell r="BD464">
            <v>1</v>
          </cell>
          <cell r="BE464">
            <v>1</v>
          </cell>
          <cell r="BF464">
            <v>1</v>
          </cell>
          <cell r="BG464" t="str">
            <v>Uniform</v>
          </cell>
          <cell r="BH464">
            <v>1</v>
          </cell>
          <cell r="BI464">
            <v>1</v>
          </cell>
          <cell r="BJ464">
            <v>1</v>
          </cell>
          <cell r="BK464" t="str">
            <v>Uniform</v>
          </cell>
          <cell r="BL464">
            <v>1</v>
          </cell>
          <cell r="BM464">
            <v>1</v>
          </cell>
          <cell r="BN464">
            <v>1</v>
          </cell>
          <cell r="BO464" t="str">
            <v>Uniform</v>
          </cell>
          <cell r="BP464">
            <v>1</v>
          </cell>
          <cell r="BQ464">
            <v>1</v>
          </cell>
          <cell r="BR464">
            <v>1</v>
          </cell>
          <cell r="BS464" t="str">
            <v>Uniform</v>
          </cell>
          <cell r="BT464">
            <v>1</v>
          </cell>
          <cell r="BU464">
            <v>1</v>
          </cell>
          <cell r="BV464">
            <v>1</v>
          </cell>
          <cell r="BW464" t="str">
            <v>Uniform</v>
          </cell>
          <cell r="BX464">
            <v>1</v>
          </cell>
          <cell r="BY464">
            <v>1</v>
          </cell>
          <cell r="BZ464">
            <v>1</v>
          </cell>
          <cell r="CA464" t="str">
            <v>Uniform</v>
          </cell>
          <cell r="CB464">
            <v>1</v>
          </cell>
          <cell r="CC464">
            <v>1</v>
          </cell>
          <cell r="CD464">
            <v>1</v>
          </cell>
          <cell r="CE464" t="str">
            <v>Uniform</v>
          </cell>
          <cell r="CF464">
            <v>1</v>
          </cell>
          <cell r="CG464">
            <v>1</v>
          </cell>
          <cell r="CH464">
            <v>1</v>
          </cell>
          <cell r="CI464" t="str">
            <v>Uniform</v>
          </cell>
          <cell r="CJ464">
            <v>1</v>
          </cell>
          <cell r="CK464">
            <v>1</v>
          </cell>
          <cell r="CL464">
            <v>1</v>
          </cell>
          <cell r="CM464" t="str">
            <v>Uniform</v>
          </cell>
          <cell r="CN464">
            <v>1</v>
          </cell>
          <cell r="CO464">
            <v>1</v>
          </cell>
          <cell r="CP464">
            <v>1</v>
          </cell>
          <cell r="CQ464" t="str">
            <v>Uniform</v>
          </cell>
          <cell r="CR464">
            <v>1</v>
          </cell>
          <cell r="CS464">
            <v>1</v>
          </cell>
          <cell r="CT464">
            <v>1</v>
          </cell>
          <cell r="CU464" t="str">
            <v>Uniform</v>
          </cell>
          <cell r="CV464">
            <v>1</v>
          </cell>
          <cell r="CW464">
            <v>1</v>
          </cell>
          <cell r="CX464">
            <v>1</v>
          </cell>
          <cell r="CY464" t="str">
            <v>Uniform</v>
          </cell>
          <cell r="CZ464">
            <v>1</v>
          </cell>
          <cell r="DA464">
            <v>1</v>
          </cell>
          <cell r="DB464">
            <v>1</v>
          </cell>
          <cell r="DC464" t="str">
            <v>Uniform</v>
          </cell>
          <cell r="DD464">
            <v>1</v>
          </cell>
          <cell r="DE464">
            <v>1</v>
          </cell>
          <cell r="DF464">
            <v>1</v>
          </cell>
          <cell r="DG464" t="str">
            <v>Uniform</v>
          </cell>
          <cell r="DH464">
            <v>1</v>
          </cell>
          <cell r="DI464">
            <v>1</v>
          </cell>
          <cell r="DJ464">
            <v>1</v>
          </cell>
          <cell r="DK464" t="str">
            <v>Uniform</v>
          </cell>
          <cell r="DL464">
            <v>1</v>
          </cell>
          <cell r="DM464">
            <v>1</v>
          </cell>
          <cell r="DN464">
            <v>1</v>
          </cell>
          <cell r="DO464" t="str">
            <v>Uniform</v>
          </cell>
          <cell r="DP464">
            <v>1</v>
          </cell>
          <cell r="DQ464">
            <v>1</v>
          </cell>
          <cell r="DR464">
            <v>1</v>
          </cell>
          <cell r="DS464" t="str">
            <v>Uniform</v>
          </cell>
          <cell r="DT464">
            <v>1</v>
          </cell>
          <cell r="DU464">
            <v>1</v>
          </cell>
          <cell r="DV464">
            <v>1</v>
          </cell>
          <cell r="DW464" t="str">
            <v>Uniform</v>
          </cell>
          <cell r="DX464">
            <v>1</v>
          </cell>
          <cell r="DY464">
            <v>1</v>
          </cell>
          <cell r="DZ464">
            <v>1</v>
          </cell>
          <cell r="EA464" t="str">
            <v>Uniform</v>
          </cell>
          <cell r="EB464">
            <v>1</v>
          </cell>
          <cell r="EC464">
            <v>1</v>
          </cell>
          <cell r="ED464">
            <v>1</v>
          </cell>
          <cell r="EE464" t="str">
            <v>Uniform</v>
          </cell>
        </row>
        <row r="465">
          <cell r="E465" t="str">
            <v>3_PD_EF</v>
          </cell>
          <cell r="F465" t="str">
            <v>kg CH4/facility</v>
          </cell>
          <cell r="G465" t="e">
            <v>#NAME?</v>
          </cell>
          <cell r="H465">
            <v>3172.5</v>
          </cell>
          <cell r="I465">
            <v>3172.5</v>
          </cell>
          <cell r="J465">
            <v>3172.5</v>
          </cell>
          <cell r="K465" t="str">
            <v>Uniform</v>
          </cell>
          <cell r="L465">
            <v>3172.5</v>
          </cell>
          <cell r="M465">
            <v>3172.5</v>
          </cell>
          <cell r="N465">
            <v>3172.5</v>
          </cell>
          <cell r="O465" t="str">
            <v>Uniform</v>
          </cell>
          <cell r="P465">
            <v>3172.5</v>
          </cell>
          <cell r="Q465">
            <v>3172.5</v>
          </cell>
          <cell r="R465">
            <v>3172.5</v>
          </cell>
          <cell r="S465" t="str">
            <v>Uniform</v>
          </cell>
          <cell r="T465">
            <v>3172.5</v>
          </cell>
          <cell r="U465">
            <v>3172.5</v>
          </cell>
          <cell r="V465">
            <v>3172.5</v>
          </cell>
          <cell r="W465" t="str">
            <v>Uniform</v>
          </cell>
          <cell r="X465">
            <v>3172.5</v>
          </cell>
          <cell r="Y465">
            <v>3172.5</v>
          </cell>
          <cell r="Z465">
            <v>3172.5</v>
          </cell>
          <cell r="AA465" t="str">
            <v>Uniform</v>
          </cell>
          <cell r="AB465">
            <v>3172.5</v>
          </cell>
          <cell r="AC465">
            <v>3172.5</v>
          </cell>
          <cell r="AD465">
            <v>3172.5</v>
          </cell>
          <cell r="AE465" t="str">
            <v>Uniform</v>
          </cell>
          <cell r="AF465">
            <v>3172.5</v>
          </cell>
          <cell r="AG465">
            <v>3172.5</v>
          </cell>
          <cell r="AH465">
            <v>3172.5</v>
          </cell>
          <cell r="AI465" t="str">
            <v>Uniform</v>
          </cell>
          <cell r="AJ465">
            <v>3172.5</v>
          </cell>
          <cell r="AK465">
            <v>3172.5</v>
          </cell>
          <cell r="AL465">
            <v>3172.5</v>
          </cell>
          <cell r="AM465" t="str">
            <v>Uniform</v>
          </cell>
          <cell r="AN465">
            <v>3172.5</v>
          </cell>
          <cell r="AO465">
            <v>3172.5</v>
          </cell>
          <cell r="AP465">
            <v>3172.5</v>
          </cell>
          <cell r="AQ465" t="str">
            <v>Uniform</v>
          </cell>
          <cell r="AR465">
            <v>3172.5</v>
          </cell>
          <cell r="AS465">
            <v>3172.5</v>
          </cell>
          <cell r="AT465">
            <v>3172.5</v>
          </cell>
          <cell r="AU465" t="str">
            <v>Uniform</v>
          </cell>
          <cell r="AV465">
            <v>3172.5</v>
          </cell>
          <cell r="AW465">
            <v>3172.5</v>
          </cell>
          <cell r="AX465">
            <v>3172.5</v>
          </cell>
          <cell r="AY465" t="str">
            <v>Uniform</v>
          </cell>
          <cell r="AZ465">
            <v>3172.5</v>
          </cell>
          <cell r="BA465">
            <v>3172.5</v>
          </cell>
          <cell r="BB465">
            <v>3172.5</v>
          </cell>
          <cell r="BC465" t="str">
            <v>Uniform</v>
          </cell>
          <cell r="BD465">
            <v>3172.5</v>
          </cell>
          <cell r="BE465">
            <v>3172.5</v>
          </cell>
          <cell r="BF465">
            <v>3172.5</v>
          </cell>
          <cell r="BG465" t="str">
            <v>Uniform</v>
          </cell>
          <cell r="BH465">
            <v>3172.5</v>
          </cell>
          <cell r="BI465">
            <v>3172.5</v>
          </cell>
          <cell r="BJ465">
            <v>3172.5</v>
          </cell>
          <cell r="BK465" t="str">
            <v>Uniform</v>
          </cell>
          <cell r="BL465">
            <v>3172.5</v>
          </cell>
          <cell r="BM465">
            <v>3172.5</v>
          </cell>
          <cell r="BN465">
            <v>3172.5</v>
          </cell>
          <cell r="BO465" t="str">
            <v>Uniform</v>
          </cell>
          <cell r="BP465">
            <v>3172.5</v>
          </cell>
          <cell r="BQ465">
            <v>3172.5</v>
          </cell>
          <cell r="BR465">
            <v>3172.5</v>
          </cell>
          <cell r="BS465" t="str">
            <v>Uniform</v>
          </cell>
          <cell r="BT465">
            <v>3172.5</v>
          </cell>
          <cell r="BU465">
            <v>3172.5</v>
          </cell>
          <cell r="BV465">
            <v>3172.5</v>
          </cell>
          <cell r="BW465" t="str">
            <v>Uniform</v>
          </cell>
          <cell r="BX465">
            <v>3172.5</v>
          </cell>
          <cell r="BY465">
            <v>3172.5</v>
          </cell>
          <cell r="BZ465">
            <v>3172.5</v>
          </cell>
          <cell r="CA465" t="str">
            <v>Uniform</v>
          </cell>
          <cell r="CB465">
            <v>3172.5</v>
          </cell>
          <cell r="CC465">
            <v>3172.5</v>
          </cell>
          <cell r="CD465">
            <v>3172.5</v>
          </cell>
          <cell r="CE465" t="str">
            <v>Uniform</v>
          </cell>
          <cell r="CF465">
            <v>3172.5</v>
          </cell>
          <cell r="CG465">
            <v>3172.5</v>
          </cell>
          <cell r="CH465">
            <v>3172.5</v>
          </cell>
          <cell r="CI465" t="str">
            <v>Uniform</v>
          </cell>
          <cell r="CJ465">
            <v>3172.5</v>
          </cell>
          <cell r="CK465">
            <v>3172.5</v>
          </cell>
          <cell r="CL465">
            <v>3172.5</v>
          </cell>
          <cell r="CM465" t="str">
            <v>Uniform</v>
          </cell>
          <cell r="CN465">
            <v>3172.5</v>
          </cell>
          <cell r="CO465">
            <v>3172.5</v>
          </cell>
          <cell r="CP465">
            <v>3172.5</v>
          </cell>
          <cell r="CQ465" t="str">
            <v>Uniform</v>
          </cell>
          <cell r="CR465">
            <v>3172.5</v>
          </cell>
          <cell r="CS465">
            <v>3172.5</v>
          </cell>
          <cell r="CT465">
            <v>3172.5</v>
          </cell>
          <cell r="CU465" t="str">
            <v>Uniform</v>
          </cell>
          <cell r="CV465">
            <v>3172.5</v>
          </cell>
          <cell r="CW465">
            <v>3172.5</v>
          </cell>
          <cell r="CX465">
            <v>3172.5</v>
          </cell>
          <cell r="CY465" t="str">
            <v>Uniform</v>
          </cell>
          <cell r="CZ465">
            <v>3172.5</v>
          </cell>
          <cell r="DA465">
            <v>3172.5</v>
          </cell>
          <cell r="DB465">
            <v>3172.5</v>
          </cell>
          <cell r="DC465" t="str">
            <v>Uniform</v>
          </cell>
          <cell r="DD465">
            <v>3172.5</v>
          </cell>
          <cell r="DE465">
            <v>3172.5</v>
          </cell>
          <cell r="DF465">
            <v>3172.5</v>
          </cell>
          <cell r="DG465" t="str">
            <v>Uniform</v>
          </cell>
          <cell r="DH465">
            <v>3172.5</v>
          </cell>
          <cell r="DI465">
            <v>3172.5</v>
          </cell>
          <cell r="DJ465">
            <v>3172.5</v>
          </cell>
          <cell r="DK465" t="str">
            <v>Uniform</v>
          </cell>
          <cell r="DL465">
            <v>3172.5</v>
          </cell>
          <cell r="DM465">
            <v>3172.5</v>
          </cell>
          <cell r="DN465">
            <v>3172.5</v>
          </cell>
          <cell r="DO465" t="str">
            <v>Uniform</v>
          </cell>
          <cell r="DP465">
            <v>3172.5</v>
          </cell>
          <cell r="DQ465">
            <v>3172.5</v>
          </cell>
          <cell r="DR465">
            <v>3172.5</v>
          </cell>
          <cell r="DS465" t="str">
            <v>Uniform</v>
          </cell>
          <cell r="DT465">
            <v>3172.5</v>
          </cell>
          <cell r="DU465">
            <v>3172.5</v>
          </cell>
          <cell r="DV465">
            <v>3172.5</v>
          </cell>
          <cell r="DW465" t="str">
            <v>Uniform</v>
          </cell>
          <cell r="DX465">
            <v>3172.5</v>
          </cell>
          <cell r="DY465">
            <v>3172.5</v>
          </cell>
          <cell r="DZ465">
            <v>3172.5</v>
          </cell>
          <cell r="EA465" t="str">
            <v>Uniform</v>
          </cell>
          <cell r="EB465">
            <v>3172.5</v>
          </cell>
          <cell r="EC465">
            <v>3172.5</v>
          </cell>
          <cell r="ED465">
            <v>3172.5</v>
          </cell>
          <cell r="EE465" t="str">
            <v>Uniform</v>
          </cell>
        </row>
        <row r="466">
          <cell r="E466" t="str">
            <v>3_AGR_CO2</v>
          </cell>
          <cell r="F466" t="str">
            <v>metric tonnes</v>
          </cell>
          <cell r="G466" t="e">
            <v>#NAME?</v>
          </cell>
          <cell r="H466">
            <v>20190.059343485143</v>
          </cell>
          <cell r="I466">
            <v>28548.626356546749</v>
          </cell>
          <cell r="J466">
            <v>39188.484208140391</v>
          </cell>
          <cell r="K466" t="str">
            <v>Triangular</v>
          </cell>
          <cell r="L466">
            <v>20190.059343485143</v>
          </cell>
          <cell r="M466">
            <v>28548.626356546749</v>
          </cell>
          <cell r="N466">
            <v>39188.484208140391</v>
          </cell>
          <cell r="O466" t="str">
            <v>Triangular</v>
          </cell>
          <cell r="P466">
            <v>20190.059343485143</v>
          </cell>
          <cell r="Q466">
            <v>28548.626356546749</v>
          </cell>
          <cell r="R466">
            <v>39188.484208140391</v>
          </cell>
          <cell r="S466" t="str">
            <v>Triangular</v>
          </cell>
          <cell r="T466">
            <v>20190.059343485143</v>
          </cell>
          <cell r="U466">
            <v>28548.626356546749</v>
          </cell>
          <cell r="V466">
            <v>39188.484208140391</v>
          </cell>
          <cell r="W466" t="str">
            <v>Triangular</v>
          </cell>
          <cell r="X466">
            <v>20190.059343485143</v>
          </cell>
          <cell r="Y466">
            <v>28548.626356546749</v>
          </cell>
          <cell r="Z466">
            <v>39188.484208140391</v>
          </cell>
          <cell r="AA466" t="str">
            <v>Triangular</v>
          </cell>
          <cell r="AB466">
            <v>20190.059343485143</v>
          </cell>
          <cell r="AC466">
            <v>28548.626356546749</v>
          </cell>
          <cell r="AD466">
            <v>39188.484208140391</v>
          </cell>
          <cell r="AE466" t="str">
            <v>Triangular</v>
          </cell>
          <cell r="AF466">
            <v>20190.059343485143</v>
          </cell>
          <cell r="AG466">
            <v>28548.626356546749</v>
          </cell>
          <cell r="AH466">
            <v>39188.484208140391</v>
          </cell>
          <cell r="AI466" t="str">
            <v>Triangular</v>
          </cell>
          <cell r="AJ466">
            <v>20190.059343485143</v>
          </cell>
          <cell r="AK466">
            <v>28548.626356546749</v>
          </cell>
          <cell r="AL466">
            <v>39188.484208140391</v>
          </cell>
          <cell r="AM466" t="str">
            <v>Triangular</v>
          </cell>
          <cell r="AN466">
            <v>20190.059343485143</v>
          </cell>
          <cell r="AO466">
            <v>28548.626356546749</v>
          </cell>
          <cell r="AP466">
            <v>39188.484208140391</v>
          </cell>
          <cell r="AQ466" t="str">
            <v>Triangular</v>
          </cell>
          <cell r="AR466">
            <v>20190.059343485143</v>
          </cell>
          <cell r="AS466">
            <v>28548.626356546749</v>
          </cell>
          <cell r="AT466">
            <v>39188.484208140391</v>
          </cell>
          <cell r="AU466" t="str">
            <v>Triangular</v>
          </cell>
          <cell r="AV466">
            <v>20190.059343485143</v>
          </cell>
          <cell r="AW466">
            <v>28548.626356546749</v>
          </cell>
          <cell r="AX466">
            <v>39188.484208140391</v>
          </cell>
          <cell r="AY466" t="str">
            <v>Triangular</v>
          </cell>
          <cell r="AZ466">
            <v>20190.059343485143</v>
          </cell>
          <cell r="BA466">
            <v>28548.626356546749</v>
          </cell>
          <cell r="BB466">
            <v>39188.484208140391</v>
          </cell>
          <cell r="BC466" t="str">
            <v>Triangular</v>
          </cell>
          <cell r="BD466">
            <v>20190.059343485143</v>
          </cell>
          <cell r="BE466">
            <v>28548.626356546749</v>
          </cell>
          <cell r="BF466">
            <v>39188.484208140391</v>
          </cell>
          <cell r="BG466" t="str">
            <v>Triangular</v>
          </cell>
          <cell r="BH466">
            <v>20190.059343485143</v>
          </cell>
          <cell r="BI466">
            <v>28548.626356546749</v>
          </cell>
          <cell r="BJ466">
            <v>39188.484208140391</v>
          </cell>
          <cell r="BK466" t="str">
            <v>Triangular</v>
          </cell>
          <cell r="BL466">
            <v>20190.059343485143</v>
          </cell>
          <cell r="BM466">
            <v>28548.626356546749</v>
          </cell>
          <cell r="BN466">
            <v>39188.484208140391</v>
          </cell>
          <cell r="BO466" t="str">
            <v>Triangular</v>
          </cell>
          <cell r="BP466">
            <v>20190.059343485143</v>
          </cell>
          <cell r="BQ466">
            <v>28548.626356546749</v>
          </cell>
          <cell r="BR466">
            <v>39188.484208140391</v>
          </cell>
          <cell r="BS466" t="str">
            <v>Triangular</v>
          </cell>
          <cell r="BT466">
            <v>20190.059343485143</v>
          </cell>
          <cell r="BU466">
            <v>28548.626356546749</v>
          </cell>
          <cell r="BV466">
            <v>39188.484208140391</v>
          </cell>
          <cell r="BW466" t="str">
            <v>Triangular</v>
          </cell>
          <cell r="BX466">
            <v>20190.059343485143</v>
          </cell>
          <cell r="BY466">
            <v>28548.626356546749</v>
          </cell>
          <cell r="BZ466">
            <v>39188.484208140391</v>
          </cell>
          <cell r="CA466" t="str">
            <v>Triangular</v>
          </cell>
          <cell r="CB466">
            <v>20190.059343485143</v>
          </cell>
          <cell r="CC466">
            <v>28548.626356546749</v>
          </cell>
          <cell r="CD466">
            <v>39188.484208140391</v>
          </cell>
          <cell r="CE466" t="str">
            <v>Triangular</v>
          </cell>
          <cell r="CF466">
            <v>20190.059343485143</v>
          </cell>
          <cell r="CG466">
            <v>28548.626356546749</v>
          </cell>
          <cell r="CH466">
            <v>39188.484208140391</v>
          </cell>
          <cell r="CI466" t="str">
            <v>Triangular</v>
          </cell>
          <cell r="CJ466">
            <v>20190.059343485143</v>
          </cell>
          <cell r="CK466">
            <v>28548.626356546749</v>
          </cell>
          <cell r="CL466">
            <v>39188.484208140391</v>
          </cell>
          <cell r="CM466" t="str">
            <v>Triangular</v>
          </cell>
          <cell r="CN466">
            <v>20190.059343485143</v>
          </cell>
          <cell r="CO466">
            <v>28548.626356546749</v>
          </cell>
          <cell r="CP466">
            <v>39188.484208140391</v>
          </cell>
          <cell r="CQ466" t="str">
            <v>Triangular</v>
          </cell>
          <cell r="CR466">
            <v>20190.059343485143</v>
          </cell>
          <cell r="CS466">
            <v>28548.626356546749</v>
          </cell>
          <cell r="CT466">
            <v>39188.484208140391</v>
          </cell>
          <cell r="CU466" t="str">
            <v>Triangular</v>
          </cell>
          <cell r="CV466">
            <v>20190.059343485143</v>
          </cell>
          <cell r="CW466">
            <v>28548.626356546749</v>
          </cell>
          <cell r="CX466">
            <v>39188.484208140391</v>
          </cell>
          <cell r="CY466" t="str">
            <v>Triangular</v>
          </cell>
          <cell r="CZ466">
            <v>20190.059343485143</v>
          </cell>
          <cell r="DA466">
            <v>28548.626356546749</v>
          </cell>
          <cell r="DB466">
            <v>39188.484208140391</v>
          </cell>
          <cell r="DC466" t="str">
            <v>Triangular</v>
          </cell>
          <cell r="DD466">
            <v>20190.059343485143</v>
          </cell>
          <cell r="DE466">
            <v>28548.626356546749</v>
          </cell>
          <cell r="DF466">
            <v>39188.484208140391</v>
          </cell>
          <cell r="DG466" t="str">
            <v>Triangular</v>
          </cell>
          <cell r="DH466">
            <v>20190.059343485143</v>
          </cell>
          <cell r="DI466">
            <v>28548.626356546749</v>
          </cell>
          <cell r="DJ466">
            <v>39188.484208140391</v>
          </cell>
          <cell r="DK466" t="str">
            <v>Triangular</v>
          </cell>
          <cell r="DL466">
            <v>20190.059343485143</v>
          </cell>
          <cell r="DM466">
            <v>28548.626356546749</v>
          </cell>
          <cell r="DN466">
            <v>39188.484208140391</v>
          </cell>
          <cell r="DO466" t="str">
            <v>Triangular</v>
          </cell>
          <cell r="DP466">
            <v>20190.059343485143</v>
          </cell>
          <cell r="DQ466">
            <v>28548.626356546749</v>
          </cell>
          <cell r="DR466">
            <v>39188.484208140391</v>
          </cell>
          <cell r="DS466" t="str">
            <v>Triangular</v>
          </cell>
          <cell r="DT466">
            <v>20190.059343485143</v>
          </cell>
          <cell r="DU466">
            <v>28548.626356546749</v>
          </cell>
          <cell r="DV466">
            <v>39188.484208140391</v>
          </cell>
          <cell r="DW466" t="str">
            <v>Triangular</v>
          </cell>
          <cell r="DX466">
            <v>20190.059343485143</v>
          </cell>
          <cell r="DY466">
            <v>28548.626356546749</v>
          </cell>
          <cell r="DZ466">
            <v>39188.484208140391</v>
          </cell>
          <cell r="EA466" t="str">
            <v>Triangular</v>
          </cell>
          <cell r="EB466">
            <v>20190.059343485143</v>
          </cell>
          <cell r="EC466">
            <v>28548.626356546749</v>
          </cell>
          <cell r="ED466">
            <v>39188.484208140391</v>
          </cell>
          <cell r="EE466" t="str">
            <v>Triangular</v>
          </cell>
        </row>
        <row r="467">
          <cell r="E467" t="str">
            <v>3_AGR_CH4ef</v>
          </cell>
          <cell r="F467" t="str">
            <v>kg CH4/kg NG</v>
          </cell>
          <cell r="G467" t="e">
            <v>#NAME?</v>
          </cell>
          <cell r="H467">
            <v>3.7287040214779508E-5</v>
          </cell>
          <cell r="I467">
            <v>3.7287040214779508E-5</v>
          </cell>
          <cell r="J467">
            <v>3.7287040214779508E-5</v>
          </cell>
          <cell r="K467" t="str">
            <v>Uniform</v>
          </cell>
          <cell r="L467">
            <v>3.7287040214779508E-5</v>
          </cell>
          <cell r="M467">
            <v>3.7287040214779508E-5</v>
          </cell>
          <cell r="N467">
            <v>3.7287040214779508E-5</v>
          </cell>
          <cell r="O467" t="str">
            <v>Uniform</v>
          </cell>
          <cell r="P467">
            <v>3.7287040214779508E-5</v>
          </cell>
          <cell r="Q467">
            <v>3.7287040214779508E-5</v>
          </cell>
          <cell r="R467">
            <v>3.7287040214779508E-5</v>
          </cell>
          <cell r="S467" t="str">
            <v>Uniform</v>
          </cell>
          <cell r="T467">
            <v>3.7287040214779508E-5</v>
          </cell>
          <cell r="U467">
            <v>3.7287040214779508E-5</v>
          </cell>
          <cell r="V467">
            <v>3.7287040214779508E-5</v>
          </cell>
          <cell r="W467" t="str">
            <v>Uniform</v>
          </cell>
          <cell r="X467">
            <v>3.7287040214779508E-5</v>
          </cell>
          <cell r="Y467">
            <v>3.7287040214779508E-5</v>
          </cell>
          <cell r="Z467">
            <v>3.7287040214779508E-5</v>
          </cell>
          <cell r="AA467" t="str">
            <v>Uniform</v>
          </cell>
          <cell r="AB467">
            <v>3.7287040214779508E-5</v>
          </cell>
          <cell r="AC467">
            <v>3.7287040214779508E-5</v>
          </cell>
          <cell r="AD467">
            <v>3.7287040214779508E-5</v>
          </cell>
          <cell r="AE467" t="str">
            <v>Uniform</v>
          </cell>
          <cell r="AF467">
            <v>3.7287040214779508E-5</v>
          </cell>
          <cell r="AG467">
            <v>3.7287040214779508E-5</v>
          </cell>
          <cell r="AH467">
            <v>3.7287040214779508E-5</v>
          </cell>
          <cell r="AI467" t="str">
            <v>Uniform</v>
          </cell>
          <cell r="AJ467">
            <v>3.7287040214779508E-5</v>
          </cell>
          <cell r="AK467">
            <v>3.7287040214779508E-5</v>
          </cell>
          <cell r="AL467">
            <v>3.7287040214779508E-5</v>
          </cell>
          <cell r="AM467" t="str">
            <v>Uniform</v>
          </cell>
          <cell r="AN467">
            <v>3.7287040214779508E-5</v>
          </cell>
          <cell r="AO467">
            <v>3.7287040214779508E-5</v>
          </cell>
          <cell r="AP467">
            <v>3.7287040214779508E-5</v>
          </cell>
          <cell r="AQ467" t="str">
            <v>Uniform</v>
          </cell>
          <cell r="AR467">
            <v>3.7287040214779508E-5</v>
          </cell>
          <cell r="AS467">
            <v>3.7287040214779508E-5</v>
          </cell>
          <cell r="AT467">
            <v>3.7287040214779508E-5</v>
          </cell>
          <cell r="AU467" t="str">
            <v>Uniform</v>
          </cell>
          <cell r="AV467">
            <v>3.7287040214779508E-5</v>
          </cell>
          <cell r="AW467">
            <v>3.7287040214779508E-5</v>
          </cell>
          <cell r="AX467">
            <v>3.7287040214779508E-5</v>
          </cell>
          <cell r="AY467" t="str">
            <v>Uniform</v>
          </cell>
          <cell r="AZ467">
            <v>3.7287040214779508E-5</v>
          </cell>
          <cell r="BA467">
            <v>3.7287040214779508E-5</v>
          </cell>
          <cell r="BB467">
            <v>3.7287040214779508E-5</v>
          </cell>
          <cell r="BC467" t="str">
            <v>Uniform</v>
          </cell>
          <cell r="BD467">
            <v>3.7287040214779508E-5</v>
          </cell>
          <cell r="BE467">
            <v>3.7287040214779508E-5</v>
          </cell>
          <cell r="BF467">
            <v>3.7287040214779508E-5</v>
          </cell>
          <cell r="BG467" t="str">
            <v>Uniform</v>
          </cell>
          <cell r="BH467">
            <v>3.7287040214779508E-5</v>
          </cell>
          <cell r="BI467">
            <v>3.7287040214779508E-5</v>
          </cell>
          <cell r="BJ467">
            <v>3.7287040214779508E-5</v>
          </cell>
          <cell r="BK467" t="str">
            <v>Uniform</v>
          </cell>
          <cell r="BL467">
            <v>3.7287040214779508E-5</v>
          </cell>
          <cell r="BM467">
            <v>3.7287040214779508E-5</v>
          </cell>
          <cell r="BN467">
            <v>3.7287040214779508E-5</v>
          </cell>
          <cell r="BO467" t="str">
            <v>Uniform</v>
          </cell>
          <cell r="BP467">
            <v>3.7287040214779508E-5</v>
          </cell>
          <cell r="BQ467">
            <v>3.7287040214779508E-5</v>
          </cell>
          <cell r="BR467">
            <v>3.7287040214779508E-5</v>
          </cell>
          <cell r="BS467" t="str">
            <v>Uniform</v>
          </cell>
          <cell r="BT467">
            <v>3.7287040214779508E-5</v>
          </cell>
          <cell r="BU467">
            <v>3.7287040214779508E-5</v>
          </cell>
          <cell r="BV467">
            <v>3.7287040214779508E-5</v>
          </cell>
          <cell r="BW467" t="str">
            <v>Uniform</v>
          </cell>
          <cell r="BX467">
            <v>3.7287040214779508E-5</v>
          </cell>
          <cell r="BY467">
            <v>3.7287040214779508E-5</v>
          </cell>
          <cell r="BZ467">
            <v>3.7287040214779508E-5</v>
          </cell>
          <cell r="CA467" t="str">
            <v>Uniform</v>
          </cell>
          <cell r="CB467">
            <v>3.7287040214779508E-5</v>
          </cell>
          <cell r="CC467">
            <v>3.7287040214779508E-5</v>
          </cell>
          <cell r="CD467">
            <v>3.7287040214779508E-5</v>
          </cell>
          <cell r="CE467" t="str">
            <v>Uniform</v>
          </cell>
          <cell r="CF467">
            <v>3.7287040214779508E-5</v>
          </cell>
          <cell r="CG467">
            <v>3.7287040214779508E-5</v>
          </cell>
          <cell r="CH467">
            <v>3.7287040214779508E-5</v>
          </cell>
          <cell r="CI467" t="str">
            <v>Uniform</v>
          </cell>
          <cell r="CJ467">
            <v>3.7287040214779508E-5</v>
          </cell>
          <cell r="CK467">
            <v>3.7287040214779508E-5</v>
          </cell>
          <cell r="CL467">
            <v>3.7287040214779508E-5</v>
          </cell>
          <cell r="CM467" t="str">
            <v>Uniform</v>
          </cell>
          <cell r="CN467">
            <v>3.7287040214779508E-5</v>
          </cell>
          <cell r="CO467">
            <v>3.7287040214779508E-5</v>
          </cell>
          <cell r="CP467">
            <v>3.7287040214779508E-5</v>
          </cell>
          <cell r="CQ467" t="str">
            <v>Uniform</v>
          </cell>
          <cell r="CR467">
            <v>3.7287040214779508E-5</v>
          </cell>
          <cell r="CS467">
            <v>3.7287040214779508E-5</v>
          </cell>
          <cell r="CT467">
            <v>3.7287040214779508E-5</v>
          </cell>
          <cell r="CU467" t="str">
            <v>Uniform</v>
          </cell>
          <cell r="CV467">
            <v>3.7287040214779508E-5</v>
          </cell>
          <cell r="CW467">
            <v>3.7287040214779508E-5</v>
          </cell>
          <cell r="CX467">
            <v>3.7287040214779508E-5</v>
          </cell>
          <cell r="CY467" t="str">
            <v>Uniform</v>
          </cell>
          <cell r="CZ467">
            <v>3.7287040214779508E-5</v>
          </cell>
          <cell r="DA467">
            <v>3.7287040214779508E-5</v>
          </cell>
          <cell r="DB467">
            <v>3.7287040214779508E-5</v>
          </cell>
          <cell r="DC467" t="str">
            <v>Uniform</v>
          </cell>
          <cell r="DD467">
            <v>3.7287040214779508E-5</v>
          </cell>
          <cell r="DE467">
            <v>3.7287040214779508E-5</v>
          </cell>
          <cell r="DF467">
            <v>3.7287040214779508E-5</v>
          </cell>
          <cell r="DG467" t="str">
            <v>Uniform</v>
          </cell>
          <cell r="DH467">
            <v>3.7287040214779508E-5</v>
          </cell>
          <cell r="DI467">
            <v>3.7287040214779508E-5</v>
          </cell>
          <cell r="DJ467">
            <v>3.7287040214779508E-5</v>
          </cell>
          <cell r="DK467" t="str">
            <v>Uniform</v>
          </cell>
          <cell r="DL467">
            <v>3.7287040214779508E-5</v>
          </cell>
          <cell r="DM467">
            <v>3.7287040214779508E-5</v>
          </cell>
          <cell r="DN467">
            <v>3.7287040214779508E-5</v>
          </cell>
          <cell r="DO467" t="str">
            <v>Uniform</v>
          </cell>
          <cell r="DP467">
            <v>0</v>
          </cell>
          <cell r="DQ467">
            <v>0</v>
          </cell>
          <cell r="DR467">
            <v>0</v>
          </cell>
          <cell r="DS467">
            <v>0</v>
          </cell>
          <cell r="DT467">
            <v>0</v>
          </cell>
          <cell r="DU467">
            <v>0</v>
          </cell>
          <cell r="DV467">
            <v>0</v>
          </cell>
          <cell r="DW467">
            <v>0</v>
          </cell>
          <cell r="DX467">
            <v>0</v>
          </cell>
          <cell r="DY467">
            <v>0</v>
          </cell>
          <cell r="DZ467">
            <v>0</v>
          </cell>
          <cell r="EA467">
            <v>0</v>
          </cell>
          <cell r="EB467">
            <v>3.7287040214779508E-5</v>
          </cell>
          <cell r="EC467">
            <v>3.7287040214779508E-5</v>
          </cell>
          <cell r="ED467">
            <v>3.7287040214779508E-5</v>
          </cell>
          <cell r="EE467" t="str">
            <v>Uniform</v>
          </cell>
        </row>
        <row r="468">
          <cell r="E468" t="str">
            <v>3_AGR_flare_rate</v>
          </cell>
          <cell r="F468">
            <v>0</v>
          </cell>
          <cell r="G468" t="e">
            <v>#NAME?</v>
          </cell>
          <cell r="H468">
            <v>0</v>
          </cell>
          <cell r="I468">
            <v>0</v>
          </cell>
          <cell r="J468">
            <v>0</v>
          </cell>
          <cell r="K468" t="str">
            <v>Uniform</v>
          </cell>
          <cell r="L468">
            <v>0</v>
          </cell>
          <cell r="M468">
            <v>0</v>
          </cell>
          <cell r="N468">
            <v>0</v>
          </cell>
          <cell r="O468" t="str">
            <v>Uniform</v>
          </cell>
          <cell r="P468">
            <v>0</v>
          </cell>
          <cell r="Q468">
            <v>0</v>
          </cell>
          <cell r="R468">
            <v>0</v>
          </cell>
          <cell r="S468" t="str">
            <v>Uniform</v>
          </cell>
          <cell r="T468">
            <v>0</v>
          </cell>
          <cell r="U468">
            <v>0</v>
          </cell>
          <cell r="V468">
            <v>0</v>
          </cell>
          <cell r="W468" t="str">
            <v>Uniform</v>
          </cell>
          <cell r="X468">
            <v>0</v>
          </cell>
          <cell r="Y468">
            <v>0</v>
          </cell>
          <cell r="Z468">
            <v>0</v>
          </cell>
          <cell r="AA468" t="str">
            <v>Uniform</v>
          </cell>
          <cell r="AB468">
            <v>0</v>
          </cell>
          <cell r="AC468">
            <v>0</v>
          </cell>
          <cell r="AD468">
            <v>0</v>
          </cell>
          <cell r="AE468" t="str">
            <v>Uniform</v>
          </cell>
          <cell r="AF468">
            <v>0</v>
          </cell>
          <cell r="AG468">
            <v>0</v>
          </cell>
          <cell r="AH468">
            <v>0</v>
          </cell>
          <cell r="AI468" t="str">
            <v>Uniform</v>
          </cell>
          <cell r="AJ468">
            <v>0</v>
          </cell>
          <cell r="AK468">
            <v>0</v>
          </cell>
          <cell r="AL468">
            <v>0</v>
          </cell>
          <cell r="AM468" t="str">
            <v>Uniform</v>
          </cell>
          <cell r="AN468">
            <v>0</v>
          </cell>
          <cell r="AO468">
            <v>0</v>
          </cell>
          <cell r="AP468">
            <v>0</v>
          </cell>
          <cell r="AQ468" t="str">
            <v>Uniform</v>
          </cell>
          <cell r="AR468">
            <v>0</v>
          </cell>
          <cell r="AS468">
            <v>0</v>
          </cell>
          <cell r="AT468">
            <v>0</v>
          </cell>
          <cell r="AU468" t="str">
            <v>Uniform</v>
          </cell>
          <cell r="AV468">
            <v>0</v>
          </cell>
          <cell r="AW468">
            <v>0</v>
          </cell>
          <cell r="AX468">
            <v>0</v>
          </cell>
          <cell r="AY468" t="str">
            <v>Uniform</v>
          </cell>
          <cell r="AZ468">
            <v>0</v>
          </cell>
          <cell r="BA468">
            <v>0</v>
          </cell>
          <cell r="BB468">
            <v>0</v>
          </cell>
          <cell r="BC468" t="str">
            <v>Uniform</v>
          </cell>
          <cell r="BD468">
            <v>0</v>
          </cell>
          <cell r="BE468">
            <v>0</v>
          </cell>
          <cell r="BF468">
            <v>0</v>
          </cell>
          <cell r="BG468" t="str">
            <v>Uniform</v>
          </cell>
          <cell r="BH468">
            <v>0</v>
          </cell>
          <cell r="BI468">
            <v>0</v>
          </cell>
          <cell r="BJ468">
            <v>0</v>
          </cell>
          <cell r="BK468" t="str">
            <v>Uniform</v>
          </cell>
          <cell r="BL468">
            <v>0</v>
          </cell>
          <cell r="BM468">
            <v>0</v>
          </cell>
          <cell r="BN468">
            <v>0</v>
          </cell>
          <cell r="BO468" t="str">
            <v>Uniform</v>
          </cell>
          <cell r="BP468">
            <v>0</v>
          </cell>
          <cell r="BQ468">
            <v>0</v>
          </cell>
          <cell r="BR468">
            <v>0</v>
          </cell>
          <cell r="BS468" t="str">
            <v>Uniform</v>
          </cell>
          <cell r="BT468">
            <v>0</v>
          </cell>
          <cell r="BU468">
            <v>0</v>
          </cell>
          <cell r="BV468">
            <v>0</v>
          </cell>
          <cell r="BW468" t="str">
            <v>Uniform</v>
          </cell>
          <cell r="BX468">
            <v>0</v>
          </cell>
          <cell r="BY468">
            <v>0</v>
          </cell>
          <cell r="BZ468">
            <v>0</v>
          </cell>
          <cell r="CA468" t="str">
            <v>Uniform</v>
          </cell>
          <cell r="CB468">
            <v>0</v>
          </cell>
          <cell r="CC468">
            <v>0</v>
          </cell>
          <cell r="CD468">
            <v>0</v>
          </cell>
          <cell r="CE468" t="str">
            <v>Uniform</v>
          </cell>
          <cell r="CF468">
            <v>0</v>
          </cell>
          <cell r="CG468">
            <v>0</v>
          </cell>
          <cell r="CH468">
            <v>0</v>
          </cell>
          <cell r="CI468" t="str">
            <v>Uniform</v>
          </cell>
          <cell r="CJ468">
            <v>0</v>
          </cell>
          <cell r="CK468">
            <v>0</v>
          </cell>
          <cell r="CL468">
            <v>0</v>
          </cell>
          <cell r="CM468" t="str">
            <v>Uniform</v>
          </cell>
          <cell r="CN468">
            <v>0</v>
          </cell>
          <cell r="CO468">
            <v>0</v>
          </cell>
          <cell r="CP468">
            <v>0</v>
          </cell>
          <cell r="CQ468" t="str">
            <v>Uniform</v>
          </cell>
          <cell r="CR468">
            <v>0</v>
          </cell>
          <cell r="CS468">
            <v>0</v>
          </cell>
          <cell r="CT468">
            <v>0</v>
          </cell>
          <cell r="CU468" t="str">
            <v>Uniform</v>
          </cell>
          <cell r="CV468">
            <v>0</v>
          </cell>
          <cell r="CW468">
            <v>0</v>
          </cell>
          <cell r="CX468">
            <v>0</v>
          </cell>
          <cell r="CY468" t="str">
            <v>Uniform</v>
          </cell>
          <cell r="CZ468">
            <v>0</v>
          </cell>
          <cell r="DA468">
            <v>0</v>
          </cell>
          <cell r="DB468">
            <v>0</v>
          </cell>
          <cell r="DC468" t="str">
            <v>Uniform</v>
          </cell>
          <cell r="DD468">
            <v>0</v>
          </cell>
          <cell r="DE468">
            <v>0</v>
          </cell>
          <cell r="DF468">
            <v>0</v>
          </cell>
          <cell r="DG468" t="str">
            <v>Uniform</v>
          </cell>
          <cell r="DH468">
            <v>0</v>
          </cell>
          <cell r="DI468">
            <v>0</v>
          </cell>
          <cell r="DJ468">
            <v>0</v>
          </cell>
          <cell r="DK468" t="str">
            <v>Uniform</v>
          </cell>
          <cell r="DL468">
            <v>0</v>
          </cell>
          <cell r="DM468">
            <v>0</v>
          </cell>
          <cell r="DN468">
            <v>0</v>
          </cell>
          <cell r="DO468" t="str">
            <v>Uniform</v>
          </cell>
          <cell r="DP468">
            <v>0</v>
          </cell>
          <cell r="DQ468">
            <v>0</v>
          </cell>
          <cell r="DR468">
            <v>0</v>
          </cell>
          <cell r="DS468" t="str">
            <v>Uniform</v>
          </cell>
          <cell r="DT468">
            <v>0</v>
          </cell>
          <cell r="DU468">
            <v>0</v>
          </cell>
          <cell r="DV468">
            <v>0</v>
          </cell>
          <cell r="DW468" t="str">
            <v>Uniform</v>
          </cell>
          <cell r="DX468">
            <v>0</v>
          </cell>
          <cell r="DY468">
            <v>0</v>
          </cell>
          <cell r="DZ468">
            <v>0</v>
          </cell>
          <cell r="EA468" t="str">
            <v>Uniform</v>
          </cell>
          <cell r="EB468">
            <v>0</v>
          </cell>
          <cell r="EC468">
            <v>0</v>
          </cell>
          <cell r="ED468">
            <v>0</v>
          </cell>
          <cell r="EE468" t="str">
            <v>Uniform</v>
          </cell>
        </row>
        <row r="469">
          <cell r="E469" t="str">
            <v>3_AGR_flare_eff</v>
          </cell>
          <cell r="F469">
            <v>0</v>
          </cell>
          <cell r="G469" t="e">
            <v>#NAME?</v>
          </cell>
          <cell r="H469">
            <v>0</v>
          </cell>
          <cell r="I469">
            <v>0</v>
          </cell>
          <cell r="J469">
            <v>0</v>
          </cell>
          <cell r="K469" t="str">
            <v>Uniform</v>
          </cell>
          <cell r="L469">
            <v>0</v>
          </cell>
          <cell r="M469">
            <v>0</v>
          </cell>
          <cell r="N469">
            <v>0</v>
          </cell>
          <cell r="O469" t="str">
            <v>Uniform</v>
          </cell>
          <cell r="P469">
            <v>0</v>
          </cell>
          <cell r="Q469">
            <v>0</v>
          </cell>
          <cell r="R469">
            <v>0</v>
          </cell>
          <cell r="S469" t="str">
            <v>Uniform</v>
          </cell>
          <cell r="T469">
            <v>0</v>
          </cell>
          <cell r="U469">
            <v>0</v>
          </cell>
          <cell r="V469">
            <v>0</v>
          </cell>
          <cell r="W469" t="str">
            <v>Uniform</v>
          </cell>
          <cell r="X469">
            <v>0</v>
          </cell>
          <cell r="Y469">
            <v>0</v>
          </cell>
          <cell r="Z469">
            <v>0</v>
          </cell>
          <cell r="AA469" t="str">
            <v>Uniform</v>
          </cell>
          <cell r="AB469">
            <v>0</v>
          </cell>
          <cell r="AC469">
            <v>0</v>
          </cell>
          <cell r="AD469">
            <v>0</v>
          </cell>
          <cell r="AE469" t="str">
            <v>Uniform</v>
          </cell>
          <cell r="AF469">
            <v>0</v>
          </cell>
          <cell r="AG469">
            <v>0</v>
          </cell>
          <cell r="AH469">
            <v>0</v>
          </cell>
          <cell r="AI469" t="str">
            <v>Uniform</v>
          </cell>
          <cell r="AJ469">
            <v>0</v>
          </cell>
          <cell r="AK469">
            <v>0</v>
          </cell>
          <cell r="AL469">
            <v>0</v>
          </cell>
          <cell r="AM469" t="str">
            <v>Uniform</v>
          </cell>
          <cell r="AN469">
            <v>0</v>
          </cell>
          <cell r="AO469">
            <v>0</v>
          </cell>
          <cell r="AP469">
            <v>0</v>
          </cell>
          <cell r="AQ469" t="str">
            <v>Uniform</v>
          </cell>
          <cell r="AR469">
            <v>0</v>
          </cell>
          <cell r="AS469">
            <v>0</v>
          </cell>
          <cell r="AT469">
            <v>0</v>
          </cell>
          <cell r="AU469" t="str">
            <v>Uniform</v>
          </cell>
          <cell r="AV469">
            <v>0</v>
          </cell>
          <cell r="AW469">
            <v>0</v>
          </cell>
          <cell r="AX469">
            <v>0</v>
          </cell>
          <cell r="AY469" t="str">
            <v>Uniform</v>
          </cell>
          <cell r="AZ469">
            <v>0</v>
          </cell>
          <cell r="BA469">
            <v>0</v>
          </cell>
          <cell r="BB469">
            <v>0</v>
          </cell>
          <cell r="BC469" t="str">
            <v>Uniform</v>
          </cell>
          <cell r="BD469">
            <v>0</v>
          </cell>
          <cell r="BE469">
            <v>0</v>
          </cell>
          <cell r="BF469">
            <v>0</v>
          </cell>
          <cell r="BG469" t="str">
            <v>Uniform</v>
          </cell>
          <cell r="BH469">
            <v>0</v>
          </cell>
          <cell r="BI469">
            <v>0</v>
          </cell>
          <cell r="BJ469">
            <v>0</v>
          </cell>
          <cell r="BK469" t="str">
            <v>Uniform</v>
          </cell>
          <cell r="BL469">
            <v>0</v>
          </cell>
          <cell r="BM469">
            <v>0</v>
          </cell>
          <cell r="BN469">
            <v>0</v>
          </cell>
          <cell r="BO469" t="str">
            <v>Uniform</v>
          </cell>
          <cell r="BP469">
            <v>0</v>
          </cell>
          <cell r="BQ469">
            <v>0</v>
          </cell>
          <cell r="BR469">
            <v>0</v>
          </cell>
          <cell r="BS469" t="str">
            <v>Uniform</v>
          </cell>
          <cell r="BT469">
            <v>0</v>
          </cell>
          <cell r="BU469">
            <v>0</v>
          </cell>
          <cell r="BV469">
            <v>0</v>
          </cell>
          <cell r="BW469" t="str">
            <v>Uniform</v>
          </cell>
          <cell r="BX469">
            <v>0</v>
          </cell>
          <cell r="BY469">
            <v>0</v>
          </cell>
          <cell r="BZ469">
            <v>0</v>
          </cell>
          <cell r="CA469" t="str">
            <v>Uniform</v>
          </cell>
          <cell r="CB469">
            <v>0</v>
          </cell>
          <cell r="CC469">
            <v>0</v>
          </cell>
          <cell r="CD469">
            <v>0</v>
          </cell>
          <cell r="CE469" t="str">
            <v>Uniform</v>
          </cell>
          <cell r="CF469">
            <v>0</v>
          </cell>
          <cell r="CG469">
            <v>0</v>
          </cell>
          <cell r="CH469">
            <v>0</v>
          </cell>
          <cell r="CI469" t="str">
            <v>Uniform</v>
          </cell>
          <cell r="CJ469">
            <v>0</v>
          </cell>
          <cell r="CK469">
            <v>0</v>
          </cell>
          <cell r="CL469">
            <v>0</v>
          </cell>
          <cell r="CM469" t="str">
            <v>Uniform</v>
          </cell>
          <cell r="CN469">
            <v>0</v>
          </cell>
          <cell r="CO469">
            <v>0</v>
          </cell>
          <cell r="CP469">
            <v>0</v>
          </cell>
          <cell r="CQ469" t="str">
            <v>Uniform</v>
          </cell>
          <cell r="CR469">
            <v>0</v>
          </cell>
          <cell r="CS469">
            <v>0</v>
          </cell>
          <cell r="CT469">
            <v>0</v>
          </cell>
          <cell r="CU469" t="str">
            <v>Uniform</v>
          </cell>
          <cell r="CV469">
            <v>0</v>
          </cell>
          <cell r="CW469">
            <v>0</v>
          </cell>
          <cell r="CX469">
            <v>0</v>
          </cell>
          <cell r="CY469" t="str">
            <v>Uniform</v>
          </cell>
          <cell r="CZ469">
            <v>0</v>
          </cell>
          <cell r="DA469">
            <v>0</v>
          </cell>
          <cell r="DB469">
            <v>0</v>
          </cell>
          <cell r="DC469" t="str">
            <v>Uniform</v>
          </cell>
          <cell r="DD469">
            <v>0</v>
          </cell>
          <cell r="DE469">
            <v>0</v>
          </cell>
          <cell r="DF469">
            <v>0</v>
          </cell>
          <cell r="DG469" t="str">
            <v>Uniform</v>
          </cell>
          <cell r="DH469">
            <v>0</v>
          </cell>
          <cell r="DI469">
            <v>0</v>
          </cell>
          <cell r="DJ469">
            <v>0</v>
          </cell>
          <cell r="DK469" t="str">
            <v>Uniform</v>
          </cell>
          <cell r="DL469">
            <v>0</v>
          </cell>
          <cell r="DM469">
            <v>0</v>
          </cell>
          <cell r="DN469">
            <v>0</v>
          </cell>
          <cell r="DO469" t="str">
            <v>Uniform</v>
          </cell>
          <cell r="DP469">
            <v>0</v>
          </cell>
          <cell r="DQ469">
            <v>0</v>
          </cell>
          <cell r="DR469">
            <v>0</v>
          </cell>
          <cell r="DS469" t="str">
            <v>Uniform</v>
          </cell>
          <cell r="DT469">
            <v>0</v>
          </cell>
          <cell r="DU469">
            <v>0</v>
          </cell>
          <cell r="DV469">
            <v>0</v>
          </cell>
          <cell r="DW469" t="str">
            <v>Uniform</v>
          </cell>
          <cell r="DX469">
            <v>0</v>
          </cell>
          <cell r="DY469">
            <v>0</v>
          </cell>
          <cell r="DZ469">
            <v>0</v>
          </cell>
          <cell r="EA469" t="str">
            <v>Uniform</v>
          </cell>
          <cell r="EB469">
            <v>0</v>
          </cell>
          <cell r="EC469">
            <v>0</v>
          </cell>
          <cell r="ED469">
            <v>0</v>
          </cell>
          <cell r="EE469" t="str">
            <v>Uniform</v>
          </cell>
        </row>
        <row r="470">
          <cell r="E470" t="str">
            <v>3_DEHYdes_cnt</v>
          </cell>
          <cell r="F470" t="str">
            <v>count</v>
          </cell>
          <cell r="G470" t="e">
            <v>#NAME?</v>
          </cell>
          <cell r="H470">
            <v>1.011173184357542</v>
          </cell>
          <cell r="I470">
            <v>1.2717067039106138</v>
          </cell>
          <cell r="J470">
            <v>1.5391061452513966</v>
          </cell>
          <cell r="K470" t="str">
            <v>Triangular</v>
          </cell>
          <cell r="L470">
            <v>1.011173184357542</v>
          </cell>
          <cell r="M470">
            <v>1.2717067039106138</v>
          </cell>
          <cell r="N470">
            <v>1.5391061452513966</v>
          </cell>
          <cell r="O470" t="str">
            <v>Triangular</v>
          </cell>
          <cell r="P470">
            <v>1.011173184357542</v>
          </cell>
          <cell r="Q470">
            <v>1.2717067039106138</v>
          </cell>
          <cell r="R470">
            <v>1.5391061452513966</v>
          </cell>
          <cell r="S470" t="str">
            <v>Triangular</v>
          </cell>
          <cell r="T470">
            <v>1.011173184357542</v>
          </cell>
          <cell r="U470">
            <v>1.2717067039106138</v>
          </cell>
          <cell r="V470">
            <v>1.5391061452513966</v>
          </cell>
          <cell r="W470" t="str">
            <v>Triangular</v>
          </cell>
          <cell r="X470">
            <v>1.011173184357542</v>
          </cell>
          <cell r="Y470">
            <v>1.2717067039106138</v>
          </cell>
          <cell r="Z470">
            <v>1.5391061452513966</v>
          </cell>
          <cell r="AA470" t="str">
            <v>Triangular</v>
          </cell>
          <cell r="AB470">
            <v>1.011173184357542</v>
          </cell>
          <cell r="AC470">
            <v>1.2717067039106138</v>
          </cell>
          <cell r="AD470">
            <v>1.5391061452513966</v>
          </cell>
          <cell r="AE470" t="str">
            <v>Triangular</v>
          </cell>
          <cell r="AF470">
            <v>1.011173184357542</v>
          </cell>
          <cell r="AG470">
            <v>1.2717067039106138</v>
          </cell>
          <cell r="AH470">
            <v>1.5391061452513966</v>
          </cell>
          <cell r="AI470" t="str">
            <v>Triangular</v>
          </cell>
          <cell r="AJ470">
            <v>1.011173184357542</v>
          </cell>
          <cell r="AK470">
            <v>1.2717067039106138</v>
          </cell>
          <cell r="AL470">
            <v>1.5391061452513966</v>
          </cell>
          <cell r="AM470" t="str">
            <v>Triangular</v>
          </cell>
          <cell r="AN470">
            <v>1.011173184357542</v>
          </cell>
          <cell r="AO470">
            <v>1.2717067039106138</v>
          </cell>
          <cell r="AP470">
            <v>1.5391061452513966</v>
          </cell>
          <cell r="AQ470" t="str">
            <v>Triangular</v>
          </cell>
          <cell r="AR470">
            <v>1.011173184357542</v>
          </cell>
          <cell r="AS470">
            <v>1.2717067039106138</v>
          </cell>
          <cell r="AT470">
            <v>1.5391061452513966</v>
          </cell>
          <cell r="AU470" t="str">
            <v>Triangular</v>
          </cell>
          <cell r="AV470">
            <v>1.011173184357542</v>
          </cell>
          <cell r="AW470">
            <v>1.2717067039106138</v>
          </cell>
          <cell r="AX470">
            <v>1.5391061452513966</v>
          </cell>
          <cell r="AY470" t="str">
            <v>Triangular</v>
          </cell>
          <cell r="AZ470">
            <v>1.011173184357542</v>
          </cell>
          <cell r="BA470">
            <v>1.2717067039106138</v>
          </cell>
          <cell r="BB470">
            <v>1.5391061452513966</v>
          </cell>
          <cell r="BC470" t="str">
            <v>Triangular</v>
          </cell>
          <cell r="BD470">
            <v>1.011173184357542</v>
          </cell>
          <cell r="BE470">
            <v>1.2717067039106138</v>
          </cell>
          <cell r="BF470">
            <v>1.5391061452513966</v>
          </cell>
          <cell r="BG470" t="str">
            <v>Triangular</v>
          </cell>
          <cell r="BH470">
            <v>1.011173184357542</v>
          </cell>
          <cell r="BI470">
            <v>1.2717067039106138</v>
          </cell>
          <cell r="BJ470">
            <v>1.5391061452513966</v>
          </cell>
          <cell r="BK470" t="str">
            <v>Triangular</v>
          </cell>
          <cell r="BL470">
            <v>1.011173184357542</v>
          </cell>
          <cell r="BM470">
            <v>1.2717067039106138</v>
          </cell>
          <cell r="BN470">
            <v>1.5391061452513966</v>
          </cell>
          <cell r="BO470" t="str">
            <v>Triangular</v>
          </cell>
          <cell r="BP470">
            <v>1.011173184357542</v>
          </cell>
          <cell r="BQ470">
            <v>1.2717067039106138</v>
          </cell>
          <cell r="BR470">
            <v>1.5391061452513966</v>
          </cell>
          <cell r="BS470" t="str">
            <v>Triangular</v>
          </cell>
          <cell r="BT470">
            <v>1.011173184357542</v>
          </cell>
          <cell r="BU470">
            <v>1.2717067039106138</v>
          </cell>
          <cell r="BV470">
            <v>1.5391061452513966</v>
          </cell>
          <cell r="BW470" t="str">
            <v>Triangular</v>
          </cell>
          <cell r="BX470">
            <v>1.011173184357542</v>
          </cell>
          <cell r="BY470">
            <v>1.2717067039106138</v>
          </cell>
          <cell r="BZ470">
            <v>1.5391061452513966</v>
          </cell>
          <cell r="CA470" t="str">
            <v>Triangular</v>
          </cell>
          <cell r="CB470">
            <v>1.011173184357542</v>
          </cell>
          <cell r="CC470">
            <v>1.2717067039106138</v>
          </cell>
          <cell r="CD470">
            <v>1.5391061452513966</v>
          </cell>
          <cell r="CE470" t="str">
            <v>Triangular</v>
          </cell>
          <cell r="CF470">
            <v>1.011173184357542</v>
          </cell>
          <cell r="CG470">
            <v>1.2717067039106138</v>
          </cell>
          <cell r="CH470">
            <v>1.5391061452513966</v>
          </cell>
          <cell r="CI470" t="str">
            <v>Triangular</v>
          </cell>
          <cell r="CJ470">
            <v>1.011173184357542</v>
          </cell>
          <cell r="CK470">
            <v>1.2717067039106138</v>
          </cell>
          <cell r="CL470">
            <v>1.5391061452513966</v>
          </cell>
          <cell r="CM470" t="str">
            <v>Triangular</v>
          </cell>
          <cell r="CN470">
            <v>1.011173184357542</v>
          </cell>
          <cell r="CO470">
            <v>1.2717067039106138</v>
          </cell>
          <cell r="CP470">
            <v>1.5391061452513966</v>
          </cell>
          <cell r="CQ470" t="str">
            <v>Triangular</v>
          </cell>
          <cell r="CR470">
            <v>1.011173184357542</v>
          </cell>
          <cell r="CS470">
            <v>1.2717067039106138</v>
          </cell>
          <cell r="CT470">
            <v>1.5391061452513966</v>
          </cell>
          <cell r="CU470" t="str">
            <v>Triangular</v>
          </cell>
          <cell r="CV470">
            <v>1.011173184357542</v>
          </cell>
          <cell r="CW470">
            <v>1.2717067039106138</v>
          </cell>
          <cell r="CX470">
            <v>1.5391061452513966</v>
          </cell>
          <cell r="CY470" t="str">
            <v>Triangular</v>
          </cell>
          <cell r="CZ470">
            <v>1.011173184357542</v>
          </cell>
          <cell r="DA470">
            <v>1.2717067039106138</v>
          </cell>
          <cell r="DB470">
            <v>1.5391061452513966</v>
          </cell>
          <cell r="DC470" t="str">
            <v>Triangular</v>
          </cell>
          <cell r="DD470">
            <v>1.011173184357542</v>
          </cell>
          <cell r="DE470">
            <v>1.2717067039106138</v>
          </cell>
          <cell r="DF470">
            <v>1.5391061452513966</v>
          </cell>
          <cell r="DG470" t="str">
            <v>Triangular</v>
          </cell>
          <cell r="DH470">
            <v>1.011173184357542</v>
          </cell>
          <cell r="DI470">
            <v>1.2717067039106138</v>
          </cell>
          <cell r="DJ470">
            <v>1.5391061452513966</v>
          </cell>
          <cell r="DK470" t="str">
            <v>Triangular</v>
          </cell>
          <cell r="DL470">
            <v>1.011173184357542</v>
          </cell>
          <cell r="DM470">
            <v>1.2717067039106138</v>
          </cell>
          <cell r="DN470">
            <v>1.5391061452513966</v>
          </cell>
          <cell r="DO470" t="str">
            <v>Triangular</v>
          </cell>
          <cell r="DP470">
            <v>1.011173184357542</v>
          </cell>
          <cell r="DQ470">
            <v>1.2717067039106138</v>
          </cell>
          <cell r="DR470">
            <v>1.5391061452513966</v>
          </cell>
          <cell r="DS470" t="str">
            <v>Triangular</v>
          </cell>
          <cell r="DT470">
            <v>1.011173184357542</v>
          </cell>
          <cell r="DU470">
            <v>1.2717067039106138</v>
          </cell>
          <cell r="DV470">
            <v>1.5391061452513966</v>
          </cell>
          <cell r="DW470" t="str">
            <v>Triangular</v>
          </cell>
          <cell r="DX470">
            <v>1.011173184357542</v>
          </cell>
          <cell r="DY470">
            <v>1.2717067039106138</v>
          </cell>
          <cell r="DZ470">
            <v>1.5391061452513966</v>
          </cell>
          <cell r="EA470" t="str">
            <v>Triangular</v>
          </cell>
          <cell r="EB470">
            <v>1.011173184357542</v>
          </cell>
          <cell r="EC470">
            <v>1.2717067039106138</v>
          </cell>
          <cell r="ED470">
            <v>1.5391061452513966</v>
          </cell>
          <cell r="EE470" t="str">
            <v>Triangular</v>
          </cell>
        </row>
        <row r="471">
          <cell r="E471" t="str">
            <v>3_DEHYdes_CO2</v>
          </cell>
          <cell r="F471" t="str">
            <v>metric tonnes</v>
          </cell>
          <cell r="G471" t="e">
            <v>#NAME?</v>
          </cell>
          <cell r="H471">
            <v>7.8347905027932971E-2</v>
          </cell>
          <cell r="I471">
            <v>0.40268179888268157</v>
          </cell>
          <cell r="J471">
            <v>1.4055958798882682</v>
          </cell>
          <cell r="K471" t="str">
            <v>Triangular</v>
          </cell>
          <cell r="L471">
            <v>7.8347905027932971E-2</v>
          </cell>
          <cell r="M471">
            <v>0.40268179888268157</v>
          </cell>
          <cell r="N471">
            <v>1.4055958798882682</v>
          </cell>
          <cell r="O471" t="str">
            <v>Triangular</v>
          </cell>
          <cell r="P471">
            <v>7.8347905027932971E-2</v>
          </cell>
          <cell r="Q471">
            <v>0.40268179888268157</v>
          </cell>
          <cell r="R471">
            <v>1.4055958798882682</v>
          </cell>
          <cell r="S471" t="str">
            <v>Triangular</v>
          </cell>
          <cell r="T471">
            <v>7.8347905027932971E-2</v>
          </cell>
          <cell r="U471">
            <v>0.40268179888268157</v>
          </cell>
          <cell r="V471">
            <v>1.4055958798882682</v>
          </cell>
          <cell r="W471" t="str">
            <v>Triangular</v>
          </cell>
          <cell r="X471">
            <v>7.8347905027932971E-2</v>
          </cell>
          <cell r="Y471">
            <v>0.40268179888268157</v>
          </cell>
          <cell r="Z471">
            <v>1.4055958798882682</v>
          </cell>
          <cell r="AA471" t="str">
            <v>Triangular</v>
          </cell>
          <cell r="AB471">
            <v>7.8347905027932971E-2</v>
          </cell>
          <cell r="AC471">
            <v>0.40268179888268157</v>
          </cell>
          <cell r="AD471">
            <v>1.4055958798882682</v>
          </cell>
          <cell r="AE471" t="str">
            <v>Triangular</v>
          </cell>
          <cell r="AF471">
            <v>7.8347905027932971E-2</v>
          </cell>
          <cell r="AG471">
            <v>0.40268179888268157</v>
          </cell>
          <cell r="AH471">
            <v>1.4055958798882682</v>
          </cell>
          <cell r="AI471" t="str">
            <v>Triangular</v>
          </cell>
          <cell r="AJ471">
            <v>7.8347905027932971E-2</v>
          </cell>
          <cell r="AK471">
            <v>0.40268179888268157</v>
          </cell>
          <cell r="AL471">
            <v>1.4055958798882682</v>
          </cell>
          <cell r="AM471" t="str">
            <v>Triangular</v>
          </cell>
          <cell r="AN471">
            <v>7.8347905027932971E-2</v>
          </cell>
          <cell r="AO471">
            <v>0.40268179888268157</v>
          </cell>
          <cell r="AP471">
            <v>1.4055958798882682</v>
          </cell>
          <cell r="AQ471" t="str">
            <v>Triangular</v>
          </cell>
          <cell r="AR471">
            <v>7.8347905027932971E-2</v>
          </cell>
          <cell r="AS471">
            <v>0.40268179888268157</v>
          </cell>
          <cell r="AT471">
            <v>1.4055958798882682</v>
          </cell>
          <cell r="AU471" t="str">
            <v>Triangular</v>
          </cell>
          <cell r="AV471">
            <v>7.8347905027932971E-2</v>
          </cell>
          <cell r="AW471">
            <v>0.40268179888268157</v>
          </cell>
          <cell r="AX471">
            <v>1.4055958798882682</v>
          </cell>
          <cell r="AY471" t="str">
            <v>Triangular</v>
          </cell>
          <cell r="AZ471">
            <v>7.8347905027932971E-2</v>
          </cell>
          <cell r="BA471">
            <v>0.40268179888268157</v>
          </cell>
          <cell r="BB471">
            <v>1.4055958798882682</v>
          </cell>
          <cell r="BC471" t="str">
            <v>Triangular</v>
          </cell>
          <cell r="BD471">
            <v>7.8347905027932971E-2</v>
          </cell>
          <cell r="BE471">
            <v>0.40268179888268157</v>
          </cell>
          <cell r="BF471">
            <v>1.4055958798882682</v>
          </cell>
          <cell r="BG471" t="str">
            <v>Triangular</v>
          </cell>
          <cell r="BH471">
            <v>7.8347905027932971E-2</v>
          </cell>
          <cell r="BI471">
            <v>0.40268179888268157</v>
          </cell>
          <cell r="BJ471">
            <v>1.4055958798882682</v>
          </cell>
          <cell r="BK471" t="str">
            <v>Triangular</v>
          </cell>
          <cell r="BL471">
            <v>7.8347905027932971E-2</v>
          </cell>
          <cell r="BM471">
            <v>0.40268179888268157</v>
          </cell>
          <cell r="BN471">
            <v>1.4055958798882682</v>
          </cell>
          <cell r="BO471" t="str">
            <v>Triangular</v>
          </cell>
          <cell r="BP471">
            <v>7.8347905027932971E-2</v>
          </cell>
          <cell r="BQ471">
            <v>0.40268179888268157</v>
          </cell>
          <cell r="BR471">
            <v>1.4055958798882682</v>
          </cell>
          <cell r="BS471" t="str">
            <v>Triangular</v>
          </cell>
          <cell r="BT471">
            <v>7.8347905027932971E-2</v>
          </cell>
          <cell r="BU471">
            <v>0.40268179888268157</v>
          </cell>
          <cell r="BV471">
            <v>1.4055958798882682</v>
          </cell>
          <cell r="BW471" t="str">
            <v>Triangular</v>
          </cell>
          <cell r="BX471">
            <v>7.8347905027932971E-2</v>
          </cell>
          <cell r="BY471">
            <v>0.40268179888268157</v>
          </cell>
          <cell r="BZ471">
            <v>1.4055958798882682</v>
          </cell>
          <cell r="CA471" t="str">
            <v>Triangular</v>
          </cell>
          <cell r="CB471">
            <v>7.8347905027932971E-2</v>
          </cell>
          <cell r="CC471">
            <v>0.40268179888268157</v>
          </cell>
          <cell r="CD471">
            <v>1.4055958798882682</v>
          </cell>
          <cell r="CE471" t="str">
            <v>Triangular</v>
          </cell>
          <cell r="CF471">
            <v>7.8347905027932971E-2</v>
          </cell>
          <cell r="CG471">
            <v>0.40268179888268157</v>
          </cell>
          <cell r="CH471">
            <v>1.4055958798882682</v>
          </cell>
          <cell r="CI471" t="str">
            <v>Triangular</v>
          </cell>
          <cell r="CJ471">
            <v>7.8347905027932971E-2</v>
          </cell>
          <cell r="CK471">
            <v>0.40268179888268157</v>
          </cell>
          <cell r="CL471">
            <v>1.4055958798882682</v>
          </cell>
          <cell r="CM471" t="str">
            <v>Triangular</v>
          </cell>
          <cell r="CN471">
            <v>7.8347905027932971E-2</v>
          </cell>
          <cell r="CO471">
            <v>0.40268179888268157</v>
          </cell>
          <cell r="CP471">
            <v>1.4055958798882682</v>
          </cell>
          <cell r="CQ471" t="str">
            <v>Triangular</v>
          </cell>
          <cell r="CR471">
            <v>7.8347905027932971E-2</v>
          </cell>
          <cell r="CS471">
            <v>0.40268179888268157</v>
          </cell>
          <cell r="CT471">
            <v>1.4055958798882682</v>
          </cell>
          <cell r="CU471" t="str">
            <v>Triangular</v>
          </cell>
          <cell r="CV471">
            <v>7.8347905027932971E-2</v>
          </cell>
          <cell r="CW471">
            <v>0.40268179888268157</v>
          </cell>
          <cell r="CX471">
            <v>1.4055958798882682</v>
          </cell>
          <cell r="CY471" t="str">
            <v>Triangular</v>
          </cell>
          <cell r="CZ471">
            <v>7.8347905027932971E-2</v>
          </cell>
          <cell r="DA471">
            <v>0.40268179888268157</v>
          </cell>
          <cell r="DB471">
            <v>1.4055958798882682</v>
          </cell>
          <cell r="DC471" t="str">
            <v>Triangular</v>
          </cell>
          <cell r="DD471">
            <v>7.8347905027932971E-2</v>
          </cell>
          <cell r="DE471">
            <v>0.40268179888268157</v>
          </cell>
          <cell r="DF471">
            <v>1.4055958798882682</v>
          </cell>
          <cell r="DG471" t="str">
            <v>Triangular</v>
          </cell>
          <cell r="DH471">
            <v>7.8347905027932971E-2</v>
          </cell>
          <cell r="DI471">
            <v>0.40268179888268157</v>
          </cell>
          <cell r="DJ471">
            <v>1.4055958798882682</v>
          </cell>
          <cell r="DK471" t="str">
            <v>Triangular</v>
          </cell>
          <cell r="DL471">
            <v>7.8347905027932971E-2</v>
          </cell>
          <cell r="DM471">
            <v>0.40268179888268157</v>
          </cell>
          <cell r="DN471">
            <v>1.4055958798882682</v>
          </cell>
          <cell r="DO471" t="str">
            <v>Triangular</v>
          </cell>
          <cell r="DP471">
            <v>7.8347905027932971E-2</v>
          </cell>
          <cell r="DQ471">
            <v>0.40268179888268157</v>
          </cell>
          <cell r="DR471">
            <v>1.4055958798882682</v>
          </cell>
          <cell r="DS471" t="str">
            <v>Triangular</v>
          </cell>
          <cell r="DT471">
            <v>7.8347905027932971E-2</v>
          </cell>
          <cell r="DU471">
            <v>0.40268179888268157</v>
          </cell>
          <cell r="DV471">
            <v>1.4055958798882682</v>
          </cell>
          <cell r="DW471" t="str">
            <v>Triangular</v>
          </cell>
          <cell r="DX471">
            <v>7.8347905027932971E-2</v>
          </cell>
          <cell r="DY471">
            <v>0.40268179888268157</v>
          </cell>
          <cell r="DZ471">
            <v>1.4055958798882682</v>
          </cell>
          <cell r="EA471" t="str">
            <v>Triangular</v>
          </cell>
          <cell r="EB471">
            <v>7.8347905027932971E-2</v>
          </cell>
          <cell r="EC471">
            <v>0.40268179888268157</v>
          </cell>
          <cell r="ED471">
            <v>1.4055958798882682</v>
          </cell>
          <cell r="EE471" t="str">
            <v>Triangular</v>
          </cell>
        </row>
        <row r="472">
          <cell r="E472" t="str">
            <v>3_DEHYdes_CH4</v>
          </cell>
          <cell r="F472" t="str">
            <v>metric tonnes</v>
          </cell>
          <cell r="G472" t="e">
            <v>#NAME?</v>
          </cell>
          <cell r="H472">
            <v>1.3296019553072623E-2</v>
          </cell>
          <cell r="I472">
            <v>7.5824575418994358E-2</v>
          </cell>
          <cell r="J472">
            <v>0.21578791899441349</v>
          </cell>
          <cell r="K472" t="str">
            <v>Triangular</v>
          </cell>
          <cell r="L472">
            <v>1.3296019553072623E-2</v>
          </cell>
          <cell r="M472">
            <v>7.5824575418994358E-2</v>
          </cell>
          <cell r="N472">
            <v>0.21578791899441349</v>
          </cell>
          <cell r="O472" t="str">
            <v>Triangular</v>
          </cell>
          <cell r="P472">
            <v>1.3296019553072623E-2</v>
          </cell>
          <cell r="Q472">
            <v>7.5824575418994358E-2</v>
          </cell>
          <cell r="R472">
            <v>0.21578791899441349</v>
          </cell>
          <cell r="S472" t="str">
            <v>Triangular</v>
          </cell>
          <cell r="T472">
            <v>1.3296019553072623E-2</v>
          </cell>
          <cell r="U472">
            <v>7.5824575418994358E-2</v>
          </cell>
          <cell r="V472">
            <v>0.21578791899441349</v>
          </cell>
          <cell r="W472" t="str">
            <v>Triangular</v>
          </cell>
          <cell r="X472">
            <v>1.3296019553072623E-2</v>
          </cell>
          <cell r="Y472">
            <v>7.5824575418994358E-2</v>
          </cell>
          <cell r="Z472">
            <v>0.21578791899441349</v>
          </cell>
          <cell r="AA472" t="str">
            <v>Triangular</v>
          </cell>
          <cell r="AB472">
            <v>1.3296019553072623E-2</v>
          </cell>
          <cell r="AC472">
            <v>7.5824575418994358E-2</v>
          </cell>
          <cell r="AD472">
            <v>0.21578791899441349</v>
          </cell>
          <cell r="AE472" t="str">
            <v>Triangular</v>
          </cell>
          <cell r="AF472">
            <v>1.3296019553072623E-2</v>
          </cell>
          <cell r="AG472">
            <v>7.5824575418994358E-2</v>
          </cell>
          <cell r="AH472">
            <v>0.21578791899441349</v>
          </cell>
          <cell r="AI472" t="str">
            <v>Triangular</v>
          </cell>
          <cell r="AJ472">
            <v>1.3296019553072623E-2</v>
          </cell>
          <cell r="AK472">
            <v>7.5824575418994358E-2</v>
          </cell>
          <cell r="AL472">
            <v>0.21578791899441349</v>
          </cell>
          <cell r="AM472" t="str">
            <v>Triangular</v>
          </cell>
          <cell r="AN472">
            <v>1.3296019553072623E-2</v>
          </cell>
          <cell r="AO472">
            <v>7.5824575418994358E-2</v>
          </cell>
          <cell r="AP472">
            <v>0.21578791899441349</v>
          </cell>
          <cell r="AQ472" t="str">
            <v>Triangular</v>
          </cell>
          <cell r="AR472">
            <v>1.3296019553072623E-2</v>
          </cell>
          <cell r="AS472">
            <v>7.5824575418994358E-2</v>
          </cell>
          <cell r="AT472">
            <v>0.21578791899441349</v>
          </cell>
          <cell r="AU472" t="str">
            <v>Triangular</v>
          </cell>
          <cell r="AV472">
            <v>1.3296019553072623E-2</v>
          </cell>
          <cell r="AW472">
            <v>7.5824575418994358E-2</v>
          </cell>
          <cell r="AX472">
            <v>0.21578791899441349</v>
          </cell>
          <cell r="AY472" t="str">
            <v>Triangular</v>
          </cell>
          <cell r="AZ472">
            <v>1.3296019553072623E-2</v>
          </cell>
          <cell r="BA472">
            <v>7.5824575418994358E-2</v>
          </cell>
          <cell r="BB472">
            <v>0.21578791899441349</v>
          </cell>
          <cell r="BC472" t="str">
            <v>Triangular</v>
          </cell>
          <cell r="BD472">
            <v>1.3296019553072623E-2</v>
          </cell>
          <cell r="BE472">
            <v>7.5824575418994358E-2</v>
          </cell>
          <cell r="BF472">
            <v>0.21578791899441349</v>
          </cell>
          <cell r="BG472" t="str">
            <v>Triangular</v>
          </cell>
          <cell r="BH472">
            <v>1.3296019553072623E-2</v>
          </cell>
          <cell r="BI472">
            <v>7.5824575418994358E-2</v>
          </cell>
          <cell r="BJ472">
            <v>0.21578791899441349</v>
          </cell>
          <cell r="BK472" t="str">
            <v>Triangular</v>
          </cell>
          <cell r="BL472">
            <v>1.3296019553072623E-2</v>
          </cell>
          <cell r="BM472">
            <v>7.5824575418994358E-2</v>
          </cell>
          <cell r="BN472">
            <v>0.21578791899441349</v>
          </cell>
          <cell r="BO472" t="str">
            <v>Triangular</v>
          </cell>
          <cell r="BP472">
            <v>1.3296019553072623E-2</v>
          </cell>
          <cell r="BQ472">
            <v>7.5824575418994358E-2</v>
          </cell>
          <cell r="BR472">
            <v>0.21578791899441349</v>
          </cell>
          <cell r="BS472" t="str">
            <v>Triangular</v>
          </cell>
          <cell r="BT472">
            <v>1.3296019553072623E-2</v>
          </cell>
          <cell r="BU472">
            <v>7.5824575418994358E-2</v>
          </cell>
          <cell r="BV472">
            <v>0.21578791899441349</v>
          </cell>
          <cell r="BW472" t="str">
            <v>Triangular</v>
          </cell>
          <cell r="BX472">
            <v>1.3296019553072623E-2</v>
          </cell>
          <cell r="BY472">
            <v>7.5824575418994358E-2</v>
          </cell>
          <cell r="BZ472">
            <v>0.21578791899441349</v>
          </cell>
          <cell r="CA472" t="str">
            <v>Triangular</v>
          </cell>
          <cell r="CB472">
            <v>1.3296019553072623E-2</v>
          </cell>
          <cell r="CC472">
            <v>7.5824575418994358E-2</v>
          </cell>
          <cell r="CD472">
            <v>0.21578791899441349</v>
          </cell>
          <cell r="CE472" t="str">
            <v>Triangular</v>
          </cell>
          <cell r="CF472">
            <v>1.3296019553072623E-2</v>
          </cell>
          <cell r="CG472">
            <v>7.5824575418994358E-2</v>
          </cell>
          <cell r="CH472">
            <v>0.21578791899441349</v>
          </cell>
          <cell r="CI472" t="str">
            <v>Triangular</v>
          </cell>
          <cell r="CJ472">
            <v>1.3296019553072623E-2</v>
          </cell>
          <cell r="CK472">
            <v>7.5824575418994358E-2</v>
          </cell>
          <cell r="CL472">
            <v>0.21578791899441349</v>
          </cell>
          <cell r="CM472" t="str">
            <v>Triangular</v>
          </cell>
          <cell r="CN472">
            <v>1.3296019553072623E-2</v>
          </cell>
          <cell r="CO472">
            <v>7.5824575418994358E-2</v>
          </cell>
          <cell r="CP472">
            <v>0.21578791899441349</v>
          </cell>
          <cell r="CQ472" t="str">
            <v>Triangular</v>
          </cell>
          <cell r="CR472">
            <v>1.3296019553072623E-2</v>
          </cell>
          <cell r="CS472">
            <v>7.5824575418994358E-2</v>
          </cell>
          <cell r="CT472">
            <v>0.21578791899441349</v>
          </cell>
          <cell r="CU472" t="str">
            <v>Triangular</v>
          </cell>
          <cell r="CV472">
            <v>1.3296019553072623E-2</v>
          </cell>
          <cell r="CW472">
            <v>7.5824575418994358E-2</v>
          </cell>
          <cell r="CX472">
            <v>0.21578791899441349</v>
          </cell>
          <cell r="CY472" t="str">
            <v>Triangular</v>
          </cell>
          <cell r="CZ472">
            <v>1.3296019553072623E-2</v>
          </cell>
          <cell r="DA472">
            <v>7.5824575418994358E-2</v>
          </cell>
          <cell r="DB472">
            <v>0.21578791899441349</v>
          </cell>
          <cell r="DC472" t="str">
            <v>Triangular</v>
          </cell>
          <cell r="DD472">
            <v>1.3296019553072623E-2</v>
          </cell>
          <cell r="DE472">
            <v>7.5824575418994358E-2</v>
          </cell>
          <cell r="DF472">
            <v>0.21578791899441349</v>
          </cell>
          <cell r="DG472" t="str">
            <v>Triangular</v>
          </cell>
          <cell r="DH472">
            <v>1.3296019553072623E-2</v>
          </cell>
          <cell r="DI472">
            <v>7.5824575418994358E-2</v>
          </cell>
          <cell r="DJ472">
            <v>0.21578791899441349</v>
          </cell>
          <cell r="DK472" t="str">
            <v>Triangular</v>
          </cell>
          <cell r="DL472">
            <v>1.3296019553072623E-2</v>
          </cell>
          <cell r="DM472">
            <v>7.5824575418994358E-2</v>
          </cell>
          <cell r="DN472">
            <v>0.21578791899441349</v>
          </cell>
          <cell r="DO472" t="str">
            <v>Triangular</v>
          </cell>
          <cell r="DP472">
            <v>1.3296019553072623E-2</v>
          </cell>
          <cell r="DQ472">
            <v>7.5824575418994358E-2</v>
          </cell>
          <cell r="DR472">
            <v>0.21578791899441349</v>
          </cell>
          <cell r="DS472" t="str">
            <v>Triangular</v>
          </cell>
          <cell r="DT472">
            <v>1.3296019553072623E-2</v>
          </cell>
          <cell r="DU472">
            <v>7.5824575418994358E-2</v>
          </cell>
          <cell r="DV472">
            <v>0.21578791899441349</v>
          </cell>
          <cell r="DW472" t="str">
            <v>Triangular</v>
          </cell>
          <cell r="DX472">
            <v>1.3296019553072623E-2</v>
          </cell>
          <cell r="DY472">
            <v>7.5824575418994358E-2</v>
          </cell>
          <cell r="DZ472">
            <v>0.21578791899441349</v>
          </cell>
          <cell r="EA472" t="str">
            <v>Triangular</v>
          </cell>
          <cell r="EB472">
            <v>1.3296019553072623E-2</v>
          </cell>
          <cell r="EC472">
            <v>7.5824575418994358E-2</v>
          </cell>
          <cell r="ED472">
            <v>0.21578791899441349</v>
          </cell>
          <cell r="EE472" t="str">
            <v>Triangular</v>
          </cell>
        </row>
        <row r="473">
          <cell r="E473" t="str">
            <v>3_DEHYlg_CO2</v>
          </cell>
          <cell r="F473" t="str">
            <v>metric tonnes</v>
          </cell>
          <cell r="G473" t="e">
            <v>#NAME?</v>
          </cell>
          <cell r="H473">
            <v>208.04556376726958</v>
          </cell>
          <cell r="I473">
            <v>307.39170160018489</v>
          </cell>
          <cell r="J473">
            <v>430.47646891663396</v>
          </cell>
          <cell r="K473" t="str">
            <v>Triangular</v>
          </cell>
          <cell r="L473">
            <v>208.04556376726958</v>
          </cell>
          <cell r="M473">
            <v>307.39170160018489</v>
          </cell>
          <cell r="N473">
            <v>430.47646891663396</v>
          </cell>
          <cell r="O473" t="str">
            <v>Triangular</v>
          </cell>
          <cell r="P473">
            <v>208.04556376726958</v>
          </cell>
          <cell r="Q473">
            <v>307.39170160018489</v>
          </cell>
          <cell r="R473">
            <v>430.47646891663396</v>
          </cell>
          <cell r="S473" t="str">
            <v>Triangular</v>
          </cell>
          <cell r="T473">
            <v>208.04556376726958</v>
          </cell>
          <cell r="U473">
            <v>307.39170160018489</v>
          </cell>
          <cell r="V473">
            <v>430.47646891663396</v>
          </cell>
          <cell r="W473" t="str">
            <v>Triangular</v>
          </cell>
          <cell r="X473">
            <v>208.04556376726958</v>
          </cell>
          <cell r="Y473">
            <v>307.39170160018489</v>
          </cell>
          <cell r="Z473">
            <v>430.47646891663396</v>
          </cell>
          <cell r="AA473" t="str">
            <v>Triangular</v>
          </cell>
          <cell r="AB473">
            <v>208.04556376726958</v>
          </cell>
          <cell r="AC473">
            <v>307.39170160018489</v>
          </cell>
          <cell r="AD473">
            <v>430.47646891663396</v>
          </cell>
          <cell r="AE473" t="str">
            <v>Triangular</v>
          </cell>
          <cell r="AF473">
            <v>208.04556376726958</v>
          </cell>
          <cell r="AG473">
            <v>307.39170160018489</v>
          </cell>
          <cell r="AH473">
            <v>430.47646891663396</v>
          </cell>
          <cell r="AI473" t="str">
            <v>Triangular</v>
          </cell>
          <cell r="AJ473">
            <v>208.04556376726958</v>
          </cell>
          <cell r="AK473">
            <v>307.39170160018489</v>
          </cell>
          <cell r="AL473">
            <v>430.47646891663396</v>
          </cell>
          <cell r="AM473" t="str">
            <v>Triangular</v>
          </cell>
          <cell r="AN473">
            <v>208.04556376726958</v>
          </cell>
          <cell r="AO473">
            <v>307.39170160018489</v>
          </cell>
          <cell r="AP473">
            <v>430.47646891663396</v>
          </cell>
          <cell r="AQ473" t="str">
            <v>Triangular</v>
          </cell>
          <cell r="AR473">
            <v>208.04556376726958</v>
          </cell>
          <cell r="AS473">
            <v>307.39170160018489</v>
          </cell>
          <cell r="AT473">
            <v>430.47646891663396</v>
          </cell>
          <cell r="AU473" t="str">
            <v>Triangular</v>
          </cell>
          <cell r="AV473">
            <v>208.04556376726958</v>
          </cell>
          <cell r="AW473">
            <v>307.39170160018489</v>
          </cell>
          <cell r="AX473">
            <v>430.47646891663396</v>
          </cell>
          <cell r="AY473" t="str">
            <v>Triangular</v>
          </cell>
          <cell r="AZ473">
            <v>208.04556376726958</v>
          </cell>
          <cell r="BA473">
            <v>307.39170160018489</v>
          </cell>
          <cell r="BB473">
            <v>430.47646891663396</v>
          </cell>
          <cell r="BC473" t="str">
            <v>Triangular</v>
          </cell>
          <cell r="BD473">
            <v>208.04556376726958</v>
          </cell>
          <cell r="BE473">
            <v>307.39170160018489</v>
          </cell>
          <cell r="BF473">
            <v>430.47646891663396</v>
          </cell>
          <cell r="BG473" t="str">
            <v>Triangular</v>
          </cell>
          <cell r="BH473">
            <v>208.04556376726958</v>
          </cell>
          <cell r="BI473">
            <v>307.39170160018489</v>
          </cell>
          <cell r="BJ473">
            <v>430.47646891663396</v>
          </cell>
          <cell r="BK473" t="str">
            <v>Triangular</v>
          </cell>
          <cell r="BL473">
            <v>208.04556376726958</v>
          </cell>
          <cell r="BM473">
            <v>307.39170160018489</v>
          </cell>
          <cell r="BN473">
            <v>430.47646891663396</v>
          </cell>
          <cell r="BO473" t="str">
            <v>Triangular</v>
          </cell>
          <cell r="BP473">
            <v>208.04556376726958</v>
          </cell>
          <cell r="BQ473">
            <v>307.39170160018489</v>
          </cell>
          <cell r="BR473">
            <v>430.47646891663396</v>
          </cell>
          <cell r="BS473" t="str">
            <v>Triangular</v>
          </cell>
          <cell r="BT473">
            <v>208.04556376726958</v>
          </cell>
          <cell r="BU473">
            <v>307.39170160018489</v>
          </cell>
          <cell r="BV473">
            <v>430.47646891663396</v>
          </cell>
          <cell r="BW473" t="str">
            <v>Triangular</v>
          </cell>
          <cell r="BX473">
            <v>208.04556376726958</v>
          </cell>
          <cell r="BY473">
            <v>307.39170160018489</v>
          </cell>
          <cell r="BZ473">
            <v>430.47646891663396</v>
          </cell>
          <cell r="CA473" t="str">
            <v>Triangular</v>
          </cell>
          <cell r="CB473">
            <v>208.04556376726958</v>
          </cell>
          <cell r="CC473">
            <v>307.39170160018489</v>
          </cell>
          <cell r="CD473">
            <v>430.47646891663396</v>
          </cell>
          <cell r="CE473" t="str">
            <v>Triangular</v>
          </cell>
          <cell r="CF473">
            <v>208.04556376726958</v>
          </cell>
          <cell r="CG473">
            <v>307.39170160018489</v>
          </cell>
          <cell r="CH473">
            <v>430.47646891663396</v>
          </cell>
          <cell r="CI473" t="str">
            <v>Triangular</v>
          </cell>
          <cell r="CJ473">
            <v>208.04556376726958</v>
          </cell>
          <cell r="CK473">
            <v>307.39170160018489</v>
          </cell>
          <cell r="CL473">
            <v>430.47646891663396</v>
          </cell>
          <cell r="CM473" t="str">
            <v>Triangular</v>
          </cell>
          <cell r="CN473">
            <v>208.04556376726958</v>
          </cell>
          <cell r="CO473">
            <v>307.39170160018489</v>
          </cell>
          <cell r="CP473">
            <v>430.47646891663396</v>
          </cell>
          <cell r="CQ473" t="str">
            <v>Triangular</v>
          </cell>
          <cell r="CR473">
            <v>208.04556376726958</v>
          </cell>
          <cell r="CS473">
            <v>307.39170160018489</v>
          </cell>
          <cell r="CT473">
            <v>430.47646891663396</v>
          </cell>
          <cell r="CU473" t="str">
            <v>Triangular</v>
          </cell>
          <cell r="CV473">
            <v>208.04556376726958</v>
          </cell>
          <cell r="CW473">
            <v>307.39170160018489</v>
          </cell>
          <cell r="CX473">
            <v>430.47646891663396</v>
          </cell>
          <cell r="CY473" t="str">
            <v>Triangular</v>
          </cell>
          <cell r="CZ473">
            <v>208.04556376726958</v>
          </cell>
          <cell r="DA473">
            <v>307.39170160018489</v>
          </cell>
          <cell r="DB473">
            <v>430.47646891663396</v>
          </cell>
          <cell r="DC473" t="str">
            <v>Triangular</v>
          </cell>
          <cell r="DD473">
            <v>208.04556376726958</v>
          </cell>
          <cell r="DE473">
            <v>307.39170160018489</v>
          </cell>
          <cell r="DF473">
            <v>430.47646891663396</v>
          </cell>
          <cell r="DG473" t="str">
            <v>Triangular</v>
          </cell>
          <cell r="DH473">
            <v>208.04556376726958</v>
          </cell>
          <cell r="DI473">
            <v>307.39170160018489</v>
          </cell>
          <cell r="DJ473">
            <v>430.47646891663396</v>
          </cell>
          <cell r="DK473" t="str">
            <v>Triangular</v>
          </cell>
          <cell r="DL473">
            <v>208.04556376726958</v>
          </cell>
          <cell r="DM473">
            <v>307.39170160018489</v>
          </cell>
          <cell r="DN473">
            <v>430.47646891663396</v>
          </cell>
          <cell r="DO473" t="str">
            <v>Triangular</v>
          </cell>
          <cell r="DP473">
            <v>208.04556376726958</v>
          </cell>
          <cell r="DQ473">
            <v>307.39170160018489</v>
          </cell>
          <cell r="DR473">
            <v>430.47646891663396</v>
          </cell>
          <cell r="DS473" t="str">
            <v>Triangular</v>
          </cell>
          <cell r="DT473">
            <v>208.04556376726958</v>
          </cell>
          <cell r="DU473">
            <v>307.39170160018489</v>
          </cell>
          <cell r="DV473">
            <v>430.47646891663396</v>
          </cell>
          <cell r="DW473" t="str">
            <v>Triangular</v>
          </cell>
          <cell r="DX473">
            <v>208.04556376726958</v>
          </cell>
          <cell r="DY473">
            <v>307.39170160018489</v>
          </cell>
          <cell r="DZ473">
            <v>430.47646891663396</v>
          </cell>
          <cell r="EA473" t="str">
            <v>Triangular</v>
          </cell>
          <cell r="EB473">
            <v>208.04556376726958</v>
          </cell>
          <cell r="EC473">
            <v>307.39170160018489</v>
          </cell>
          <cell r="ED473">
            <v>430.47646891663396</v>
          </cell>
          <cell r="EE473" t="str">
            <v>Triangular</v>
          </cell>
        </row>
        <row r="474">
          <cell r="E474" t="str">
            <v>3_DEHYlg_CH4</v>
          </cell>
          <cell r="F474" t="str">
            <v>metric tonnes</v>
          </cell>
          <cell r="G474" t="e">
            <v>#NAME?</v>
          </cell>
          <cell r="H474">
            <v>1.4978577481843567</v>
          </cell>
          <cell r="I474">
            <v>5.3795583525022375</v>
          </cell>
          <cell r="J474">
            <v>12.238084979706715</v>
          </cell>
          <cell r="K474" t="str">
            <v>Triangular</v>
          </cell>
          <cell r="L474">
            <v>1.4978577481843567</v>
          </cell>
          <cell r="M474">
            <v>5.3795583525022375</v>
          </cell>
          <cell r="N474">
            <v>12.238084979706715</v>
          </cell>
          <cell r="O474" t="str">
            <v>Triangular</v>
          </cell>
          <cell r="P474">
            <v>1.4978577481843567</v>
          </cell>
          <cell r="Q474">
            <v>5.3795583525022375</v>
          </cell>
          <cell r="R474">
            <v>12.238084979706715</v>
          </cell>
          <cell r="S474" t="str">
            <v>Triangular</v>
          </cell>
          <cell r="T474">
            <v>1.4978577481843567</v>
          </cell>
          <cell r="U474">
            <v>5.3795583525022375</v>
          </cell>
          <cell r="V474">
            <v>12.238084979706715</v>
          </cell>
          <cell r="W474" t="str">
            <v>Triangular</v>
          </cell>
          <cell r="X474">
            <v>1.4978577481843567</v>
          </cell>
          <cell r="Y474">
            <v>5.3795583525022375</v>
          </cell>
          <cell r="Z474">
            <v>12.238084979706715</v>
          </cell>
          <cell r="AA474" t="str">
            <v>Triangular</v>
          </cell>
          <cell r="AB474">
            <v>1.4978577481843567</v>
          </cell>
          <cell r="AC474">
            <v>5.3795583525022375</v>
          </cell>
          <cell r="AD474">
            <v>12.238084979706715</v>
          </cell>
          <cell r="AE474" t="str">
            <v>Triangular</v>
          </cell>
          <cell r="AF474">
            <v>1.4978577481843567</v>
          </cell>
          <cell r="AG474">
            <v>5.3795583525022375</v>
          </cell>
          <cell r="AH474">
            <v>12.238084979706715</v>
          </cell>
          <cell r="AI474" t="str">
            <v>Triangular</v>
          </cell>
          <cell r="AJ474">
            <v>1.4978577481843567</v>
          </cell>
          <cell r="AK474">
            <v>5.3795583525022375</v>
          </cell>
          <cell r="AL474">
            <v>12.238084979706715</v>
          </cell>
          <cell r="AM474" t="str">
            <v>Triangular</v>
          </cell>
          <cell r="AN474">
            <v>1.4978577481843567</v>
          </cell>
          <cell r="AO474">
            <v>5.3795583525022375</v>
          </cell>
          <cell r="AP474">
            <v>12.238084979706715</v>
          </cell>
          <cell r="AQ474" t="str">
            <v>Triangular</v>
          </cell>
          <cell r="AR474">
            <v>1.4978577481843567</v>
          </cell>
          <cell r="AS474">
            <v>5.3795583525022375</v>
          </cell>
          <cell r="AT474">
            <v>12.238084979706715</v>
          </cell>
          <cell r="AU474" t="str">
            <v>Triangular</v>
          </cell>
          <cell r="AV474">
            <v>1.4978577481843567</v>
          </cell>
          <cell r="AW474">
            <v>5.3795583525022375</v>
          </cell>
          <cell r="AX474">
            <v>12.238084979706715</v>
          </cell>
          <cell r="AY474" t="str">
            <v>Triangular</v>
          </cell>
          <cell r="AZ474">
            <v>1.4978577481843567</v>
          </cell>
          <cell r="BA474">
            <v>5.3795583525022375</v>
          </cell>
          <cell r="BB474">
            <v>12.238084979706715</v>
          </cell>
          <cell r="BC474" t="str">
            <v>Triangular</v>
          </cell>
          <cell r="BD474">
            <v>1.4978577481843567</v>
          </cell>
          <cell r="BE474">
            <v>5.3795583525022375</v>
          </cell>
          <cell r="BF474">
            <v>12.238084979706715</v>
          </cell>
          <cell r="BG474" t="str">
            <v>Triangular</v>
          </cell>
          <cell r="BH474">
            <v>1.4978577481843567</v>
          </cell>
          <cell r="BI474">
            <v>5.3795583525022375</v>
          </cell>
          <cell r="BJ474">
            <v>12.238084979706715</v>
          </cell>
          <cell r="BK474" t="str">
            <v>Triangular</v>
          </cell>
          <cell r="BL474">
            <v>1.4978577481843567</v>
          </cell>
          <cell r="BM474">
            <v>5.3795583525022375</v>
          </cell>
          <cell r="BN474">
            <v>12.238084979706715</v>
          </cell>
          <cell r="BO474" t="str">
            <v>Triangular</v>
          </cell>
          <cell r="BP474">
            <v>1.4978577481843567</v>
          </cell>
          <cell r="BQ474">
            <v>5.3795583525022375</v>
          </cell>
          <cell r="BR474">
            <v>12.238084979706715</v>
          </cell>
          <cell r="BS474" t="str">
            <v>Triangular</v>
          </cell>
          <cell r="BT474">
            <v>1.4978577481843567</v>
          </cell>
          <cell r="BU474">
            <v>5.3795583525022375</v>
          </cell>
          <cell r="BV474">
            <v>12.238084979706715</v>
          </cell>
          <cell r="BW474" t="str">
            <v>Triangular</v>
          </cell>
          <cell r="BX474">
            <v>1.4978577481843567</v>
          </cell>
          <cell r="BY474">
            <v>5.3795583525022375</v>
          </cell>
          <cell r="BZ474">
            <v>12.238084979706715</v>
          </cell>
          <cell r="CA474" t="str">
            <v>Triangular</v>
          </cell>
          <cell r="CB474">
            <v>1.4978577481843567</v>
          </cell>
          <cell r="CC474">
            <v>5.3795583525022375</v>
          </cell>
          <cell r="CD474">
            <v>12.238084979706715</v>
          </cell>
          <cell r="CE474" t="str">
            <v>Triangular</v>
          </cell>
          <cell r="CF474">
            <v>1.4978577481843567</v>
          </cell>
          <cell r="CG474">
            <v>5.3795583525022375</v>
          </cell>
          <cell r="CH474">
            <v>12.238084979706715</v>
          </cell>
          <cell r="CI474" t="str">
            <v>Triangular</v>
          </cell>
          <cell r="CJ474">
            <v>1.4978577481843567</v>
          </cell>
          <cell r="CK474">
            <v>5.3795583525022375</v>
          </cell>
          <cell r="CL474">
            <v>12.238084979706715</v>
          </cell>
          <cell r="CM474" t="str">
            <v>Triangular</v>
          </cell>
          <cell r="CN474">
            <v>1.4978577481843567</v>
          </cell>
          <cell r="CO474">
            <v>5.3795583525022375</v>
          </cell>
          <cell r="CP474">
            <v>12.238084979706715</v>
          </cell>
          <cell r="CQ474" t="str">
            <v>Triangular</v>
          </cell>
          <cell r="CR474">
            <v>1.4978577481843567</v>
          </cell>
          <cell r="CS474">
            <v>5.3795583525022375</v>
          </cell>
          <cell r="CT474">
            <v>12.238084979706715</v>
          </cell>
          <cell r="CU474" t="str">
            <v>Triangular</v>
          </cell>
          <cell r="CV474">
            <v>1.4978577481843567</v>
          </cell>
          <cell r="CW474">
            <v>5.3795583525022375</v>
          </cell>
          <cell r="CX474">
            <v>12.238084979706715</v>
          </cell>
          <cell r="CY474" t="str">
            <v>Triangular</v>
          </cell>
          <cell r="CZ474">
            <v>1.4978577481843567</v>
          </cell>
          <cell r="DA474">
            <v>5.3795583525022375</v>
          </cell>
          <cell r="DB474">
            <v>12.238084979706715</v>
          </cell>
          <cell r="DC474" t="str">
            <v>Triangular</v>
          </cell>
          <cell r="DD474">
            <v>1.4978577481843567</v>
          </cell>
          <cell r="DE474">
            <v>5.3795583525022375</v>
          </cell>
          <cell r="DF474">
            <v>12.238084979706715</v>
          </cell>
          <cell r="DG474" t="str">
            <v>Triangular</v>
          </cell>
          <cell r="DH474">
            <v>1.4978577481843567</v>
          </cell>
          <cell r="DI474">
            <v>5.3795583525022375</v>
          </cell>
          <cell r="DJ474">
            <v>12.238084979706715</v>
          </cell>
          <cell r="DK474" t="str">
            <v>Triangular</v>
          </cell>
          <cell r="DL474">
            <v>1.4978577481843567</v>
          </cell>
          <cell r="DM474">
            <v>5.3795583525022375</v>
          </cell>
          <cell r="DN474">
            <v>12.238084979706715</v>
          </cell>
          <cell r="DO474" t="str">
            <v>Triangular</v>
          </cell>
          <cell r="DP474">
            <v>1.4978577481843567</v>
          </cell>
          <cell r="DQ474">
            <v>5.3795583525022375</v>
          </cell>
          <cell r="DR474">
            <v>12.238084979706715</v>
          </cell>
          <cell r="DS474" t="str">
            <v>Triangular</v>
          </cell>
          <cell r="DT474">
            <v>1.4978577481843567</v>
          </cell>
          <cell r="DU474">
            <v>5.3795583525022375</v>
          </cell>
          <cell r="DV474">
            <v>12.238084979706715</v>
          </cell>
          <cell r="DW474" t="str">
            <v>Triangular</v>
          </cell>
          <cell r="DX474">
            <v>1.4978577481843567</v>
          </cell>
          <cell r="DY474">
            <v>5.3795583525022375</v>
          </cell>
          <cell r="DZ474">
            <v>12.238084979706715</v>
          </cell>
          <cell r="EA474" t="str">
            <v>Triangular</v>
          </cell>
          <cell r="EB474">
            <v>1.4978577481843567</v>
          </cell>
          <cell r="EC474">
            <v>5.3795583525022375</v>
          </cell>
          <cell r="ED474">
            <v>12.238084979706715</v>
          </cell>
          <cell r="EE474" t="str">
            <v>Triangular</v>
          </cell>
        </row>
        <row r="475">
          <cell r="E475" t="str">
            <v>3_DEHYlg_N2O</v>
          </cell>
          <cell r="F475" t="str">
            <v>metric tonnes</v>
          </cell>
          <cell r="G475" t="e">
            <v>#NAME?</v>
          </cell>
          <cell r="H475">
            <v>9.1942858938547447E-4</v>
          </cell>
          <cell r="I475">
            <v>7.7771235667597827E-3</v>
          </cell>
          <cell r="J475">
            <v>2.0530549322625699E-2</v>
          </cell>
          <cell r="K475" t="str">
            <v>Triangular</v>
          </cell>
          <cell r="L475">
            <v>9.1942858938547447E-4</v>
          </cell>
          <cell r="M475">
            <v>7.7771235667597827E-3</v>
          </cell>
          <cell r="N475">
            <v>2.0530549322625699E-2</v>
          </cell>
          <cell r="O475" t="str">
            <v>Triangular</v>
          </cell>
          <cell r="P475">
            <v>9.1942858938547447E-4</v>
          </cell>
          <cell r="Q475">
            <v>7.7771235667597827E-3</v>
          </cell>
          <cell r="R475">
            <v>2.0530549322625699E-2</v>
          </cell>
          <cell r="S475" t="str">
            <v>Triangular</v>
          </cell>
          <cell r="T475">
            <v>9.1942858938547447E-4</v>
          </cell>
          <cell r="U475">
            <v>7.7771235667597827E-3</v>
          </cell>
          <cell r="V475">
            <v>2.0530549322625699E-2</v>
          </cell>
          <cell r="W475" t="str">
            <v>Triangular</v>
          </cell>
          <cell r="X475">
            <v>9.1942858938547447E-4</v>
          </cell>
          <cell r="Y475">
            <v>7.7771235667597827E-3</v>
          </cell>
          <cell r="Z475">
            <v>2.0530549322625699E-2</v>
          </cell>
          <cell r="AA475" t="str">
            <v>Triangular</v>
          </cell>
          <cell r="AB475">
            <v>9.1942858938547447E-4</v>
          </cell>
          <cell r="AC475">
            <v>7.7771235667597827E-3</v>
          </cell>
          <cell r="AD475">
            <v>2.0530549322625699E-2</v>
          </cell>
          <cell r="AE475" t="str">
            <v>Triangular</v>
          </cell>
          <cell r="AF475">
            <v>9.1942858938547447E-4</v>
          </cell>
          <cell r="AG475">
            <v>7.7771235667597827E-3</v>
          </cell>
          <cell r="AH475">
            <v>2.0530549322625699E-2</v>
          </cell>
          <cell r="AI475" t="str">
            <v>Triangular</v>
          </cell>
          <cell r="AJ475">
            <v>9.1942858938547447E-4</v>
          </cell>
          <cell r="AK475">
            <v>7.7771235667597827E-3</v>
          </cell>
          <cell r="AL475">
            <v>2.0530549322625699E-2</v>
          </cell>
          <cell r="AM475" t="str">
            <v>Triangular</v>
          </cell>
          <cell r="AN475">
            <v>9.1942858938547447E-4</v>
          </cell>
          <cell r="AO475">
            <v>7.7771235667597827E-3</v>
          </cell>
          <cell r="AP475">
            <v>2.0530549322625699E-2</v>
          </cell>
          <cell r="AQ475" t="str">
            <v>Triangular</v>
          </cell>
          <cell r="AR475">
            <v>9.1942858938547447E-4</v>
          </cell>
          <cell r="AS475">
            <v>7.7771235667597827E-3</v>
          </cell>
          <cell r="AT475">
            <v>2.0530549322625699E-2</v>
          </cell>
          <cell r="AU475" t="str">
            <v>Triangular</v>
          </cell>
          <cell r="AV475">
            <v>9.1942858938547447E-4</v>
          </cell>
          <cell r="AW475">
            <v>7.7771235667597827E-3</v>
          </cell>
          <cell r="AX475">
            <v>2.0530549322625699E-2</v>
          </cell>
          <cell r="AY475" t="str">
            <v>Triangular</v>
          </cell>
          <cell r="AZ475">
            <v>9.1942858938547447E-4</v>
          </cell>
          <cell r="BA475">
            <v>7.7771235667597827E-3</v>
          </cell>
          <cell r="BB475">
            <v>2.0530549322625699E-2</v>
          </cell>
          <cell r="BC475" t="str">
            <v>Triangular</v>
          </cell>
          <cell r="BD475">
            <v>9.1942858938547447E-4</v>
          </cell>
          <cell r="BE475">
            <v>7.7771235667597827E-3</v>
          </cell>
          <cell r="BF475">
            <v>2.0530549322625699E-2</v>
          </cell>
          <cell r="BG475" t="str">
            <v>Triangular</v>
          </cell>
          <cell r="BH475">
            <v>9.1942858938547447E-4</v>
          </cell>
          <cell r="BI475">
            <v>7.7771235667597827E-3</v>
          </cell>
          <cell r="BJ475">
            <v>2.0530549322625699E-2</v>
          </cell>
          <cell r="BK475" t="str">
            <v>Triangular</v>
          </cell>
          <cell r="BL475">
            <v>9.1942858938547447E-4</v>
          </cell>
          <cell r="BM475">
            <v>7.7771235667597827E-3</v>
          </cell>
          <cell r="BN475">
            <v>2.0530549322625699E-2</v>
          </cell>
          <cell r="BO475" t="str">
            <v>Triangular</v>
          </cell>
          <cell r="BP475">
            <v>9.1942858938547447E-4</v>
          </cell>
          <cell r="BQ475">
            <v>7.7771235667597827E-3</v>
          </cell>
          <cell r="BR475">
            <v>2.0530549322625699E-2</v>
          </cell>
          <cell r="BS475" t="str">
            <v>Triangular</v>
          </cell>
          <cell r="BT475">
            <v>9.1942858938547447E-4</v>
          </cell>
          <cell r="BU475">
            <v>7.7771235667597827E-3</v>
          </cell>
          <cell r="BV475">
            <v>2.0530549322625699E-2</v>
          </cell>
          <cell r="BW475" t="str">
            <v>Triangular</v>
          </cell>
          <cell r="BX475">
            <v>9.1942858938547447E-4</v>
          </cell>
          <cell r="BY475">
            <v>7.7771235667597827E-3</v>
          </cell>
          <cell r="BZ475">
            <v>2.0530549322625699E-2</v>
          </cell>
          <cell r="CA475" t="str">
            <v>Triangular</v>
          </cell>
          <cell r="CB475">
            <v>9.1942858938547447E-4</v>
          </cell>
          <cell r="CC475">
            <v>7.7771235667597827E-3</v>
          </cell>
          <cell r="CD475">
            <v>2.0530549322625699E-2</v>
          </cell>
          <cell r="CE475" t="str">
            <v>Triangular</v>
          </cell>
          <cell r="CF475">
            <v>9.1942858938547447E-4</v>
          </cell>
          <cell r="CG475">
            <v>7.7771235667597827E-3</v>
          </cell>
          <cell r="CH475">
            <v>2.0530549322625699E-2</v>
          </cell>
          <cell r="CI475" t="str">
            <v>Triangular</v>
          </cell>
          <cell r="CJ475">
            <v>9.1942858938547447E-4</v>
          </cell>
          <cell r="CK475">
            <v>7.7771235667597827E-3</v>
          </cell>
          <cell r="CL475">
            <v>2.0530549322625699E-2</v>
          </cell>
          <cell r="CM475" t="str">
            <v>Triangular</v>
          </cell>
          <cell r="CN475">
            <v>9.1942858938547447E-4</v>
          </cell>
          <cell r="CO475">
            <v>7.7771235667597827E-3</v>
          </cell>
          <cell r="CP475">
            <v>2.0530549322625699E-2</v>
          </cell>
          <cell r="CQ475" t="str">
            <v>Triangular</v>
          </cell>
          <cell r="CR475">
            <v>9.1942858938547447E-4</v>
          </cell>
          <cell r="CS475">
            <v>7.7771235667597827E-3</v>
          </cell>
          <cell r="CT475">
            <v>2.0530549322625699E-2</v>
          </cell>
          <cell r="CU475" t="str">
            <v>Triangular</v>
          </cell>
          <cell r="CV475">
            <v>9.1942858938547447E-4</v>
          </cell>
          <cell r="CW475">
            <v>7.7771235667597827E-3</v>
          </cell>
          <cell r="CX475">
            <v>2.0530549322625699E-2</v>
          </cell>
          <cell r="CY475" t="str">
            <v>Triangular</v>
          </cell>
          <cell r="CZ475">
            <v>9.1942858938547447E-4</v>
          </cell>
          <cell r="DA475">
            <v>7.7771235667597827E-3</v>
          </cell>
          <cell r="DB475">
            <v>2.0530549322625699E-2</v>
          </cell>
          <cell r="DC475" t="str">
            <v>Triangular</v>
          </cell>
          <cell r="DD475">
            <v>9.1942858938547447E-4</v>
          </cell>
          <cell r="DE475">
            <v>7.7771235667597827E-3</v>
          </cell>
          <cell r="DF475">
            <v>2.0530549322625699E-2</v>
          </cell>
          <cell r="DG475" t="str">
            <v>Triangular</v>
          </cell>
          <cell r="DH475">
            <v>9.1942858938547447E-4</v>
          </cell>
          <cell r="DI475">
            <v>7.7771235667597827E-3</v>
          </cell>
          <cell r="DJ475">
            <v>2.0530549322625699E-2</v>
          </cell>
          <cell r="DK475" t="str">
            <v>Triangular</v>
          </cell>
          <cell r="DL475">
            <v>9.1942858938547447E-4</v>
          </cell>
          <cell r="DM475">
            <v>7.7771235667597827E-3</v>
          </cell>
          <cell r="DN475">
            <v>2.0530549322625699E-2</v>
          </cell>
          <cell r="DO475" t="str">
            <v>Triangular</v>
          </cell>
          <cell r="DP475">
            <v>9.1942858938547447E-4</v>
          </cell>
          <cell r="DQ475">
            <v>7.7771235667597827E-3</v>
          </cell>
          <cell r="DR475">
            <v>2.0530549322625699E-2</v>
          </cell>
          <cell r="DS475" t="str">
            <v>Triangular</v>
          </cell>
          <cell r="DT475">
            <v>9.1942858938547447E-4</v>
          </cell>
          <cell r="DU475">
            <v>7.7771235667597827E-3</v>
          </cell>
          <cell r="DV475">
            <v>2.0530549322625699E-2</v>
          </cell>
          <cell r="DW475" t="str">
            <v>Triangular</v>
          </cell>
          <cell r="DX475">
            <v>9.1942858938547447E-4</v>
          </cell>
          <cell r="DY475">
            <v>7.7771235667597827E-3</v>
          </cell>
          <cell r="DZ475">
            <v>2.0530549322625699E-2</v>
          </cell>
          <cell r="EA475" t="str">
            <v>Triangular</v>
          </cell>
          <cell r="EB475">
            <v>9.1942858938547447E-4</v>
          </cell>
          <cell r="EC475">
            <v>7.7771235667597827E-3</v>
          </cell>
          <cell r="ED475">
            <v>2.0530549322625699E-2</v>
          </cell>
          <cell r="EE475" t="str">
            <v>Triangular</v>
          </cell>
        </row>
        <row r="476">
          <cell r="E476" t="str">
            <v>3_DEHY_flare_rate</v>
          </cell>
          <cell r="F476">
            <v>0</v>
          </cell>
          <cell r="G476" t="e">
            <v>#NAME?</v>
          </cell>
          <cell r="H476">
            <v>0.99996927374301681</v>
          </cell>
          <cell r="I476">
            <v>0.99956483286778397</v>
          </cell>
          <cell r="J476">
            <v>0.99901237197392923</v>
          </cell>
          <cell r="K476" t="str">
            <v>Triangular</v>
          </cell>
          <cell r="L476">
            <v>0.99996927374301681</v>
          </cell>
          <cell r="M476">
            <v>0.99956483286778397</v>
          </cell>
          <cell r="N476">
            <v>0.99901237197392923</v>
          </cell>
          <cell r="O476" t="str">
            <v>Triangular</v>
          </cell>
          <cell r="P476">
            <v>0.99996927374301681</v>
          </cell>
          <cell r="Q476">
            <v>0.99956483286778397</v>
          </cell>
          <cell r="R476">
            <v>0.99901237197392923</v>
          </cell>
          <cell r="S476" t="str">
            <v>Triangular</v>
          </cell>
          <cell r="T476">
            <v>0.99996927374301681</v>
          </cell>
          <cell r="U476">
            <v>0.99956483286778397</v>
          </cell>
          <cell r="V476">
            <v>0.99901237197392923</v>
          </cell>
          <cell r="W476" t="str">
            <v>Triangular</v>
          </cell>
          <cell r="X476">
            <v>0.99996927374301681</v>
          </cell>
          <cell r="Y476">
            <v>0.99956483286778397</v>
          </cell>
          <cell r="Z476">
            <v>0.99901237197392923</v>
          </cell>
          <cell r="AA476" t="str">
            <v>Triangular</v>
          </cell>
          <cell r="AB476">
            <v>0.99996927374301681</v>
          </cell>
          <cell r="AC476">
            <v>0.99956483286778397</v>
          </cell>
          <cell r="AD476">
            <v>0.99901237197392923</v>
          </cell>
          <cell r="AE476" t="str">
            <v>Triangular</v>
          </cell>
          <cell r="AF476">
            <v>0.99996927374301681</v>
          </cell>
          <cell r="AG476">
            <v>0.99956483286778397</v>
          </cell>
          <cell r="AH476">
            <v>0.99901237197392923</v>
          </cell>
          <cell r="AI476" t="str">
            <v>Triangular</v>
          </cell>
          <cell r="AJ476">
            <v>0.99996927374301681</v>
          </cell>
          <cell r="AK476">
            <v>0.99956483286778397</v>
          </cell>
          <cell r="AL476">
            <v>0.99901237197392923</v>
          </cell>
          <cell r="AM476" t="str">
            <v>Triangular</v>
          </cell>
          <cell r="AN476">
            <v>0.99996927374301681</v>
          </cell>
          <cell r="AO476">
            <v>0.99956483286778397</v>
          </cell>
          <cell r="AP476">
            <v>0.99901237197392923</v>
          </cell>
          <cell r="AQ476" t="str">
            <v>Triangular</v>
          </cell>
          <cell r="AR476">
            <v>0.99996927374301681</v>
          </cell>
          <cell r="AS476">
            <v>0.99956483286778397</v>
          </cell>
          <cell r="AT476">
            <v>0.99901237197392923</v>
          </cell>
          <cell r="AU476" t="str">
            <v>Triangular</v>
          </cell>
          <cell r="AV476">
            <v>0.99996927374301681</v>
          </cell>
          <cell r="AW476">
            <v>0.99956483286778397</v>
          </cell>
          <cell r="AX476">
            <v>0.99901237197392923</v>
          </cell>
          <cell r="AY476" t="str">
            <v>Triangular</v>
          </cell>
          <cell r="AZ476">
            <v>0.99996927374301681</v>
          </cell>
          <cell r="BA476">
            <v>0.99956483286778397</v>
          </cell>
          <cell r="BB476">
            <v>0.99901237197392923</v>
          </cell>
          <cell r="BC476" t="str">
            <v>Triangular</v>
          </cell>
          <cell r="BD476">
            <v>0.99996927374301681</v>
          </cell>
          <cell r="BE476">
            <v>0.99956483286778397</v>
          </cell>
          <cell r="BF476">
            <v>0.99901237197392923</v>
          </cell>
          <cell r="BG476" t="str">
            <v>Triangular</v>
          </cell>
          <cell r="BH476">
            <v>0.99996927374301681</v>
          </cell>
          <cell r="BI476">
            <v>0.99956483286778397</v>
          </cell>
          <cell r="BJ476">
            <v>0.99901237197392923</v>
          </cell>
          <cell r="BK476" t="str">
            <v>Triangular</v>
          </cell>
          <cell r="BL476">
            <v>0.99996927374301681</v>
          </cell>
          <cell r="BM476">
            <v>0.99956483286778397</v>
          </cell>
          <cell r="BN476">
            <v>0.99901237197392923</v>
          </cell>
          <cell r="BO476" t="str">
            <v>Triangular</v>
          </cell>
          <cell r="BP476">
            <v>0.99996927374301681</v>
          </cell>
          <cell r="BQ476">
            <v>0.99956483286778397</v>
          </cell>
          <cell r="BR476">
            <v>0.99901237197392923</v>
          </cell>
          <cell r="BS476" t="str">
            <v>Triangular</v>
          </cell>
          <cell r="BT476">
            <v>0.99996927374301681</v>
          </cell>
          <cell r="BU476">
            <v>0.99956483286778397</v>
          </cell>
          <cell r="BV476">
            <v>0.99901237197392923</v>
          </cell>
          <cell r="BW476" t="str">
            <v>Triangular</v>
          </cell>
          <cell r="BX476">
            <v>0.99996927374301681</v>
          </cell>
          <cell r="BY476">
            <v>0.99956483286778397</v>
          </cell>
          <cell r="BZ476">
            <v>0.99901237197392923</v>
          </cell>
          <cell r="CA476" t="str">
            <v>Triangular</v>
          </cell>
          <cell r="CB476">
            <v>0.99996927374301681</v>
          </cell>
          <cell r="CC476">
            <v>0.99956483286778397</v>
          </cell>
          <cell r="CD476">
            <v>0.99901237197392923</v>
          </cell>
          <cell r="CE476" t="str">
            <v>Triangular</v>
          </cell>
          <cell r="CF476">
            <v>0.99996927374301681</v>
          </cell>
          <cell r="CG476">
            <v>0.99956483286778397</v>
          </cell>
          <cell r="CH476">
            <v>0.99901237197392923</v>
          </cell>
          <cell r="CI476" t="str">
            <v>Triangular</v>
          </cell>
          <cell r="CJ476">
            <v>0.99996927374301681</v>
          </cell>
          <cell r="CK476">
            <v>0.99956483286778397</v>
          </cell>
          <cell r="CL476">
            <v>0.99901237197392923</v>
          </cell>
          <cell r="CM476" t="str">
            <v>Triangular</v>
          </cell>
          <cell r="CN476">
            <v>0.99996927374301681</v>
          </cell>
          <cell r="CO476">
            <v>0.99956483286778397</v>
          </cell>
          <cell r="CP476">
            <v>0.99901237197392923</v>
          </cell>
          <cell r="CQ476" t="str">
            <v>Triangular</v>
          </cell>
          <cell r="CR476">
            <v>0.99996927374301681</v>
          </cell>
          <cell r="CS476">
            <v>0.99956483286778397</v>
          </cell>
          <cell r="CT476">
            <v>0.99901237197392923</v>
          </cell>
          <cell r="CU476" t="str">
            <v>Triangular</v>
          </cell>
          <cell r="CV476">
            <v>0.99996927374301681</v>
          </cell>
          <cell r="CW476">
            <v>0.99956483286778397</v>
          </cell>
          <cell r="CX476">
            <v>0.99901237197392923</v>
          </cell>
          <cell r="CY476" t="str">
            <v>Triangular</v>
          </cell>
          <cell r="CZ476">
            <v>0.99996927374301681</v>
          </cell>
          <cell r="DA476">
            <v>0.99956483286778397</v>
          </cell>
          <cell r="DB476">
            <v>0.99901237197392923</v>
          </cell>
          <cell r="DC476" t="str">
            <v>Triangular</v>
          </cell>
          <cell r="DD476">
            <v>0.99996927374301681</v>
          </cell>
          <cell r="DE476">
            <v>0.99956483286778397</v>
          </cell>
          <cell r="DF476">
            <v>0.99901237197392923</v>
          </cell>
          <cell r="DG476" t="str">
            <v>Triangular</v>
          </cell>
          <cell r="DH476">
            <v>0.99996927374301681</v>
          </cell>
          <cell r="DI476">
            <v>0.99956483286778397</v>
          </cell>
          <cell r="DJ476">
            <v>0.99901237197392923</v>
          </cell>
          <cell r="DK476" t="str">
            <v>Triangular</v>
          </cell>
          <cell r="DL476">
            <v>0.99996927374301681</v>
          </cell>
          <cell r="DM476">
            <v>0.99956483286778397</v>
          </cell>
          <cell r="DN476">
            <v>0.99901237197392923</v>
          </cell>
          <cell r="DO476" t="str">
            <v>Triangular</v>
          </cell>
          <cell r="DP476">
            <v>0.99996927374301681</v>
          </cell>
          <cell r="DQ476">
            <v>0.99956483286778397</v>
          </cell>
          <cell r="DR476">
            <v>0.99901237197392923</v>
          </cell>
          <cell r="DS476" t="str">
            <v>Triangular</v>
          </cell>
          <cell r="DT476">
            <v>0.99996927374301681</v>
          </cell>
          <cell r="DU476">
            <v>0.99956483286778397</v>
          </cell>
          <cell r="DV476">
            <v>0.99901237197392923</v>
          </cell>
          <cell r="DW476" t="str">
            <v>Triangular</v>
          </cell>
          <cell r="DX476">
            <v>0.99996927374301681</v>
          </cell>
          <cell r="DY476">
            <v>0.99956483286778397</v>
          </cell>
          <cell r="DZ476">
            <v>0.99901237197392923</v>
          </cell>
          <cell r="EA476" t="str">
            <v>Triangular</v>
          </cell>
          <cell r="EB476">
            <v>0.99996927374301681</v>
          </cell>
          <cell r="EC476">
            <v>0.99956483286778397</v>
          </cell>
          <cell r="ED476">
            <v>0.99901237197392923</v>
          </cell>
          <cell r="EE476" t="str">
            <v>Triangular</v>
          </cell>
        </row>
        <row r="477">
          <cell r="E477" t="str">
            <v>3_DEHY_flare_eff</v>
          </cell>
          <cell r="F477">
            <v>0</v>
          </cell>
          <cell r="G477" t="e">
            <v>#NAME?</v>
          </cell>
          <cell r="H477">
            <v>0.86134752094971978</v>
          </cell>
          <cell r="I477">
            <v>0.8921376110335193</v>
          </cell>
          <cell r="J477">
            <v>0.92017845670391107</v>
          </cell>
          <cell r="K477" t="str">
            <v>Triangular</v>
          </cell>
          <cell r="L477">
            <v>0.86134752094971978</v>
          </cell>
          <cell r="M477">
            <v>0.8921376110335193</v>
          </cell>
          <cell r="N477">
            <v>0.92017845670391107</v>
          </cell>
          <cell r="O477" t="str">
            <v>Triangular</v>
          </cell>
          <cell r="P477">
            <v>0.86134752094971978</v>
          </cell>
          <cell r="Q477">
            <v>0.8921376110335193</v>
          </cell>
          <cell r="R477">
            <v>0.92017845670391107</v>
          </cell>
          <cell r="S477" t="str">
            <v>Triangular</v>
          </cell>
          <cell r="T477">
            <v>0.86134752094971978</v>
          </cell>
          <cell r="U477">
            <v>0.8921376110335193</v>
          </cell>
          <cell r="V477">
            <v>0.92017845670391107</v>
          </cell>
          <cell r="W477" t="str">
            <v>Triangular</v>
          </cell>
          <cell r="X477">
            <v>0.86134752094971978</v>
          </cell>
          <cell r="Y477">
            <v>0.8921376110335193</v>
          </cell>
          <cell r="Z477">
            <v>0.92017845670391107</v>
          </cell>
          <cell r="AA477" t="str">
            <v>Triangular</v>
          </cell>
          <cell r="AB477">
            <v>0.86134752094971978</v>
          </cell>
          <cell r="AC477">
            <v>0.8921376110335193</v>
          </cell>
          <cell r="AD477">
            <v>0.92017845670391107</v>
          </cell>
          <cell r="AE477" t="str">
            <v>Triangular</v>
          </cell>
          <cell r="AF477">
            <v>0.86134752094971978</v>
          </cell>
          <cell r="AG477">
            <v>0.8921376110335193</v>
          </cell>
          <cell r="AH477">
            <v>0.92017845670391107</v>
          </cell>
          <cell r="AI477" t="str">
            <v>Triangular</v>
          </cell>
          <cell r="AJ477">
            <v>0.86134752094971978</v>
          </cell>
          <cell r="AK477">
            <v>0.8921376110335193</v>
          </cell>
          <cell r="AL477">
            <v>0.92017845670391107</v>
          </cell>
          <cell r="AM477" t="str">
            <v>Triangular</v>
          </cell>
          <cell r="AN477">
            <v>0.86134752094971978</v>
          </cell>
          <cell r="AO477">
            <v>0.8921376110335193</v>
          </cell>
          <cell r="AP477">
            <v>0.92017845670391107</v>
          </cell>
          <cell r="AQ477" t="str">
            <v>Triangular</v>
          </cell>
          <cell r="AR477">
            <v>0.86134752094971978</v>
          </cell>
          <cell r="AS477">
            <v>0.8921376110335193</v>
          </cell>
          <cell r="AT477">
            <v>0.92017845670391107</v>
          </cell>
          <cell r="AU477" t="str">
            <v>Triangular</v>
          </cell>
          <cell r="AV477">
            <v>0.86134752094971978</v>
          </cell>
          <cell r="AW477">
            <v>0.8921376110335193</v>
          </cell>
          <cell r="AX477">
            <v>0.92017845670391107</v>
          </cell>
          <cell r="AY477" t="str">
            <v>Triangular</v>
          </cell>
          <cell r="AZ477">
            <v>0.86134752094971978</v>
          </cell>
          <cell r="BA477">
            <v>0.8921376110335193</v>
          </cell>
          <cell r="BB477">
            <v>0.92017845670391107</v>
          </cell>
          <cell r="BC477" t="str">
            <v>Triangular</v>
          </cell>
          <cell r="BD477">
            <v>0.86134752094971978</v>
          </cell>
          <cell r="BE477">
            <v>0.8921376110335193</v>
          </cell>
          <cell r="BF477">
            <v>0.92017845670391107</v>
          </cell>
          <cell r="BG477" t="str">
            <v>Triangular</v>
          </cell>
          <cell r="BH477">
            <v>0.86134752094971978</v>
          </cell>
          <cell r="BI477">
            <v>0.8921376110335193</v>
          </cell>
          <cell r="BJ477">
            <v>0.92017845670391107</v>
          </cell>
          <cell r="BK477" t="str">
            <v>Triangular</v>
          </cell>
          <cell r="BL477">
            <v>0.86134752094971978</v>
          </cell>
          <cell r="BM477">
            <v>0.8921376110335193</v>
          </cell>
          <cell r="BN477">
            <v>0.92017845670391107</v>
          </cell>
          <cell r="BO477" t="str">
            <v>Triangular</v>
          </cell>
          <cell r="BP477">
            <v>0.86134752094971978</v>
          </cell>
          <cell r="BQ477">
            <v>0.8921376110335193</v>
          </cell>
          <cell r="BR477">
            <v>0.92017845670391107</v>
          </cell>
          <cell r="BS477" t="str">
            <v>Triangular</v>
          </cell>
          <cell r="BT477">
            <v>0.86134752094971978</v>
          </cell>
          <cell r="BU477">
            <v>0.8921376110335193</v>
          </cell>
          <cell r="BV477">
            <v>0.92017845670391107</v>
          </cell>
          <cell r="BW477" t="str">
            <v>Triangular</v>
          </cell>
          <cell r="BX477">
            <v>0.86134752094971978</v>
          </cell>
          <cell r="BY477">
            <v>0.8921376110335193</v>
          </cell>
          <cell r="BZ477">
            <v>0.92017845670391107</v>
          </cell>
          <cell r="CA477" t="str">
            <v>Triangular</v>
          </cell>
          <cell r="CB477">
            <v>0.86134752094971978</v>
          </cell>
          <cell r="CC477">
            <v>0.8921376110335193</v>
          </cell>
          <cell r="CD477">
            <v>0.92017845670391107</v>
          </cell>
          <cell r="CE477" t="str">
            <v>Triangular</v>
          </cell>
          <cell r="CF477">
            <v>0.86134752094971978</v>
          </cell>
          <cell r="CG477">
            <v>0.8921376110335193</v>
          </cell>
          <cell r="CH477">
            <v>0.92017845670391107</v>
          </cell>
          <cell r="CI477" t="str">
            <v>Triangular</v>
          </cell>
          <cell r="CJ477">
            <v>0.86134752094971978</v>
          </cell>
          <cell r="CK477">
            <v>0.8921376110335193</v>
          </cell>
          <cell r="CL477">
            <v>0.92017845670391107</v>
          </cell>
          <cell r="CM477" t="str">
            <v>Triangular</v>
          </cell>
          <cell r="CN477">
            <v>0.86134752094971978</v>
          </cell>
          <cell r="CO477">
            <v>0.8921376110335193</v>
          </cell>
          <cell r="CP477">
            <v>0.92017845670391107</v>
          </cell>
          <cell r="CQ477" t="str">
            <v>Triangular</v>
          </cell>
          <cell r="CR477">
            <v>0.86134752094971978</v>
          </cell>
          <cell r="CS477">
            <v>0.8921376110335193</v>
          </cell>
          <cell r="CT477">
            <v>0.92017845670391107</v>
          </cell>
          <cell r="CU477" t="str">
            <v>Triangular</v>
          </cell>
          <cell r="CV477">
            <v>0.86134752094971978</v>
          </cell>
          <cell r="CW477">
            <v>0.8921376110335193</v>
          </cell>
          <cell r="CX477">
            <v>0.92017845670391107</v>
          </cell>
          <cell r="CY477" t="str">
            <v>Triangular</v>
          </cell>
          <cell r="CZ477">
            <v>0.86134752094971978</v>
          </cell>
          <cell r="DA477">
            <v>0.8921376110335193</v>
          </cell>
          <cell r="DB477">
            <v>0.92017845670391107</v>
          </cell>
          <cell r="DC477" t="str">
            <v>Triangular</v>
          </cell>
          <cell r="DD477">
            <v>0.86134752094971978</v>
          </cell>
          <cell r="DE477">
            <v>0.8921376110335193</v>
          </cell>
          <cell r="DF477">
            <v>0.92017845670391107</v>
          </cell>
          <cell r="DG477" t="str">
            <v>Triangular</v>
          </cell>
          <cell r="DH477">
            <v>0.86134752094971978</v>
          </cell>
          <cell r="DI477">
            <v>0.8921376110335193</v>
          </cell>
          <cell r="DJ477">
            <v>0.92017845670391107</v>
          </cell>
          <cell r="DK477" t="str">
            <v>Triangular</v>
          </cell>
          <cell r="DL477">
            <v>0.86134752094971978</v>
          </cell>
          <cell r="DM477">
            <v>0.8921376110335193</v>
          </cell>
          <cell r="DN477">
            <v>0.92017845670391107</v>
          </cell>
          <cell r="DO477" t="str">
            <v>Triangular</v>
          </cell>
          <cell r="DP477">
            <v>0.86134752094971978</v>
          </cell>
          <cell r="DQ477">
            <v>0.8921376110335193</v>
          </cell>
          <cell r="DR477">
            <v>0.92017845670391107</v>
          </cell>
          <cell r="DS477" t="str">
            <v>Triangular</v>
          </cell>
          <cell r="DT477">
            <v>0.86134752094971978</v>
          </cell>
          <cell r="DU477">
            <v>0.8921376110335193</v>
          </cell>
          <cell r="DV477">
            <v>0.92017845670391107</v>
          </cell>
          <cell r="DW477" t="str">
            <v>Triangular</v>
          </cell>
          <cell r="DX477">
            <v>0.86134752094971978</v>
          </cell>
          <cell r="DY477">
            <v>0.8921376110335193</v>
          </cell>
          <cell r="DZ477">
            <v>0.92017845670391107</v>
          </cell>
          <cell r="EA477" t="str">
            <v>Triangular</v>
          </cell>
          <cell r="EB477">
            <v>0.86134752094971978</v>
          </cell>
          <cell r="EC477">
            <v>0.8921376110335193</v>
          </cell>
          <cell r="ED477">
            <v>0.92017845670391107</v>
          </cell>
          <cell r="EE477" t="str">
            <v>Triangular</v>
          </cell>
        </row>
        <row r="478">
          <cell r="E478" t="str">
            <v>3_BDother_CO2</v>
          </cell>
          <cell r="F478" t="str">
            <v>metric tonnes</v>
          </cell>
          <cell r="G478" t="e">
            <v>#NAME?</v>
          </cell>
          <cell r="H478">
            <v>0.10804041236033524</v>
          </cell>
          <cell r="I478">
            <v>0.83164103115195576</v>
          </cell>
          <cell r="J478">
            <v>2.5609385496019552</v>
          </cell>
          <cell r="K478" t="str">
            <v>Triangular</v>
          </cell>
          <cell r="L478">
            <v>0.10804041236033524</v>
          </cell>
          <cell r="M478">
            <v>0.83164103115195576</v>
          </cell>
          <cell r="N478">
            <v>2.5609385496019552</v>
          </cell>
          <cell r="O478" t="str">
            <v>Triangular</v>
          </cell>
          <cell r="P478">
            <v>0.10804041236033524</v>
          </cell>
          <cell r="Q478">
            <v>0.83164103115195576</v>
          </cell>
          <cell r="R478">
            <v>2.5609385496019552</v>
          </cell>
          <cell r="S478" t="str">
            <v>Triangular</v>
          </cell>
          <cell r="T478">
            <v>0.10804041236033524</v>
          </cell>
          <cell r="U478">
            <v>0.83164103115195576</v>
          </cell>
          <cell r="V478">
            <v>2.5609385496019552</v>
          </cell>
          <cell r="W478" t="str">
            <v>Triangular</v>
          </cell>
          <cell r="X478">
            <v>0.10804041236033524</v>
          </cell>
          <cell r="Y478">
            <v>0.83164103115195576</v>
          </cell>
          <cell r="Z478">
            <v>2.5609385496019552</v>
          </cell>
          <cell r="AA478" t="str">
            <v>Triangular</v>
          </cell>
          <cell r="AB478">
            <v>0.10804041236033524</v>
          </cell>
          <cell r="AC478">
            <v>0.83164103115195576</v>
          </cell>
          <cell r="AD478">
            <v>2.5609385496019552</v>
          </cell>
          <cell r="AE478" t="str">
            <v>Triangular</v>
          </cell>
          <cell r="AF478">
            <v>0.10804041236033524</v>
          </cell>
          <cell r="AG478">
            <v>0.83164103115195576</v>
          </cell>
          <cell r="AH478">
            <v>2.5609385496019552</v>
          </cell>
          <cell r="AI478" t="str">
            <v>Triangular</v>
          </cell>
          <cell r="AJ478">
            <v>0.10804041236033524</v>
          </cell>
          <cell r="AK478">
            <v>0.83164103115195576</v>
          </cell>
          <cell r="AL478">
            <v>2.5609385496019552</v>
          </cell>
          <cell r="AM478" t="str">
            <v>Triangular</v>
          </cell>
          <cell r="AN478">
            <v>0.10804041236033524</v>
          </cell>
          <cell r="AO478">
            <v>0.83164103115195576</v>
          </cell>
          <cell r="AP478">
            <v>2.5609385496019552</v>
          </cell>
          <cell r="AQ478" t="str">
            <v>Triangular</v>
          </cell>
          <cell r="AR478">
            <v>0.10804041236033524</v>
          </cell>
          <cell r="AS478">
            <v>0.83164103115195576</v>
          </cell>
          <cell r="AT478">
            <v>2.5609385496019552</v>
          </cell>
          <cell r="AU478" t="str">
            <v>Triangular</v>
          </cell>
          <cell r="AV478">
            <v>0.10804041236033524</v>
          </cell>
          <cell r="AW478">
            <v>0.83164103115195576</v>
          </cell>
          <cell r="AX478">
            <v>2.5609385496019552</v>
          </cell>
          <cell r="AY478" t="str">
            <v>Triangular</v>
          </cell>
          <cell r="AZ478">
            <v>0.10804041236033524</v>
          </cell>
          <cell r="BA478">
            <v>0.83164103115195576</v>
          </cell>
          <cell r="BB478">
            <v>2.5609385496019552</v>
          </cell>
          <cell r="BC478" t="str">
            <v>Triangular</v>
          </cell>
          <cell r="BD478">
            <v>0.10804041236033524</v>
          </cell>
          <cell r="BE478">
            <v>0.83164103115195576</v>
          </cell>
          <cell r="BF478">
            <v>2.5609385496019552</v>
          </cell>
          <cell r="BG478" t="str">
            <v>Triangular</v>
          </cell>
          <cell r="BH478">
            <v>0.10804041236033524</v>
          </cell>
          <cell r="BI478">
            <v>0.83164103115195576</v>
          </cell>
          <cell r="BJ478">
            <v>2.5609385496019552</v>
          </cell>
          <cell r="BK478" t="str">
            <v>Triangular</v>
          </cell>
          <cell r="BL478">
            <v>0.10804041236033524</v>
          </cell>
          <cell r="BM478">
            <v>0.83164103115195576</v>
          </cell>
          <cell r="BN478">
            <v>2.5609385496019552</v>
          </cell>
          <cell r="BO478" t="str">
            <v>Triangular</v>
          </cell>
          <cell r="BP478">
            <v>0.10804041236033524</v>
          </cell>
          <cell r="BQ478">
            <v>0.83164103115195576</v>
          </cell>
          <cell r="BR478">
            <v>2.5609385496019552</v>
          </cell>
          <cell r="BS478" t="str">
            <v>Triangular</v>
          </cell>
          <cell r="BT478">
            <v>0.10804041236033524</v>
          </cell>
          <cell r="BU478">
            <v>0.83164103115195576</v>
          </cell>
          <cell r="BV478">
            <v>2.5609385496019552</v>
          </cell>
          <cell r="BW478" t="str">
            <v>Triangular</v>
          </cell>
          <cell r="BX478">
            <v>0.10804041236033524</v>
          </cell>
          <cell r="BY478">
            <v>0.83164103115195576</v>
          </cell>
          <cell r="BZ478">
            <v>2.5609385496019552</v>
          </cell>
          <cell r="CA478" t="str">
            <v>Triangular</v>
          </cell>
          <cell r="CB478">
            <v>0.10804041236033524</v>
          </cell>
          <cell r="CC478">
            <v>0.83164103115195576</v>
          </cell>
          <cell r="CD478">
            <v>2.5609385496019552</v>
          </cell>
          <cell r="CE478" t="str">
            <v>Triangular</v>
          </cell>
          <cell r="CF478">
            <v>0.10804041236033524</v>
          </cell>
          <cell r="CG478">
            <v>0.83164103115195576</v>
          </cell>
          <cell r="CH478">
            <v>2.5609385496019552</v>
          </cell>
          <cell r="CI478" t="str">
            <v>Triangular</v>
          </cell>
          <cell r="CJ478">
            <v>0.10804041236033524</v>
          </cell>
          <cell r="CK478">
            <v>0.83164103115195576</v>
          </cell>
          <cell r="CL478">
            <v>2.5609385496019552</v>
          </cell>
          <cell r="CM478" t="str">
            <v>Triangular</v>
          </cell>
          <cell r="CN478">
            <v>0.10804041236033524</v>
          </cell>
          <cell r="CO478">
            <v>0.83164103115195576</v>
          </cell>
          <cell r="CP478">
            <v>2.5609385496019552</v>
          </cell>
          <cell r="CQ478" t="str">
            <v>Triangular</v>
          </cell>
          <cell r="CR478">
            <v>0.10804041236033524</v>
          </cell>
          <cell r="CS478">
            <v>0.83164103115195576</v>
          </cell>
          <cell r="CT478">
            <v>2.5609385496019552</v>
          </cell>
          <cell r="CU478" t="str">
            <v>Triangular</v>
          </cell>
          <cell r="CV478">
            <v>0.10804041236033524</v>
          </cell>
          <cell r="CW478">
            <v>0.83164103115195576</v>
          </cell>
          <cell r="CX478">
            <v>2.5609385496019552</v>
          </cell>
          <cell r="CY478" t="str">
            <v>Triangular</v>
          </cell>
          <cell r="CZ478">
            <v>0.10804041236033524</v>
          </cell>
          <cell r="DA478">
            <v>0.83164103115195576</v>
          </cell>
          <cell r="DB478">
            <v>2.5609385496019552</v>
          </cell>
          <cell r="DC478" t="str">
            <v>Triangular</v>
          </cell>
          <cell r="DD478">
            <v>0.10804041236033524</v>
          </cell>
          <cell r="DE478">
            <v>0.83164103115195576</v>
          </cell>
          <cell r="DF478">
            <v>2.5609385496019552</v>
          </cell>
          <cell r="DG478" t="str">
            <v>Triangular</v>
          </cell>
          <cell r="DH478">
            <v>0.10804041236033524</v>
          </cell>
          <cell r="DI478">
            <v>0.83164103115195576</v>
          </cell>
          <cell r="DJ478">
            <v>2.5609385496019552</v>
          </cell>
          <cell r="DK478" t="str">
            <v>Triangular</v>
          </cell>
          <cell r="DL478">
            <v>0.10804041236033524</v>
          </cell>
          <cell r="DM478">
            <v>0.83164103115195576</v>
          </cell>
          <cell r="DN478">
            <v>2.5609385496019552</v>
          </cell>
          <cell r="DO478" t="str">
            <v>Triangular</v>
          </cell>
          <cell r="DP478">
            <v>0.10804041236033524</v>
          </cell>
          <cell r="DQ478">
            <v>0.83164103115195576</v>
          </cell>
          <cell r="DR478">
            <v>2.5609385496019552</v>
          </cell>
          <cell r="DS478" t="str">
            <v>Triangular</v>
          </cell>
          <cell r="DT478">
            <v>0.10804041236033524</v>
          </cell>
          <cell r="DU478">
            <v>0.83164103115195576</v>
          </cell>
          <cell r="DV478">
            <v>2.5609385496019552</v>
          </cell>
          <cell r="DW478" t="str">
            <v>Triangular</v>
          </cell>
          <cell r="DX478">
            <v>0.10804041236033524</v>
          </cell>
          <cell r="DY478">
            <v>0.83164103115195576</v>
          </cell>
          <cell r="DZ478">
            <v>2.5609385496019552</v>
          </cell>
          <cell r="EA478" t="str">
            <v>Triangular</v>
          </cell>
          <cell r="EB478">
            <v>0.10804041236033524</v>
          </cell>
          <cell r="EC478">
            <v>0.83164103115195576</v>
          </cell>
          <cell r="ED478">
            <v>2.5609385496019552</v>
          </cell>
          <cell r="EE478" t="str">
            <v>Triangular</v>
          </cell>
        </row>
        <row r="479">
          <cell r="E479" t="str">
            <v>3_BDother_CH4</v>
          </cell>
          <cell r="F479" t="str">
            <v>metric tonnes</v>
          </cell>
          <cell r="G479" t="e">
            <v>#NAME?</v>
          </cell>
          <cell r="H479">
            <v>1.921901212555865</v>
          </cell>
          <cell r="I479">
            <v>7.8313374937832441</v>
          </cell>
          <cell r="J479">
            <v>16.259744826243026</v>
          </cell>
          <cell r="K479" t="str">
            <v>Triangular</v>
          </cell>
          <cell r="L479">
            <v>1.921901212555865</v>
          </cell>
          <cell r="M479">
            <v>7.8313374937832441</v>
          </cell>
          <cell r="N479">
            <v>16.259744826243026</v>
          </cell>
          <cell r="O479" t="str">
            <v>Triangular</v>
          </cell>
          <cell r="P479">
            <v>1.921901212555865</v>
          </cell>
          <cell r="Q479">
            <v>7.8313374937832441</v>
          </cell>
          <cell r="R479">
            <v>16.259744826243026</v>
          </cell>
          <cell r="S479" t="str">
            <v>Triangular</v>
          </cell>
          <cell r="T479">
            <v>1.921901212555865</v>
          </cell>
          <cell r="U479">
            <v>7.8313374937832441</v>
          </cell>
          <cell r="V479">
            <v>16.259744826243026</v>
          </cell>
          <cell r="W479" t="str">
            <v>Triangular</v>
          </cell>
          <cell r="X479">
            <v>1.921901212555865</v>
          </cell>
          <cell r="Y479">
            <v>7.8313374937832441</v>
          </cell>
          <cell r="Z479">
            <v>16.259744826243026</v>
          </cell>
          <cell r="AA479" t="str">
            <v>Triangular</v>
          </cell>
          <cell r="AB479">
            <v>1.921901212555865</v>
          </cell>
          <cell r="AC479">
            <v>7.8313374937832441</v>
          </cell>
          <cell r="AD479">
            <v>16.259744826243026</v>
          </cell>
          <cell r="AE479" t="str">
            <v>Triangular</v>
          </cell>
          <cell r="AF479">
            <v>1.921901212555865</v>
          </cell>
          <cell r="AG479">
            <v>7.8313374937832441</v>
          </cell>
          <cell r="AH479">
            <v>16.259744826243026</v>
          </cell>
          <cell r="AI479" t="str">
            <v>Triangular</v>
          </cell>
          <cell r="AJ479">
            <v>1.921901212555865</v>
          </cell>
          <cell r="AK479">
            <v>7.8313374937832441</v>
          </cell>
          <cell r="AL479">
            <v>16.259744826243026</v>
          </cell>
          <cell r="AM479" t="str">
            <v>Triangular</v>
          </cell>
          <cell r="AN479">
            <v>1.921901212555865</v>
          </cell>
          <cell r="AO479">
            <v>7.8313374937832441</v>
          </cell>
          <cell r="AP479">
            <v>16.259744826243026</v>
          </cell>
          <cell r="AQ479" t="str">
            <v>Triangular</v>
          </cell>
          <cell r="AR479">
            <v>1.921901212555865</v>
          </cell>
          <cell r="AS479">
            <v>7.8313374937832441</v>
          </cell>
          <cell r="AT479">
            <v>16.259744826243026</v>
          </cell>
          <cell r="AU479" t="str">
            <v>Triangular</v>
          </cell>
          <cell r="AV479">
            <v>1.921901212555865</v>
          </cell>
          <cell r="AW479">
            <v>7.8313374937832441</v>
          </cell>
          <cell r="AX479">
            <v>16.259744826243026</v>
          </cell>
          <cell r="AY479" t="str">
            <v>Triangular</v>
          </cell>
          <cell r="AZ479">
            <v>1.921901212555865</v>
          </cell>
          <cell r="BA479">
            <v>7.8313374937832441</v>
          </cell>
          <cell r="BB479">
            <v>16.259744826243026</v>
          </cell>
          <cell r="BC479" t="str">
            <v>Triangular</v>
          </cell>
          <cell r="BD479">
            <v>1.921901212555865</v>
          </cell>
          <cell r="BE479">
            <v>7.8313374937832441</v>
          </cell>
          <cell r="BF479">
            <v>16.259744826243026</v>
          </cell>
          <cell r="BG479" t="str">
            <v>Triangular</v>
          </cell>
          <cell r="BH479">
            <v>1.921901212555865</v>
          </cell>
          <cell r="BI479">
            <v>7.8313374937832441</v>
          </cell>
          <cell r="BJ479">
            <v>16.259744826243026</v>
          </cell>
          <cell r="BK479" t="str">
            <v>Triangular</v>
          </cell>
          <cell r="BL479">
            <v>1.921901212555865</v>
          </cell>
          <cell r="BM479">
            <v>7.8313374937832441</v>
          </cell>
          <cell r="BN479">
            <v>16.259744826243026</v>
          </cell>
          <cell r="BO479" t="str">
            <v>Triangular</v>
          </cell>
          <cell r="BP479">
            <v>1.921901212555865</v>
          </cell>
          <cell r="BQ479">
            <v>7.8313374937832441</v>
          </cell>
          <cell r="BR479">
            <v>16.259744826243026</v>
          </cell>
          <cell r="BS479" t="str">
            <v>Triangular</v>
          </cell>
          <cell r="BT479">
            <v>1.921901212555865</v>
          </cell>
          <cell r="BU479">
            <v>7.8313374937832441</v>
          </cell>
          <cell r="BV479">
            <v>16.259744826243026</v>
          </cell>
          <cell r="BW479" t="str">
            <v>Triangular</v>
          </cell>
          <cell r="BX479">
            <v>1.921901212555865</v>
          </cell>
          <cell r="BY479">
            <v>7.8313374937832441</v>
          </cell>
          <cell r="BZ479">
            <v>16.259744826243026</v>
          </cell>
          <cell r="CA479" t="str">
            <v>Triangular</v>
          </cell>
          <cell r="CB479">
            <v>1.921901212555865</v>
          </cell>
          <cell r="CC479">
            <v>7.8313374937832441</v>
          </cell>
          <cell r="CD479">
            <v>16.259744826243026</v>
          </cell>
          <cell r="CE479" t="str">
            <v>Triangular</v>
          </cell>
          <cell r="CF479">
            <v>1.921901212555865</v>
          </cell>
          <cell r="CG479">
            <v>7.8313374937832441</v>
          </cell>
          <cell r="CH479">
            <v>16.259744826243026</v>
          </cell>
          <cell r="CI479" t="str">
            <v>Triangular</v>
          </cell>
          <cell r="CJ479">
            <v>1.921901212555865</v>
          </cell>
          <cell r="CK479">
            <v>7.8313374937832441</v>
          </cell>
          <cell r="CL479">
            <v>16.259744826243026</v>
          </cell>
          <cell r="CM479" t="str">
            <v>Triangular</v>
          </cell>
          <cell r="CN479">
            <v>1.921901212555865</v>
          </cell>
          <cell r="CO479">
            <v>7.8313374937832441</v>
          </cell>
          <cell r="CP479">
            <v>16.259744826243026</v>
          </cell>
          <cell r="CQ479" t="str">
            <v>Triangular</v>
          </cell>
          <cell r="CR479">
            <v>1.921901212555865</v>
          </cell>
          <cell r="CS479">
            <v>7.8313374937832441</v>
          </cell>
          <cell r="CT479">
            <v>16.259744826243026</v>
          </cell>
          <cell r="CU479" t="str">
            <v>Triangular</v>
          </cell>
          <cell r="CV479">
            <v>1.921901212555865</v>
          </cell>
          <cell r="CW479">
            <v>7.8313374937832441</v>
          </cell>
          <cell r="CX479">
            <v>16.259744826243026</v>
          </cell>
          <cell r="CY479" t="str">
            <v>Triangular</v>
          </cell>
          <cell r="CZ479">
            <v>1.921901212555865</v>
          </cell>
          <cell r="DA479">
            <v>7.8313374937832441</v>
          </cell>
          <cell r="DB479">
            <v>16.259744826243026</v>
          </cell>
          <cell r="DC479" t="str">
            <v>Triangular</v>
          </cell>
          <cell r="DD479">
            <v>1.921901212555865</v>
          </cell>
          <cell r="DE479">
            <v>7.8313374937832441</v>
          </cell>
          <cell r="DF479">
            <v>16.259744826243026</v>
          </cell>
          <cell r="DG479" t="str">
            <v>Triangular</v>
          </cell>
          <cell r="DH479">
            <v>1.921901212555865</v>
          </cell>
          <cell r="DI479">
            <v>7.8313374937832441</v>
          </cell>
          <cell r="DJ479">
            <v>16.259744826243026</v>
          </cell>
          <cell r="DK479" t="str">
            <v>Triangular</v>
          </cell>
          <cell r="DL479">
            <v>1.921901212555865</v>
          </cell>
          <cell r="DM479">
            <v>7.8313374937832441</v>
          </cell>
          <cell r="DN479">
            <v>16.259744826243026</v>
          </cell>
          <cell r="DO479" t="str">
            <v>Triangular</v>
          </cell>
          <cell r="DP479">
            <v>1.921901212555865</v>
          </cell>
          <cell r="DQ479">
            <v>7.8313374937832441</v>
          </cell>
          <cell r="DR479">
            <v>16.259744826243026</v>
          </cell>
          <cell r="DS479" t="str">
            <v>Triangular</v>
          </cell>
          <cell r="DT479">
            <v>1.921901212555865</v>
          </cell>
          <cell r="DU479">
            <v>7.8313374937832441</v>
          </cell>
          <cell r="DV479">
            <v>16.259744826243026</v>
          </cell>
          <cell r="DW479" t="str">
            <v>Triangular</v>
          </cell>
          <cell r="DX479">
            <v>1.921901212555865</v>
          </cell>
          <cell r="DY479">
            <v>7.8313374937832441</v>
          </cell>
          <cell r="DZ479">
            <v>16.259744826243026</v>
          </cell>
          <cell r="EA479" t="str">
            <v>Triangular</v>
          </cell>
          <cell r="EB479">
            <v>1.921901212555865</v>
          </cell>
          <cell r="EC479">
            <v>7.8313374937832441</v>
          </cell>
          <cell r="ED479">
            <v>16.259744826243026</v>
          </cell>
          <cell r="EE479" t="str">
            <v>Triangular</v>
          </cell>
        </row>
        <row r="480">
          <cell r="E480" t="str">
            <v>3_BDcomp_CO2</v>
          </cell>
          <cell r="F480" t="str">
            <v>metric tonnes</v>
          </cell>
          <cell r="G480" t="e">
            <v>#NAME?</v>
          </cell>
          <cell r="H480">
            <v>1.5746828275698328</v>
          </cell>
          <cell r="I480">
            <v>3.1715646342525114</v>
          </cell>
          <cell r="J480">
            <v>5.0223269009846314</v>
          </cell>
          <cell r="K480" t="str">
            <v>Triangular</v>
          </cell>
          <cell r="L480">
            <v>1.5746828275698328</v>
          </cell>
          <cell r="M480">
            <v>3.1715646342525114</v>
          </cell>
          <cell r="N480">
            <v>5.0223269009846314</v>
          </cell>
          <cell r="O480" t="str">
            <v>Triangular</v>
          </cell>
          <cell r="P480">
            <v>1.5746828275698328</v>
          </cell>
          <cell r="Q480">
            <v>3.1715646342525114</v>
          </cell>
          <cell r="R480">
            <v>5.0223269009846314</v>
          </cell>
          <cell r="S480" t="str">
            <v>Triangular</v>
          </cell>
          <cell r="T480">
            <v>1.5746828275698328</v>
          </cell>
          <cell r="U480">
            <v>3.1715646342525114</v>
          </cell>
          <cell r="V480">
            <v>5.0223269009846314</v>
          </cell>
          <cell r="W480" t="str">
            <v>Triangular</v>
          </cell>
          <cell r="X480">
            <v>1.5746828275698328</v>
          </cell>
          <cell r="Y480">
            <v>3.1715646342525114</v>
          </cell>
          <cell r="Z480">
            <v>5.0223269009846314</v>
          </cell>
          <cell r="AA480" t="str">
            <v>Triangular</v>
          </cell>
          <cell r="AB480">
            <v>1.5746828275698328</v>
          </cell>
          <cell r="AC480">
            <v>3.1715646342525114</v>
          </cell>
          <cell r="AD480">
            <v>5.0223269009846314</v>
          </cell>
          <cell r="AE480" t="str">
            <v>Triangular</v>
          </cell>
          <cell r="AF480">
            <v>1.5746828275698328</v>
          </cell>
          <cell r="AG480">
            <v>3.1715646342525114</v>
          </cell>
          <cell r="AH480">
            <v>5.0223269009846314</v>
          </cell>
          <cell r="AI480" t="str">
            <v>Triangular</v>
          </cell>
          <cell r="AJ480">
            <v>1.5746828275698328</v>
          </cell>
          <cell r="AK480">
            <v>3.1715646342525114</v>
          </cell>
          <cell r="AL480">
            <v>5.0223269009846314</v>
          </cell>
          <cell r="AM480" t="str">
            <v>Triangular</v>
          </cell>
          <cell r="AN480">
            <v>1.5746828275698328</v>
          </cell>
          <cell r="AO480">
            <v>3.1715646342525114</v>
          </cell>
          <cell r="AP480">
            <v>5.0223269009846314</v>
          </cell>
          <cell r="AQ480" t="str">
            <v>Triangular</v>
          </cell>
          <cell r="AR480">
            <v>1.5746828275698328</v>
          </cell>
          <cell r="AS480">
            <v>3.1715646342525114</v>
          </cell>
          <cell r="AT480">
            <v>5.0223269009846314</v>
          </cell>
          <cell r="AU480" t="str">
            <v>Triangular</v>
          </cell>
          <cell r="AV480">
            <v>1.5746828275698328</v>
          </cell>
          <cell r="AW480">
            <v>3.1715646342525114</v>
          </cell>
          <cell r="AX480">
            <v>5.0223269009846314</v>
          </cell>
          <cell r="AY480" t="str">
            <v>Triangular</v>
          </cell>
          <cell r="AZ480">
            <v>1.5746828275698328</v>
          </cell>
          <cell r="BA480">
            <v>3.1715646342525114</v>
          </cell>
          <cell r="BB480">
            <v>5.0223269009846314</v>
          </cell>
          <cell r="BC480" t="str">
            <v>Triangular</v>
          </cell>
          <cell r="BD480">
            <v>1.5746828275698328</v>
          </cell>
          <cell r="BE480">
            <v>3.1715646342525114</v>
          </cell>
          <cell r="BF480">
            <v>5.0223269009846314</v>
          </cell>
          <cell r="BG480" t="str">
            <v>Triangular</v>
          </cell>
          <cell r="BH480">
            <v>1.5746828275698328</v>
          </cell>
          <cell r="BI480">
            <v>3.1715646342525114</v>
          </cell>
          <cell r="BJ480">
            <v>5.0223269009846314</v>
          </cell>
          <cell r="BK480" t="str">
            <v>Triangular</v>
          </cell>
          <cell r="BL480">
            <v>1.5746828275698328</v>
          </cell>
          <cell r="BM480">
            <v>3.1715646342525114</v>
          </cell>
          <cell r="BN480">
            <v>5.0223269009846314</v>
          </cell>
          <cell r="BO480" t="str">
            <v>Triangular</v>
          </cell>
          <cell r="BP480">
            <v>1.5746828275698328</v>
          </cell>
          <cell r="BQ480">
            <v>3.1715646342525114</v>
          </cell>
          <cell r="BR480">
            <v>5.0223269009846314</v>
          </cell>
          <cell r="BS480" t="str">
            <v>Triangular</v>
          </cell>
          <cell r="BT480">
            <v>1.5746828275698328</v>
          </cell>
          <cell r="BU480">
            <v>3.1715646342525114</v>
          </cell>
          <cell r="BV480">
            <v>5.0223269009846314</v>
          </cell>
          <cell r="BW480" t="str">
            <v>Triangular</v>
          </cell>
          <cell r="BX480">
            <v>1.5746828275698328</v>
          </cell>
          <cell r="BY480">
            <v>3.1715646342525114</v>
          </cell>
          <cell r="BZ480">
            <v>5.0223269009846314</v>
          </cell>
          <cell r="CA480" t="str">
            <v>Triangular</v>
          </cell>
          <cell r="CB480">
            <v>1.5746828275698328</v>
          </cell>
          <cell r="CC480">
            <v>3.1715646342525114</v>
          </cell>
          <cell r="CD480">
            <v>5.0223269009846314</v>
          </cell>
          <cell r="CE480" t="str">
            <v>Triangular</v>
          </cell>
          <cell r="CF480">
            <v>1.5746828275698328</v>
          </cell>
          <cell r="CG480">
            <v>3.1715646342525114</v>
          </cell>
          <cell r="CH480">
            <v>5.0223269009846314</v>
          </cell>
          <cell r="CI480" t="str">
            <v>Triangular</v>
          </cell>
          <cell r="CJ480">
            <v>1.5746828275698328</v>
          </cell>
          <cell r="CK480">
            <v>3.1715646342525114</v>
          </cell>
          <cell r="CL480">
            <v>5.0223269009846314</v>
          </cell>
          <cell r="CM480" t="str">
            <v>Triangular</v>
          </cell>
          <cell r="CN480">
            <v>1.5746828275698328</v>
          </cell>
          <cell r="CO480">
            <v>3.1715646342525114</v>
          </cell>
          <cell r="CP480">
            <v>5.0223269009846314</v>
          </cell>
          <cell r="CQ480" t="str">
            <v>Triangular</v>
          </cell>
          <cell r="CR480">
            <v>1.5746828275698328</v>
          </cell>
          <cell r="CS480">
            <v>3.1715646342525114</v>
          </cell>
          <cell r="CT480">
            <v>5.0223269009846314</v>
          </cell>
          <cell r="CU480" t="str">
            <v>Triangular</v>
          </cell>
          <cell r="CV480">
            <v>1.5746828275698328</v>
          </cell>
          <cell r="CW480">
            <v>3.1715646342525114</v>
          </cell>
          <cell r="CX480">
            <v>5.0223269009846314</v>
          </cell>
          <cell r="CY480" t="str">
            <v>Triangular</v>
          </cell>
          <cell r="CZ480">
            <v>1.5746828275698328</v>
          </cell>
          <cell r="DA480">
            <v>3.1715646342525114</v>
          </cell>
          <cell r="DB480">
            <v>5.0223269009846314</v>
          </cell>
          <cell r="DC480" t="str">
            <v>Triangular</v>
          </cell>
          <cell r="DD480">
            <v>1.5746828275698328</v>
          </cell>
          <cell r="DE480">
            <v>3.1715646342525114</v>
          </cell>
          <cell r="DF480">
            <v>5.0223269009846314</v>
          </cell>
          <cell r="DG480" t="str">
            <v>Triangular</v>
          </cell>
          <cell r="DH480">
            <v>1.5746828275698328</v>
          </cell>
          <cell r="DI480">
            <v>3.1715646342525114</v>
          </cell>
          <cell r="DJ480">
            <v>5.0223269009846314</v>
          </cell>
          <cell r="DK480" t="str">
            <v>Triangular</v>
          </cell>
          <cell r="DL480">
            <v>1.5746828275698328</v>
          </cell>
          <cell r="DM480">
            <v>3.1715646342525114</v>
          </cell>
          <cell r="DN480">
            <v>5.0223269009846314</v>
          </cell>
          <cell r="DO480" t="str">
            <v>Triangular</v>
          </cell>
          <cell r="DP480">
            <v>1.5746828275698328</v>
          </cell>
          <cell r="DQ480">
            <v>3.1715646342525114</v>
          </cell>
          <cell r="DR480">
            <v>5.0223269009846314</v>
          </cell>
          <cell r="DS480" t="str">
            <v>Triangular</v>
          </cell>
          <cell r="DT480">
            <v>1.5746828275698328</v>
          </cell>
          <cell r="DU480">
            <v>3.1715646342525114</v>
          </cell>
          <cell r="DV480">
            <v>5.0223269009846314</v>
          </cell>
          <cell r="DW480" t="str">
            <v>Triangular</v>
          </cell>
          <cell r="DX480">
            <v>1.5746828275698328</v>
          </cell>
          <cell r="DY480">
            <v>3.1715646342525114</v>
          </cell>
          <cell r="DZ480">
            <v>5.0223269009846314</v>
          </cell>
          <cell r="EA480" t="str">
            <v>Triangular</v>
          </cell>
          <cell r="EB480">
            <v>1.5746828275698328</v>
          </cell>
          <cell r="EC480">
            <v>3.1715646342525114</v>
          </cell>
          <cell r="ED480">
            <v>5.0223269009846314</v>
          </cell>
          <cell r="EE480" t="str">
            <v>Triangular</v>
          </cell>
        </row>
        <row r="481">
          <cell r="E481" t="str">
            <v>3_BDcomp_CH4</v>
          </cell>
          <cell r="F481" t="str">
            <v>metric tonnes</v>
          </cell>
          <cell r="G481" t="e">
            <v>#NAME?</v>
          </cell>
          <cell r="H481">
            <v>15.164965246675967</v>
          </cell>
          <cell r="I481">
            <v>22.638402969008602</v>
          </cell>
          <cell r="J481">
            <v>31.658403954252773</v>
          </cell>
          <cell r="K481" t="str">
            <v>Triangular</v>
          </cell>
          <cell r="L481">
            <v>15.164965246675967</v>
          </cell>
          <cell r="M481">
            <v>22.638402969008602</v>
          </cell>
          <cell r="N481">
            <v>31.658403954252773</v>
          </cell>
          <cell r="O481" t="str">
            <v>Triangular</v>
          </cell>
          <cell r="P481">
            <v>15.164965246675967</v>
          </cell>
          <cell r="Q481">
            <v>22.638402969008602</v>
          </cell>
          <cell r="R481">
            <v>31.658403954252773</v>
          </cell>
          <cell r="S481" t="str">
            <v>Triangular</v>
          </cell>
          <cell r="T481">
            <v>15.164965246675967</v>
          </cell>
          <cell r="U481">
            <v>22.638402969008602</v>
          </cell>
          <cell r="V481">
            <v>31.658403954252773</v>
          </cell>
          <cell r="W481" t="str">
            <v>Triangular</v>
          </cell>
          <cell r="X481">
            <v>15.164965246675967</v>
          </cell>
          <cell r="Y481">
            <v>22.638402969008602</v>
          </cell>
          <cell r="Z481">
            <v>31.658403954252773</v>
          </cell>
          <cell r="AA481" t="str">
            <v>Triangular</v>
          </cell>
          <cell r="AB481">
            <v>15.164965246675967</v>
          </cell>
          <cell r="AC481">
            <v>22.638402969008602</v>
          </cell>
          <cell r="AD481">
            <v>31.658403954252773</v>
          </cell>
          <cell r="AE481" t="str">
            <v>Triangular</v>
          </cell>
          <cell r="AF481">
            <v>15.164965246675967</v>
          </cell>
          <cell r="AG481">
            <v>22.638402969008602</v>
          </cell>
          <cell r="AH481">
            <v>31.658403954252773</v>
          </cell>
          <cell r="AI481" t="str">
            <v>Triangular</v>
          </cell>
          <cell r="AJ481">
            <v>15.164965246675967</v>
          </cell>
          <cell r="AK481">
            <v>22.638402969008602</v>
          </cell>
          <cell r="AL481">
            <v>31.658403954252773</v>
          </cell>
          <cell r="AM481" t="str">
            <v>Triangular</v>
          </cell>
          <cell r="AN481">
            <v>15.164965246675967</v>
          </cell>
          <cell r="AO481">
            <v>22.638402969008602</v>
          </cell>
          <cell r="AP481">
            <v>31.658403954252773</v>
          </cell>
          <cell r="AQ481" t="str">
            <v>Triangular</v>
          </cell>
          <cell r="AR481">
            <v>15.164965246675967</v>
          </cell>
          <cell r="AS481">
            <v>22.638402969008602</v>
          </cell>
          <cell r="AT481">
            <v>31.658403954252773</v>
          </cell>
          <cell r="AU481" t="str">
            <v>Triangular</v>
          </cell>
          <cell r="AV481">
            <v>15.164965246675967</v>
          </cell>
          <cell r="AW481">
            <v>22.638402969008602</v>
          </cell>
          <cell r="AX481">
            <v>31.658403954252773</v>
          </cell>
          <cell r="AY481" t="str">
            <v>Triangular</v>
          </cell>
          <cell r="AZ481">
            <v>15.164965246675967</v>
          </cell>
          <cell r="BA481">
            <v>22.638402969008602</v>
          </cell>
          <cell r="BB481">
            <v>31.658403954252773</v>
          </cell>
          <cell r="BC481" t="str">
            <v>Triangular</v>
          </cell>
          <cell r="BD481">
            <v>15.164965246675967</v>
          </cell>
          <cell r="BE481">
            <v>22.638402969008602</v>
          </cell>
          <cell r="BF481">
            <v>31.658403954252773</v>
          </cell>
          <cell r="BG481" t="str">
            <v>Triangular</v>
          </cell>
          <cell r="BH481">
            <v>15.164965246675967</v>
          </cell>
          <cell r="BI481">
            <v>22.638402969008602</v>
          </cell>
          <cell r="BJ481">
            <v>31.658403954252773</v>
          </cell>
          <cell r="BK481" t="str">
            <v>Triangular</v>
          </cell>
          <cell r="BL481">
            <v>15.164965246675967</v>
          </cell>
          <cell r="BM481">
            <v>22.638402969008602</v>
          </cell>
          <cell r="BN481">
            <v>31.658403954252773</v>
          </cell>
          <cell r="BO481" t="str">
            <v>Triangular</v>
          </cell>
          <cell r="BP481">
            <v>15.164965246675967</v>
          </cell>
          <cell r="BQ481">
            <v>22.638402969008602</v>
          </cell>
          <cell r="BR481">
            <v>31.658403954252773</v>
          </cell>
          <cell r="BS481" t="str">
            <v>Triangular</v>
          </cell>
          <cell r="BT481">
            <v>15.164965246675967</v>
          </cell>
          <cell r="BU481">
            <v>22.638402969008602</v>
          </cell>
          <cell r="BV481">
            <v>31.658403954252773</v>
          </cell>
          <cell r="BW481" t="str">
            <v>Triangular</v>
          </cell>
          <cell r="BX481">
            <v>15.164965246675967</v>
          </cell>
          <cell r="BY481">
            <v>22.638402969008602</v>
          </cell>
          <cell r="BZ481">
            <v>31.658403954252773</v>
          </cell>
          <cell r="CA481" t="str">
            <v>Triangular</v>
          </cell>
          <cell r="CB481">
            <v>15.164965246675967</v>
          </cell>
          <cell r="CC481">
            <v>22.638402969008602</v>
          </cell>
          <cell r="CD481">
            <v>31.658403954252773</v>
          </cell>
          <cell r="CE481" t="str">
            <v>Triangular</v>
          </cell>
          <cell r="CF481">
            <v>15.164965246675967</v>
          </cell>
          <cell r="CG481">
            <v>22.638402969008602</v>
          </cell>
          <cell r="CH481">
            <v>31.658403954252773</v>
          </cell>
          <cell r="CI481" t="str">
            <v>Triangular</v>
          </cell>
          <cell r="CJ481">
            <v>15.164965246675967</v>
          </cell>
          <cell r="CK481">
            <v>22.638402969008602</v>
          </cell>
          <cell r="CL481">
            <v>31.658403954252773</v>
          </cell>
          <cell r="CM481" t="str">
            <v>Triangular</v>
          </cell>
          <cell r="CN481">
            <v>15.164965246675967</v>
          </cell>
          <cell r="CO481">
            <v>22.638402969008602</v>
          </cell>
          <cell r="CP481">
            <v>31.658403954252773</v>
          </cell>
          <cell r="CQ481" t="str">
            <v>Triangular</v>
          </cell>
          <cell r="CR481">
            <v>15.164965246675967</v>
          </cell>
          <cell r="CS481">
            <v>22.638402969008602</v>
          </cell>
          <cell r="CT481">
            <v>31.658403954252773</v>
          </cell>
          <cell r="CU481" t="str">
            <v>Triangular</v>
          </cell>
          <cell r="CV481">
            <v>15.164965246675967</v>
          </cell>
          <cell r="CW481">
            <v>22.638402969008602</v>
          </cell>
          <cell r="CX481">
            <v>31.658403954252773</v>
          </cell>
          <cell r="CY481" t="str">
            <v>Triangular</v>
          </cell>
          <cell r="CZ481">
            <v>15.164965246675967</v>
          </cell>
          <cell r="DA481">
            <v>22.638402969008602</v>
          </cell>
          <cell r="DB481">
            <v>31.658403954252773</v>
          </cell>
          <cell r="DC481" t="str">
            <v>Triangular</v>
          </cell>
          <cell r="DD481">
            <v>15.164965246675967</v>
          </cell>
          <cell r="DE481">
            <v>22.638402969008602</v>
          </cell>
          <cell r="DF481">
            <v>31.658403954252773</v>
          </cell>
          <cell r="DG481" t="str">
            <v>Triangular</v>
          </cell>
          <cell r="DH481">
            <v>15.164965246675967</v>
          </cell>
          <cell r="DI481">
            <v>22.638402969008602</v>
          </cell>
          <cell r="DJ481">
            <v>31.658403954252773</v>
          </cell>
          <cell r="DK481" t="str">
            <v>Triangular</v>
          </cell>
          <cell r="DL481">
            <v>15.164965246675967</v>
          </cell>
          <cell r="DM481">
            <v>22.638402969008602</v>
          </cell>
          <cell r="DN481">
            <v>31.658403954252773</v>
          </cell>
          <cell r="DO481" t="str">
            <v>Triangular</v>
          </cell>
          <cell r="DP481">
            <v>15.164965246675967</v>
          </cell>
          <cell r="DQ481">
            <v>22.638402969008602</v>
          </cell>
          <cell r="DR481">
            <v>31.658403954252773</v>
          </cell>
          <cell r="DS481" t="str">
            <v>Triangular</v>
          </cell>
          <cell r="DT481">
            <v>15.164965246675967</v>
          </cell>
          <cell r="DU481">
            <v>22.638402969008602</v>
          </cell>
          <cell r="DV481">
            <v>31.658403954252773</v>
          </cell>
          <cell r="DW481" t="str">
            <v>Triangular</v>
          </cell>
          <cell r="DX481">
            <v>15.164965246675967</v>
          </cell>
          <cell r="DY481">
            <v>22.638402969008602</v>
          </cell>
          <cell r="DZ481">
            <v>31.658403954252773</v>
          </cell>
          <cell r="EA481" t="str">
            <v>Triangular</v>
          </cell>
          <cell r="EB481">
            <v>15.164965246675967</v>
          </cell>
          <cell r="EC481">
            <v>22.638402969008602</v>
          </cell>
          <cell r="ED481">
            <v>31.658403954252773</v>
          </cell>
          <cell r="EE481" t="str">
            <v>Triangular</v>
          </cell>
        </row>
        <row r="482">
          <cell r="E482" t="str">
            <v>3_BDesd_CO2</v>
          </cell>
          <cell r="F482" t="str">
            <v>metric tonnes</v>
          </cell>
          <cell r="G482" t="e">
            <v>#NAME?</v>
          </cell>
          <cell r="H482">
            <v>2.7941811648044691E-2</v>
          </cell>
          <cell r="I482">
            <v>9.1606735585754162E-2</v>
          </cell>
          <cell r="J482">
            <v>0.16905054696229044</v>
          </cell>
          <cell r="K482" t="str">
            <v>Triangular</v>
          </cell>
          <cell r="L482">
            <v>2.7941811648044691E-2</v>
          </cell>
          <cell r="M482">
            <v>9.1606735585754162E-2</v>
          </cell>
          <cell r="N482">
            <v>0.16905054696229044</v>
          </cell>
          <cell r="O482" t="str">
            <v>Triangular</v>
          </cell>
          <cell r="P482">
            <v>2.7941811648044691E-2</v>
          </cell>
          <cell r="Q482">
            <v>9.1606735585754162E-2</v>
          </cell>
          <cell r="R482">
            <v>0.16905054696229044</v>
          </cell>
          <cell r="S482" t="str">
            <v>Triangular</v>
          </cell>
          <cell r="T482">
            <v>2.7941811648044691E-2</v>
          </cell>
          <cell r="U482">
            <v>9.1606735585754162E-2</v>
          </cell>
          <cell r="V482">
            <v>0.16905054696229044</v>
          </cell>
          <cell r="W482" t="str">
            <v>Triangular</v>
          </cell>
          <cell r="X482">
            <v>2.7941811648044691E-2</v>
          </cell>
          <cell r="Y482">
            <v>9.1606735585754162E-2</v>
          </cell>
          <cell r="Z482">
            <v>0.16905054696229044</v>
          </cell>
          <cell r="AA482" t="str">
            <v>Triangular</v>
          </cell>
          <cell r="AB482">
            <v>2.7941811648044691E-2</v>
          </cell>
          <cell r="AC482">
            <v>9.1606735585754162E-2</v>
          </cell>
          <cell r="AD482">
            <v>0.16905054696229044</v>
          </cell>
          <cell r="AE482" t="str">
            <v>Triangular</v>
          </cell>
          <cell r="AF482">
            <v>2.7941811648044691E-2</v>
          </cell>
          <cell r="AG482">
            <v>9.1606735585754162E-2</v>
          </cell>
          <cell r="AH482">
            <v>0.16905054696229044</v>
          </cell>
          <cell r="AI482" t="str">
            <v>Triangular</v>
          </cell>
          <cell r="AJ482">
            <v>2.7941811648044691E-2</v>
          </cell>
          <cell r="AK482">
            <v>9.1606735585754162E-2</v>
          </cell>
          <cell r="AL482">
            <v>0.16905054696229044</v>
          </cell>
          <cell r="AM482" t="str">
            <v>Triangular</v>
          </cell>
          <cell r="AN482">
            <v>2.7941811648044691E-2</v>
          </cell>
          <cell r="AO482">
            <v>9.1606735585754162E-2</v>
          </cell>
          <cell r="AP482">
            <v>0.16905054696229044</v>
          </cell>
          <cell r="AQ482" t="str">
            <v>Triangular</v>
          </cell>
          <cell r="AR482">
            <v>2.7941811648044691E-2</v>
          </cell>
          <cell r="AS482">
            <v>9.1606735585754162E-2</v>
          </cell>
          <cell r="AT482">
            <v>0.16905054696229044</v>
          </cell>
          <cell r="AU482" t="str">
            <v>Triangular</v>
          </cell>
          <cell r="AV482">
            <v>2.7941811648044691E-2</v>
          </cell>
          <cell r="AW482">
            <v>9.1606735585754162E-2</v>
          </cell>
          <cell r="AX482">
            <v>0.16905054696229044</v>
          </cell>
          <cell r="AY482" t="str">
            <v>Triangular</v>
          </cell>
          <cell r="AZ482">
            <v>2.7941811648044691E-2</v>
          </cell>
          <cell r="BA482">
            <v>9.1606735585754162E-2</v>
          </cell>
          <cell r="BB482">
            <v>0.16905054696229044</v>
          </cell>
          <cell r="BC482" t="str">
            <v>Triangular</v>
          </cell>
          <cell r="BD482">
            <v>2.7941811648044691E-2</v>
          </cell>
          <cell r="BE482">
            <v>9.1606735585754162E-2</v>
          </cell>
          <cell r="BF482">
            <v>0.16905054696229044</v>
          </cell>
          <cell r="BG482" t="str">
            <v>Triangular</v>
          </cell>
          <cell r="BH482">
            <v>2.7941811648044691E-2</v>
          </cell>
          <cell r="BI482">
            <v>9.1606735585754162E-2</v>
          </cell>
          <cell r="BJ482">
            <v>0.16905054696229044</v>
          </cell>
          <cell r="BK482" t="str">
            <v>Triangular</v>
          </cell>
          <cell r="BL482">
            <v>2.7941811648044691E-2</v>
          </cell>
          <cell r="BM482">
            <v>9.1606735585754162E-2</v>
          </cell>
          <cell r="BN482">
            <v>0.16905054696229044</v>
          </cell>
          <cell r="BO482" t="str">
            <v>Triangular</v>
          </cell>
          <cell r="BP482">
            <v>2.7941811648044691E-2</v>
          </cell>
          <cell r="BQ482">
            <v>9.1606735585754162E-2</v>
          </cell>
          <cell r="BR482">
            <v>0.16905054696229044</v>
          </cell>
          <cell r="BS482" t="str">
            <v>Triangular</v>
          </cell>
          <cell r="BT482">
            <v>2.7941811648044691E-2</v>
          </cell>
          <cell r="BU482">
            <v>9.1606735585754162E-2</v>
          </cell>
          <cell r="BV482">
            <v>0.16905054696229044</v>
          </cell>
          <cell r="BW482" t="str">
            <v>Triangular</v>
          </cell>
          <cell r="BX482">
            <v>2.7941811648044691E-2</v>
          </cell>
          <cell r="BY482">
            <v>9.1606735585754162E-2</v>
          </cell>
          <cell r="BZ482">
            <v>0.16905054696229044</v>
          </cell>
          <cell r="CA482" t="str">
            <v>Triangular</v>
          </cell>
          <cell r="CB482">
            <v>2.7941811648044691E-2</v>
          </cell>
          <cell r="CC482">
            <v>9.1606735585754162E-2</v>
          </cell>
          <cell r="CD482">
            <v>0.16905054696229044</v>
          </cell>
          <cell r="CE482" t="str">
            <v>Triangular</v>
          </cell>
          <cell r="CF482">
            <v>2.7941811648044691E-2</v>
          </cell>
          <cell r="CG482">
            <v>9.1606735585754162E-2</v>
          </cell>
          <cell r="CH482">
            <v>0.16905054696229044</v>
          </cell>
          <cell r="CI482" t="str">
            <v>Triangular</v>
          </cell>
          <cell r="CJ482">
            <v>2.7941811648044691E-2</v>
          </cell>
          <cell r="CK482">
            <v>9.1606735585754162E-2</v>
          </cell>
          <cell r="CL482">
            <v>0.16905054696229044</v>
          </cell>
          <cell r="CM482" t="str">
            <v>Triangular</v>
          </cell>
          <cell r="CN482">
            <v>2.7941811648044691E-2</v>
          </cell>
          <cell r="CO482">
            <v>9.1606735585754162E-2</v>
          </cell>
          <cell r="CP482">
            <v>0.16905054696229044</v>
          </cell>
          <cell r="CQ482" t="str">
            <v>Triangular</v>
          </cell>
          <cell r="CR482">
            <v>2.7941811648044691E-2</v>
          </cell>
          <cell r="CS482">
            <v>9.1606735585754162E-2</v>
          </cell>
          <cell r="CT482">
            <v>0.16905054696229044</v>
          </cell>
          <cell r="CU482" t="str">
            <v>Triangular</v>
          </cell>
          <cell r="CV482">
            <v>2.7941811648044691E-2</v>
          </cell>
          <cell r="CW482">
            <v>9.1606735585754162E-2</v>
          </cell>
          <cell r="CX482">
            <v>0.16905054696229044</v>
          </cell>
          <cell r="CY482" t="str">
            <v>Triangular</v>
          </cell>
          <cell r="CZ482">
            <v>2.7941811648044691E-2</v>
          </cell>
          <cell r="DA482">
            <v>9.1606735585754162E-2</v>
          </cell>
          <cell r="DB482">
            <v>0.16905054696229044</v>
          </cell>
          <cell r="DC482" t="str">
            <v>Triangular</v>
          </cell>
          <cell r="DD482">
            <v>2.7941811648044691E-2</v>
          </cell>
          <cell r="DE482">
            <v>9.1606735585754162E-2</v>
          </cell>
          <cell r="DF482">
            <v>0.16905054696229044</v>
          </cell>
          <cell r="DG482" t="str">
            <v>Triangular</v>
          </cell>
          <cell r="DH482">
            <v>2.7941811648044691E-2</v>
          </cell>
          <cell r="DI482">
            <v>9.1606735585754162E-2</v>
          </cell>
          <cell r="DJ482">
            <v>0.16905054696229044</v>
          </cell>
          <cell r="DK482" t="str">
            <v>Triangular</v>
          </cell>
          <cell r="DL482">
            <v>2.7941811648044691E-2</v>
          </cell>
          <cell r="DM482">
            <v>9.1606735585754162E-2</v>
          </cell>
          <cell r="DN482">
            <v>0.16905054696229044</v>
          </cell>
          <cell r="DO482" t="str">
            <v>Triangular</v>
          </cell>
          <cell r="DP482">
            <v>2.7941811648044691E-2</v>
          </cell>
          <cell r="DQ482">
            <v>9.1606735585754162E-2</v>
          </cell>
          <cell r="DR482">
            <v>0.16905054696229044</v>
          </cell>
          <cell r="DS482" t="str">
            <v>Triangular</v>
          </cell>
          <cell r="DT482">
            <v>2.7941811648044691E-2</v>
          </cell>
          <cell r="DU482">
            <v>9.1606735585754162E-2</v>
          </cell>
          <cell r="DV482">
            <v>0.16905054696229044</v>
          </cell>
          <cell r="DW482" t="str">
            <v>Triangular</v>
          </cell>
          <cell r="DX482">
            <v>2.7941811648044691E-2</v>
          </cell>
          <cell r="DY482">
            <v>9.1606735585754162E-2</v>
          </cell>
          <cell r="DZ482">
            <v>0.16905054696229044</v>
          </cell>
          <cell r="EA482" t="str">
            <v>Triangular</v>
          </cell>
          <cell r="EB482">
            <v>2.7941811648044691E-2</v>
          </cell>
          <cell r="EC482">
            <v>9.1606735585754162E-2</v>
          </cell>
          <cell r="ED482">
            <v>0.16905054696229044</v>
          </cell>
          <cell r="EE482" t="str">
            <v>Triangular</v>
          </cell>
        </row>
        <row r="483">
          <cell r="E483" t="str">
            <v>3_BDesd_CH4</v>
          </cell>
          <cell r="F483" t="str">
            <v>metric tonnes</v>
          </cell>
          <cell r="G483" t="e">
            <v>#NAME?</v>
          </cell>
          <cell r="H483">
            <v>0.71881953405726273</v>
          </cell>
          <cell r="I483">
            <v>2.4829190779634085</v>
          </cell>
          <cell r="J483">
            <v>5.9442131424581008</v>
          </cell>
          <cell r="K483" t="str">
            <v>Triangular</v>
          </cell>
          <cell r="L483">
            <v>0.71881953405726273</v>
          </cell>
          <cell r="M483">
            <v>2.4829190779634085</v>
          </cell>
          <cell r="N483">
            <v>5.9442131424581008</v>
          </cell>
          <cell r="O483" t="str">
            <v>Triangular</v>
          </cell>
          <cell r="P483">
            <v>0.71881953405726273</v>
          </cell>
          <cell r="Q483">
            <v>2.4829190779634085</v>
          </cell>
          <cell r="R483">
            <v>5.9442131424581008</v>
          </cell>
          <cell r="S483" t="str">
            <v>Triangular</v>
          </cell>
          <cell r="T483">
            <v>0.71881953405726273</v>
          </cell>
          <cell r="U483">
            <v>2.4829190779634085</v>
          </cell>
          <cell r="V483">
            <v>5.9442131424581008</v>
          </cell>
          <cell r="W483" t="str">
            <v>Triangular</v>
          </cell>
          <cell r="X483">
            <v>0.71881953405726273</v>
          </cell>
          <cell r="Y483">
            <v>2.4829190779634085</v>
          </cell>
          <cell r="Z483">
            <v>5.9442131424581008</v>
          </cell>
          <cell r="AA483" t="str">
            <v>Triangular</v>
          </cell>
          <cell r="AB483">
            <v>0.71881953405726273</v>
          </cell>
          <cell r="AC483">
            <v>2.4829190779634085</v>
          </cell>
          <cell r="AD483">
            <v>5.9442131424581008</v>
          </cell>
          <cell r="AE483" t="str">
            <v>Triangular</v>
          </cell>
          <cell r="AF483">
            <v>0.71881953405726273</v>
          </cell>
          <cell r="AG483">
            <v>2.4829190779634085</v>
          </cell>
          <cell r="AH483">
            <v>5.9442131424581008</v>
          </cell>
          <cell r="AI483" t="str">
            <v>Triangular</v>
          </cell>
          <cell r="AJ483">
            <v>0.71881953405726273</v>
          </cell>
          <cell r="AK483">
            <v>2.4829190779634085</v>
          </cell>
          <cell r="AL483">
            <v>5.9442131424581008</v>
          </cell>
          <cell r="AM483" t="str">
            <v>Triangular</v>
          </cell>
          <cell r="AN483">
            <v>0.71881953405726273</v>
          </cell>
          <cell r="AO483">
            <v>2.4829190779634085</v>
          </cell>
          <cell r="AP483">
            <v>5.9442131424581008</v>
          </cell>
          <cell r="AQ483" t="str">
            <v>Triangular</v>
          </cell>
          <cell r="AR483">
            <v>0.71881953405726273</v>
          </cell>
          <cell r="AS483">
            <v>2.4829190779634085</v>
          </cell>
          <cell r="AT483">
            <v>5.9442131424581008</v>
          </cell>
          <cell r="AU483" t="str">
            <v>Triangular</v>
          </cell>
          <cell r="AV483">
            <v>0.71881953405726273</v>
          </cell>
          <cell r="AW483">
            <v>2.4829190779634085</v>
          </cell>
          <cell r="AX483">
            <v>5.9442131424581008</v>
          </cell>
          <cell r="AY483" t="str">
            <v>Triangular</v>
          </cell>
          <cell r="AZ483">
            <v>0.71881953405726273</v>
          </cell>
          <cell r="BA483">
            <v>2.4829190779634085</v>
          </cell>
          <cell r="BB483">
            <v>5.9442131424581008</v>
          </cell>
          <cell r="BC483" t="str">
            <v>Triangular</v>
          </cell>
          <cell r="BD483">
            <v>0.71881953405726273</v>
          </cell>
          <cell r="BE483">
            <v>2.4829190779634085</v>
          </cell>
          <cell r="BF483">
            <v>5.9442131424581008</v>
          </cell>
          <cell r="BG483" t="str">
            <v>Triangular</v>
          </cell>
          <cell r="BH483">
            <v>0.71881953405726273</v>
          </cell>
          <cell r="BI483">
            <v>2.4829190779634085</v>
          </cell>
          <cell r="BJ483">
            <v>5.9442131424581008</v>
          </cell>
          <cell r="BK483" t="str">
            <v>Triangular</v>
          </cell>
          <cell r="BL483">
            <v>0.71881953405726273</v>
          </cell>
          <cell r="BM483">
            <v>2.4829190779634085</v>
          </cell>
          <cell r="BN483">
            <v>5.9442131424581008</v>
          </cell>
          <cell r="BO483" t="str">
            <v>Triangular</v>
          </cell>
          <cell r="BP483">
            <v>0.71881953405726273</v>
          </cell>
          <cell r="BQ483">
            <v>2.4829190779634085</v>
          </cell>
          <cell r="BR483">
            <v>5.9442131424581008</v>
          </cell>
          <cell r="BS483" t="str">
            <v>Triangular</v>
          </cell>
          <cell r="BT483">
            <v>0.71881953405726273</v>
          </cell>
          <cell r="BU483">
            <v>2.4829190779634085</v>
          </cell>
          <cell r="BV483">
            <v>5.9442131424581008</v>
          </cell>
          <cell r="BW483" t="str">
            <v>Triangular</v>
          </cell>
          <cell r="BX483">
            <v>0.71881953405726273</v>
          </cell>
          <cell r="BY483">
            <v>2.4829190779634085</v>
          </cell>
          <cell r="BZ483">
            <v>5.9442131424581008</v>
          </cell>
          <cell r="CA483" t="str">
            <v>Triangular</v>
          </cell>
          <cell r="CB483">
            <v>0.71881953405726273</v>
          </cell>
          <cell r="CC483">
            <v>2.4829190779634085</v>
          </cell>
          <cell r="CD483">
            <v>5.9442131424581008</v>
          </cell>
          <cell r="CE483" t="str">
            <v>Triangular</v>
          </cell>
          <cell r="CF483">
            <v>0.71881953405726273</v>
          </cell>
          <cell r="CG483">
            <v>2.4829190779634085</v>
          </cell>
          <cell r="CH483">
            <v>5.9442131424581008</v>
          </cell>
          <cell r="CI483" t="str">
            <v>Triangular</v>
          </cell>
          <cell r="CJ483">
            <v>0.71881953405726273</v>
          </cell>
          <cell r="CK483">
            <v>2.4829190779634085</v>
          </cell>
          <cell r="CL483">
            <v>5.9442131424581008</v>
          </cell>
          <cell r="CM483" t="str">
            <v>Triangular</v>
          </cell>
          <cell r="CN483">
            <v>0.71881953405726273</v>
          </cell>
          <cell r="CO483">
            <v>2.4829190779634085</v>
          </cell>
          <cell r="CP483">
            <v>5.9442131424581008</v>
          </cell>
          <cell r="CQ483" t="str">
            <v>Triangular</v>
          </cell>
          <cell r="CR483">
            <v>0.71881953405726273</v>
          </cell>
          <cell r="CS483">
            <v>2.4829190779634085</v>
          </cell>
          <cell r="CT483">
            <v>5.9442131424581008</v>
          </cell>
          <cell r="CU483" t="str">
            <v>Triangular</v>
          </cell>
          <cell r="CV483">
            <v>0.71881953405726273</v>
          </cell>
          <cell r="CW483">
            <v>2.4829190779634085</v>
          </cell>
          <cell r="CX483">
            <v>5.9442131424581008</v>
          </cell>
          <cell r="CY483" t="str">
            <v>Triangular</v>
          </cell>
          <cell r="CZ483">
            <v>0.71881953405726273</v>
          </cell>
          <cell r="DA483">
            <v>2.4829190779634085</v>
          </cell>
          <cell r="DB483">
            <v>5.9442131424581008</v>
          </cell>
          <cell r="DC483" t="str">
            <v>Triangular</v>
          </cell>
          <cell r="DD483">
            <v>0.71881953405726273</v>
          </cell>
          <cell r="DE483">
            <v>2.4829190779634085</v>
          </cell>
          <cell r="DF483">
            <v>5.9442131424581008</v>
          </cell>
          <cell r="DG483" t="str">
            <v>Triangular</v>
          </cell>
          <cell r="DH483">
            <v>0.71881953405726273</v>
          </cell>
          <cell r="DI483">
            <v>2.4829190779634085</v>
          </cell>
          <cell r="DJ483">
            <v>5.9442131424581008</v>
          </cell>
          <cell r="DK483" t="str">
            <v>Triangular</v>
          </cell>
          <cell r="DL483">
            <v>0.71881953405726273</v>
          </cell>
          <cell r="DM483">
            <v>2.4829190779634085</v>
          </cell>
          <cell r="DN483">
            <v>5.9442131424581008</v>
          </cell>
          <cell r="DO483" t="str">
            <v>Triangular</v>
          </cell>
          <cell r="DP483">
            <v>0.71881953405726273</v>
          </cell>
          <cell r="DQ483">
            <v>2.4829190779634085</v>
          </cell>
          <cell r="DR483">
            <v>5.9442131424581008</v>
          </cell>
          <cell r="DS483" t="str">
            <v>Triangular</v>
          </cell>
          <cell r="DT483">
            <v>0.71881953405726273</v>
          </cell>
          <cell r="DU483">
            <v>2.4829190779634085</v>
          </cell>
          <cell r="DV483">
            <v>5.9442131424581008</v>
          </cell>
          <cell r="DW483" t="str">
            <v>Triangular</v>
          </cell>
          <cell r="DX483">
            <v>0.71881953405726273</v>
          </cell>
          <cell r="DY483">
            <v>2.4829190779634085</v>
          </cell>
          <cell r="DZ483">
            <v>5.9442131424581008</v>
          </cell>
          <cell r="EA483" t="str">
            <v>Triangular</v>
          </cell>
          <cell r="EB483">
            <v>0.71881953405726273</v>
          </cell>
          <cell r="EC483">
            <v>2.4829190779634085</v>
          </cell>
          <cell r="ED483">
            <v>5.9442131424581008</v>
          </cell>
          <cell r="EE483" t="str">
            <v>Triangular</v>
          </cell>
        </row>
        <row r="484">
          <cell r="E484" t="str">
            <v>3_BDfacpip_CO2</v>
          </cell>
          <cell r="F484" t="str">
            <v>metric tonnes</v>
          </cell>
          <cell r="G484" t="e">
            <v>#NAME?</v>
          </cell>
          <cell r="H484">
            <v>4.0662385405027944E-2</v>
          </cell>
          <cell r="I484">
            <v>1.5226047890472096</v>
          </cell>
          <cell r="J484">
            <v>4.2962785345251397</v>
          </cell>
          <cell r="K484" t="str">
            <v>Triangular</v>
          </cell>
          <cell r="L484">
            <v>4.0662385405027944E-2</v>
          </cell>
          <cell r="M484">
            <v>1.5226047890472096</v>
          </cell>
          <cell r="N484">
            <v>4.2962785345251397</v>
          </cell>
          <cell r="O484" t="str">
            <v>Triangular</v>
          </cell>
          <cell r="P484">
            <v>4.0662385405027944E-2</v>
          </cell>
          <cell r="Q484">
            <v>1.5226047890472096</v>
          </cell>
          <cell r="R484">
            <v>4.2962785345251397</v>
          </cell>
          <cell r="S484" t="str">
            <v>Triangular</v>
          </cell>
          <cell r="T484">
            <v>4.0662385405027944E-2</v>
          </cell>
          <cell r="U484">
            <v>1.5226047890472096</v>
          </cell>
          <cell r="V484">
            <v>4.2962785345251397</v>
          </cell>
          <cell r="W484" t="str">
            <v>Triangular</v>
          </cell>
          <cell r="X484">
            <v>4.0662385405027944E-2</v>
          </cell>
          <cell r="Y484">
            <v>1.5226047890472096</v>
          </cell>
          <cell r="Z484">
            <v>4.2962785345251397</v>
          </cell>
          <cell r="AA484" t="str">
            <v>Triangular</v>
          </cell>
          <cell r="AB484">
            <v>4.0662385405027944E-2</v>
          </cell>
          <cell r="AC484">
            <v>1.5226047890472096</v>
          </cell>
          <cell r="AD484">
            <v>4.2962785345251397</v>
          </cell>
          <cell r="AE484" t="str">
            <v>Triangular</v>
          </cell>
          <cell r="AF484">
            <v>4.0662385405027944E-2</v>
          </cell>
          <cell r="AG484">
            <v>1.5226047890472096</v>
          </cell>
          <cell r="AH484">
            <v>4.2962785345251397</v>
          </cell>
          <cell r="AI484" t="str">
            <v>Triangular</v>
          </cell>
          <cell r="AJ484">
            <v>4.0662385405027944E-2</v>
          </cell>
          <cell r="AK484">
            <v>1.5226047890472096</v>
          </cell>
          <cell r="AL484">
            <v>4.2962785345251397</v>
          </cell>
          <cell r="AM484" t="str">
            <v>Triangular</v>
          </cell>
          <cell r="AN484">
            <v>4.0662385405027944E-2</v>
          </cell>
          <cell r="AO484">
            <v>1.5226047890472096</v>
          </cell>
          <cell r="AP484">
            <v>4.2962785345251397</v>
          </cell>
          <cell r="AQ484" t="str">
            <v>Triangular</v>
          </cell>
          <cell r="AR484">
            <v>4.0662385405027944E-2</v>
          </cell>
          <cell r="AS484">
            <v>1.5226047890472096</v>
          </cell>
          <cell r="AT484">
            <v>4.2962785345251397</v>
          </cell>
          <cell r="AU484" t="str">
            <v>Triangular</v>
          </cell>
          <cell r="AV484">
            <v>4.0662385405027944E-2</v>
          </cell>
          <cell r="AW484">
            <v>1.5226047890472096</v>
          </cell>
          <cell r="AX484">
            <v>4.2962785345251397</v>
          </cell>
          <cell r="AY484" t="str">
            <v>Triangular</v>
          </cell>
          <cell r="AZ484">
            <v>4.0662385405027944E-2</v>
          </cell>
          <cell r="BA484">
            <v>1.5226047890472096</v>
          </cell>
          <cell r="BB484">
            <v>4.2962785345251397</v>
          </cell>
          <cell r="BC484" t="str">
            <v>Triangular</v>
          </cell>
          <cell r="BD484">
            <v>4.0662385405027944E-2</v>
          </cell>
          <cell r="BE484">
            <v>1.5226047890472096</v>
          </cell>
          <cell r="BF484">
            <v>4.2962785345251397</v>
          </cell>
          <cell r="BG484" t="str">
            <v>Triangular</v>
          </cell>
          <cell r="BH484">
            <v>4.0662385405027944E-2</v>
          </cell>
          <cell r="BI484">
            <v>1.5226047890472096</v>
          </cell>
          <cell r="BJ484">
            <v>4.2962785345251397</v>
          </cell>
          <cell r="BK484" t="str">
            <v>Triangular</v>
          </cell>
          <cell r="BL484">
            <v>4.0662385405027944E-2</v>
          </cell>
          <cell r="BM484">
            <v>1.5226047890472096</v>
          </cell>
          <cell r="BN484">
            <v>4.2962785345251397</v>
          </cell>
          <cell r="BO484" t="str">
            <v>Triangular</v>
          </cell>
          <cell r="BP484">
            <v>4.0662385405027944E-2</v>
          </cell>
          <cell r="BQ484">
            <v>1.5226047890472096</v>
          </cell>
          <cell r="BR484">
            <v>4.2962785345251397</v>
          </cell>
          <cell r="BS484" t="str">
            <v>Triangular</v>
          </cell>
          <cell r="BT484">
            <v>4.0662385405027944E-2</v>
          </cell>
          <cell r="BU484">
            <v>1.5226047890472096</v>
          </cell>
          <cell r="BV484">
            <v>4.2962785345251397</v>
          </cell>
          <cell r="BW484" t="str">
            <v>Triangular</v>
          </cell>
          <cell r="BX484">
            <v>4.0662385405027944E-2</v>
          </cell>
          <cell r="BY484">
            <v>1.5226047890472096</v>
          </cell>
          <cell r="BZ484">
            <v>4.2962785345251397</v>
          </cell>
          <cell r="CA484" t="str">
            <v>Triangular</v>
          </cell>
          <cell r="CB484">
            <v>4.0662385405027944E-2</v>
          </cell>
          <cell r="CC484">
            <v>1.5226047890472096</v>
          </cell>
          <cell r="CD484">
            <v>4.2962785345251397</v>
          </cell>
          <cell r="CE484" t="str">
            <v>Triangular</v>
          </cell>
          <cell r="CF484">
            <v>4.0662385405027944E-2</v>
          </cell>
          <cell r="CG484">
            <v>1.5226047890472096</v>
          </cell>
          <cell r="CH484">
            <v>4.2962785345251397</v>
          </cell>
          <cell r="CI484" t="str">
            <v>Triangular</v>
          </cell>
          <cell r="CJ484">
            <v>4.0662385405027944E-2</v>
          </cell>
          <cell r="CK484">
            <v>1.5226047890472096</v>
          </cell>
          <cell r="CL484">
            <v>4.2962785345251397</v>
          </cell>
          <cell r="CM484" t="str">
            <v>Triangular</v>
          </cell>
          <cell r="CN484">
            <v>4.0662385405027944E-2</v>
          </cell>
          <cell r="CO484">
            <v>1.5226047890472096</v>
          </cell>
          <cell r="CP484">
            <v>4.2962785345251397</v>
          </cell>
          <cell r="CQ484" t="str">
            <v>Triangular</v>
          </cell>
          <cell r="CR484">
            <v>4.0662385405027944E-2</v>
          </cell>
          <cell r="CS484">
            <v>1.5226047890472096</v>
          </cell>
          <cell r="CT484">
            <v>4.2962785345251397</v>
          </cell>
          <cell r="CU484" t="str">
            <v>Triangular</v>
          </cell>
          <cell r="CV484">
            <v>4.0662385405027944E-2</v>
          </cell>
          <cell r="CW484">
            <v>1.5226047890472096</v>
          </cell>
          <cell r="CX484">
            <v>4.2962785345251397</v>
          </cell>
          <cell r="CY484" t="str">
            <v>Triangular</v>
          </cell>
          <cell r="CZ484">
            <v>4.0662385405027944E-2</v>
          </cell>
          <cell r="DA484">
            <v>1.5226047890472096</v>
          </cell>
          <cell r="DB484">
            <v>4.2962785345251397</v>
          </cell>
          <cell r="DC484" t="str">
            <v>Triangular</v>
          </cell>
          <cell r="DD484">
            <v>4.0662385405027944E-2</v>
          </cell>
          <cell r="DE484">
            <v>1.5226047890472096</v>
          </cell>
          <cell r="DF484">
            <v>4.2962785345251397</v>
          </cell>
          <cell r="DG484" t="str">
            <v>Triangular</v>
          </cell>
          <cell r="DH484">
            <v>4.0662385405027944E-2</v>
          </cell>
          <cell r="DI484">
            <v>1.5226047890472096</v>
          </cell>
          <cell r="DJ484">
            <v>4.2962785345251397</v>
          </cell>
          <cell r="DK484" t="str">
            <v>Triangular</v>
          </cell>
          <cell r="DL484">
            <v>4.0662385405027944E-2</v>
          </cell>
          <cell r="DM484">
            <v>1.5226047890472096</v>
          </cell>
          <cell r="DN484">
            <v>4.2962785345251397</v>
          </cell>
          <cell r="DO484" t="str">
            <v>Triangular</v>
          </cell>
          <cell r="DP484">
            <v>4.0662385405027944E-2</v>
          </cell>
          <cell r="DQ484">
            <v>1.5226047890472096</v>
          </cell>
          <cell r="DR484">
            <v>4.2962785345251397</v>
          </cell>
          <cell r="DS484" t="str">
            <v>Triangular</v>
          </cell>
          <cell r="DT484">
            <v>4.0662385405027944E-2</v>
          </cell>
          <cell r="DU484">
            <v>1.5226047890472096</v>
          </cell>
          <cell r="DV484">
            <v>4.2962785345251397</v>
          </cell>
          <cell r="DW484" t="str">
            <v>Triangular</v>
          </cell>
          <cell r="DX484">
            <v>4.0662385405027944E-2</v>
          </cell>
          <cell r="DY484">
            <v>1.5226047890472096</v>
          </cell>
          <cell r="DZ484">
            <v>4.2962785345251397</v>
          </cell>
          <cell r="EA484" t="str">
            <v>Triangular</v>
          </cell>
          <cell r="EB484">
            <v>4.0662385405027944E-2</v>
          </cell>
          <cell r="EC484">
            <v>1.5226047890472096</v>
          </cell>
          <cell r="ED484">
            <v>4.2962785345251397</v>
          </cell>
          <cell r="EE484" t="str">
            <v>Triangular</v>
          </cell>
        </row>
        <row r="485">
          <cell r="E485" t="str">
            <v>3_BDfacpip_CH4</v>
          </cell>
          <cell r="F485" t="str">
            <v>metric tonnes</v>
          </cell>
          <cell r="G485" t="e">
            <v>#NAME?</v>
          </cell>
          <cell r="H485">
            <v>1.4643363743086595</v>
          </cell>
          <cell r="I485">
            <v>22.310682943260911</v>
          </cell>
          <cell r="J485">
            <v>53.773958059860341</v>
          </cell>
          <cell r="K485" t="str">
            <v>Triangular</v>
          </cell>
          <cell r="L485">
            <v>1.4643363743086595</v>
          </cell>
          <cell r="M485">
            <v>22.310682943260911</v>
          </cell>
          <cell r="N485">
            <v>53.773958059860341</v>
          </cell>
          <cell r="O485" t="str">
            <v>Triangular</v>
          </cell>
          <cell r="P485">
            <v>1.4643363743086595</v>
          </cell>
          <cell r="Q485">
            <v>22.310682943260911</v>
          </cell>
          <cell r="R485">
            <v>53.773958059860341</v>
          </cell>
          <cell r="S485" t="str">
            <v>Triangular</v>
          </cell>
          <cell r="T485">
            <v>1.4643363743086595</v>
          </cell>
          <cell r="U485">
            <v>22.310682943260911</v>
          </cell>
          <cell r="V485">
            <v>53.773958059860341</v>
          </cell>
          <cell r="W485" t="str">
            <v>Triangular</v>
          </cell>
          <cell r="X485">
            <v>1.4643363743086595</v>
          </cell>
          <cell r="Y485">
            <v>22.310682943260911</v>
          </cell>
          <cell r="Z485">
            <v>53.773958059860341</v>
          </cell>
          <cell r="AA485" t="str">
            <v>Triangular</v>
          </cell>
          <cell r="AB485">
            <v>1.4643363743086595</v>
          </cell>
          <cell r="AC485">
            <v>22.310682943260911</v>
          </cell>
          <cell r="AD485">
            <v>53.773958059860341</v>
          </cell>
          <cell r="AE485" t="str">
            <v>Triangular</v>
          </cell>
          <cell r="AF485">
            <v>1.4643363743086595</v>
          </cell>
          <cell r="AG485">
            <v>22.310682943260911</v>
          </cell>
          <cell r="AH485">
            <v>53.773958059860341</v>
          </cell>
          <cell r="AI485" t="str">
            <v>Triangular</v>
          </cell>
          <cell r="AJ485">
            <v>1.4643363743086595</v>
          </cell>
          <cell r="AK485">
            <v>22.310682943260911</v>
          </cell>
          <cell r="AL485">
            <v>53.773958059860341</v>
          </cell>
          <cell r="AM485" t="str">
            <v>Triangular</v>
          </cell>
          <cell r="AN485">
            <v>1.4643363743086595</v>
          </cell>
          <cell r="AO485">
            <v>22.310682943260911</v>
          </cell>
          <cell r="AP485">
            <v>53.773958059860341</v>
          </cell>
          <cell r="AQ485" t="str">
            <v>Triangular</v>
          </cell>
          <cell r="AR485">
            <v>1.4643363743086595</v>
          </cell>
          <cell r="AS485">
            <v>22.310682943260911</v>
          </cell>
          <cell r="AT485">
            <v>53.773958059860341</v>
          </cell>
          <cell r="AU485" t="str">
            <v>Triangular</v>
          </cell>
          <cell r="AV485">
            <v>1.4643363743086595</v>
          </cell>
          <cell r="AW485">
            <v>22.310682943260911</v>
          </cell>
          <cell r="AX485">
            <v>53.773958059860341</v>
          </cell>
          <cell r="AY485" t="str">
            <v>Triangular</v>
          </cell>
          <cell r="AZ485">
            <v>1.4643363743086595</v>
          </cell>
          <cell r="BA485">
            <v>22.310682943260911</v>
          </cell>
          <cell r="BB485">
            <v>53.773958059860341</v>
          </cell>
          <cell r="BC485" t="str">
            <v>Triangular</v>
          </cell>
          <cell r="BD485">
            <v>1.4643363743086595</v>
          </cell>
          <cell r="BE485">
            <v>22.310682943260911</v>
          </cell>
          <cell r="BF485">
            <v>53.773958059860341</v>
          </cell>
          <cell r="BG485" t="str">
            <v>Triangular</v>
          </cell>
          <cell r="BH485">
            <v>1.4643363743086595</v>
          </cell>
          <cell r="BI485">
            <v>22.310682943260911</v>
          </cell>
          <cell r="BJ485">
            <v>53.773958059860341</v>
          </cell>
          <cell r="BK485" t="str">
            <v>Triangular</v>
          </cell>
          <cell r="BL485">
            <v>1.4643363743086595</v>
          </cell>
          <cell r="BM485">
            <v>22.310682943260911</v>
          </cell>
          <cell r="BN485">
            <v>53.773958059860341</v>
          </cell>
          <cell r="BO485" t="str">
            <v>Triangular</v>
          </cell>
          <cell r="BP485">
            <v>1.4643363743086595</v>
          </cell>
          <cell r="BQ485">
            <v>22.310682943260911</v>
          </cell>
          <cell r="BR485">
            <v>53.773958059860341</v>
          </cell>
          <cell r="BS485" t="str">
            <v>Triangular</v>
          </cell>
          <cell r="BT485">
            <v>1.4643363743086595</v>
          </cell>
          <cell r="BU485">
            <v>22.310682943260911</v>
          </cell>
          <cell r="BV485">
            <v>53.773958059860341</v>
          </cell>
          <cell r="BW485" t="str">
            <v>Triangular</v>
          </cell>
          <cell r="BX485">
            <v>1.4643363743086595</v>
          </cell>
          <cell r="BY485">
            <v>22.310682943260911</v>
          </cell>
          <cell r="BZ485">
            <v>53.773958059860341</v>
          </cell>
          <cell r="CA485" t="str">
            <v>Triangular</v>
          </cell>
          <cell r="CB485">
            <v>1.4643363743086595</v>
          </cell>
          <cell r="CC485">
            <v>22.310682943260911</v>
          </cell>
          <cell r="CD485">
            <v>53.773958059860341</v>
          </cell>
          <cell r="CE485" t="str">
            <v>Triangular</v>
          </cell>
          <cell r="CF485">
            <v>1.4643363743086595</v>
          </cell>
          <cell r="CG485">
            <v>22.310682943260911</v>
          </cell>
          <cell r="CH485">
            <v>53.773958059860341</v>
          </cell>
          <cell r="CI485" t="str">
            <v>Triangular</v>
          </cell>
          <cell r="CJ485">
            <v>1.4643363743086595</v>
          </cell>
          <cell r="CK485">
            <v>22.310682943260911</v>
          </cell>
          <cell r="CL485">
            <v>53.773958059860341</v>
          </cell>
          <cell r="CM485" t="str">
            <v>Triangular</v>
          </cell>
          <cell r="CN485">
            <v>1.4643363743086595</v>
          </cell>
          <cell r="CO485">
            <v>22.310682943260911</v>
          </cell>
          <cell r="CP485">
            <v>53.773958059860341</v>
          </cell>
          <cell r="CQ485" t="str">
            <v>Triangular</v>
          </cell>
          <cell r="CR485">
            <v>1.4643363743086595</v>
          </cell>
          <cell r="CS485">
            <v>22.310682943260911</v>
          </cell>
          <cell r="CT485">
            <v>53.773958059860341</v>
          </cell>
          <cell r="CU485" t="str">
            <v>Triangular</v>
          </cell>
          <cell r="CV485">
            <v>1.4643363743086595</v>
          </cell>
          <cell r="CW485">
            <v>22.310682943260911</v>
          </cell>
          <cell r="CX485">
            <v>53.773958059860341</v>
          </cell>
          <cell r="CY485" t="str">
            <v>Triangular</v>
          </cell>
          <cell r="CZ485">
            <v>1.4643363743086595</v>
          </cell>
          <cell r="DA485">
            <v>22.310682943260911</v>
          </cell>
          <cell r="DB485">
            <v>53.773958059860341</v>
          </cell>
          <cell r="DC485" t="str">
            <v>Triangular</v>
          </cell>
          <cell r="DD485">
            <v>1.4643363743086595</v>
          </cell>
          <cell r="DE485">
            <v>22.310682943260911</v>
          </cell>
          <cell r="DF485">
            <v>53.773958059860341</v>
          </cell>
          <cell r="DG485" t="str">
            <v>Triangular</v>
          </cell>
          <cell r="DH485">
            <v>1.4643363743086595</v>
          </cell>
          <cell r="DI485">
            <v>22.310682943260911</v>
          </cell>
          <cell r="DJ485">
            <v>53.773958059860341</v>
          </cell>
          <cell r="DK485" t="str">
            <v>Triangular</v>
          </cell>
          <cell r="DL485">
            <v>1.4643363743086595</v>
          </cell>
          <cell r="DM485">
            <v>22.310682943260911</v>
          </cell>
          <cell r="DN485">
            <v>53.773958059860341</v>
          </cell>
          <cell r="DO485" t="str">
            <v>Triangular</v>
          </cell>
          <cell r="DP485">
            <v>1.4643363743086595</v>
          </cell>
          <cell r="DQ485">
            <v>22.310682943260911</v>
          </cell>
          <cell r="DR485">
            <v>53.773958059860341</v>
          </cell>
          <cell r="DS485" t="str">
            <v>Triangular</v>
          </cell>
          <cell r="DT485">
            <v>1.4643363743086595</v>
          </cell>
          <cell r="DU485">
            <v>22.310682943260911</v>
          </cell>
          <cell r="DV485">
            <v>53.773958059860341</v>
          </cell>
          <cell r="DW485" t="str">
            <v>Triangular</v>
          </cell>
          <cell r="DX485">
            <v>1.4643363743086595</v>
          </cell>
          <cell r="DY485">
            <v>22.310682943260911</v>
          </cell>
          <cell r="DZ485">
            <v>53.773958059860341</v>
          </cell>
          <cell r="EA485" t="str">
            <v>Triangular</v>
          </cell>
          <cell r="EB485">
            <v>1.4643363743086595</v>
          </cell>
          <cell r="EC485">
            <v>22.310682943260911</v>
          </cell>
          <cell r="ED485">
            <v>53.773958059860341</v>
          </cell>
          <cell r="EE485" t="str">
            <v>Triangular</v>
          </cell>
        </row>
        <row r="486">
          <cell r="E486" t="str">
            <v>3_BDpig_CO2</v>
          </cell>
          <cell r="F486" t="str">
            <v>metric tonnes</v>
          </cell>
          <cell r="G486" t="e">
            <v>#NAME?</v>
          </cell>
          <cell r="H486">
            <v>2.8717255740223456E-2</v>
          </cell>
          <cell r="I486">
            <v>8.4702706201396596E-2</v>
          </cell>
          <cell r="J486">
            <v>0.15571833808659216</v>
          </cell>
          <cell r="K486" t="str">
            <v>Triangular</v>
          </cell>
          <cell r="L486">
            <v>2.8717255740223456E-2</v>
          </cell>
          <cell r="M486">
            <v>8.4702706201396596E-2</v>
          </cell>
          <cell r="N486">
            <v>0.15571833808659216</v>
          </cell>
          <cell r="O486" t="str">
            <v>Triangular</v>
          </cell>
          <cell r="P486">
            <v>2.8717255740223456E-2</v>
          </cell>
          <cell r="Q486">
            <v>8.4702706201396596E-2</v>
          </cell>
          <cell r="R486">
            <v>0.15571833808659216</v>
          </cell>
          <cell r="S486" t="str">
            <v>Triangular</v>
          </cell>
          <cell r="T486">
            <v>2.8717255740223456E-2</v>
          </cell>
          <cell r="U486">
            <v>8.4702706201396596E-2</v>
          </cell>
          <cell r="V486">
            <v>0.15571833808659216</v>
          </cell>
          <cell r="W486" t="str">
            <v>Triangular</v>
          </cell>
          <cell r="X486">
            <v>2.8717255740223456E-2</v>
          </cell>
          <cell r="Y486">
            <v>8.4702706201396596E-2</v>
          </cell>
          <cell r="Z486">
            <v>0.15571833808659216</v>
          </cell>
          <cell r="AA486" t="str">
            <v>Triangular</v>
          </cell>
          <cell r="AB486">
            <v>2.8717255740223456E-2</v>
          </cell>
          <cell r="AC486">
            <v>8.4702706201396596E-2</v>
          </cell>
          <cell r="AD486">
            <v>0.15571833808659216</v>
          </cell>
          <cell r="AE486" t="str">
            <v>Triangular</v>
          </cell>
          <cell r="AF486">
            <v>2.8717255740223456E-2</v>
          </cell>
          <cell r="AG486">
            <v>8.4702706201396596E-2</v>
          </cell>
          <cell r="AH486">
            <v>0.15571833808659216</v>
          </cell>
          <cell r="AI486" t="str">
            <v>Triangular</v>
          </cell>
          <cell r="AJ486">
            <v>2.8717255740223456E-2</v>
          </cell>
          <cell r="AK486">
            <v>8.4702706201396596E-2</v>
          </cell>
          <cell r="AL486">
            <v>0.15571833808659216</v>
          </cell>
          <cell r="AM486" t="str">
            <v>Triangular</v>
          </cell>
          <cell r="AN486">
            <v>2.8717255740223456E-2</v>
          </cell>
          <cell r="AO486">
            <v>8.4702706201396596E-2</v>
          </cell>
          <cell r="AP486">
            <v>0.15571833808659216</v>
          </cell>
          <cell r="AQ486" t="str">
            <v>Triangular</v>
          </cell>
          <cell r="AR486">
            <v>2.8717255740223456E-2</v>
          </cell>
          <cell r="AS486">
            <v>8.4702706201396596E-2</v>
          </cell>
          <cell r="AT486">
            <v>0.15571833808659216</v>
          </cell>
          <cell r="AU486" t="str">
            <v>Triangular</v>
          </cell>
          <cell r="AV486">
            <v>2.8717255740223456E-2</v>
          </cell>
          <cell r="AW486">
            <v>8.4702706201396596E-2</v>
          </cell>
          <cell r="AX486">
            <v>0.15571833808659216</v>
          </cell>
          <cell r="AY486" t="str">
            <v>Triangular</v>
          </cell>
          <cell r="AZ486">
            <v>2.8717255740223456E-2</v>
          </cell>
          <cell r="BA486">
            <v>8.4702706201396596E-2</v>
          </cell>
          <cell r="BB486">
            <v>0.15571833808659216</v>
          </cell>
          <cell r="BC486" t="str">
            <v>Triangular</v>
          </cell>
          <cell r="BD486">
            <v>2.8717255740223456E-2</v>
          </cell>
          <cell r="BE486">
            <v>8.4702706201396596E-2</v>
          </cell>
          <cell r="BF486">
            <v>0.15571833808659216</v>
          </cell>
          <cell r="BG486" t="str">
            <v>Triangular</v>
          </cell>
          <cell r="BH486">
            <v>2.8717255740223456E-2</v>
          </cell>
          <cell r="BI486">
            <v>8.4702706201396596E-2</v>
          </cell>
          <cell r="BJ486">
            <v>0.15571833808659216</v>
          </cell>
          <cell r="BK486" t="str">
            <v>Triangular</v>
          </cell>
          <cell r="BL486">
            <v>2.8717255740223456E-2</v>
          </cell>
          <cell r="BM486">
            <v>8.4702706201396596E-2</v>
          </cell>
          <cell r="BN486">
            <v>0.15571833808659216</v>
          </cell>
          <cell r="BO486" t="str">
            <v>Triangular</v>
          </cell>
          <cell r="BP486">
            <v>2.8717255740223456E-2</v>
          </cell>
          <cell r="BQ486">
            <v>8.4702706201396596E-2</v>
          </cell>
          <cell r="BR486">
            <v>0.15571833808659216</v>
          </cell>
          <cell r="BS486" t="str">
            <v>Triangular</v>
          </cell>
          <cell r="BT486">
            <v>2.8717255740223456E-2</v>
          </cell>
          <cell r="BU486">
            <v>8.4702706201396596E-2</v>
          </cell>
          <cell r="BV486">
            <v>0.15571833808659216</v>
          </cell>
          <cell r="BW486" t="str">
            <v>Triangular</v>
          </cell>
          <cell r="BX486">
            <v>2.8717255740223456E-2</v>
          </cell>
          <cell r="BY486">
            <v>8.4702706201396596E-2</v>
          </cell>
          <cell r="BZ486">
            <v>0.15571833808659216</v>
          </cell>
          <cell r="CA486" t="str">
            <v>Triangular</v>
          </cell>
          <cell r="CB486">
            <v>2.8717255740223456E-2</v>
          </cell>
          <cell r="CC486">
            <v>8.4702706201396596E-2</v>
          </cell>
          <cell r="CD486">
            <v>0.15571833808659216</v>
          </cell>
          <cell r="CE486" t="str">
            <v>Triangular</v>
          </cell>
          <cell r="CF486">
            <v>2.8717255740223456E-2</v>
          </cell>
          <cell r="CG486">
            <v>8.4702706201396596E-2</v>
          </cell>
          <cell r="CH486">
            <v>0.15571833808659216</v>
          </cell>
          <cell r="CI486" t="str">
            <v>Triangular</v>
          </cell>
          <cell r="CJ486">
            <v>2.8717255740223456E-2</v>
          </cell>
          <cell r="CK486">
            <v>8.4702706201396596E-2</v>
          </cell>
          <cell r="CL486">
            <v>0.15571833808659216</v>
          </cell>
          <cell r="CM486" t="str">
            <v>Triangular</v>
          </cell>
          <cell r="CN486">
            <v>2.8717255740223456E-2</v>
          </cell>
          <cell r="CO486">
            <v>8.4702706201396596E-2</v>
          </cell>
          <cell r="CP486">
            <v>0.15571833808659216</v>
          </cell>
          <cell r="CQ486" t="str">
            <v>Triangular</v>
          </cell>
          <cell r="CR486">
            <v>2.8717255740223456E-2</v>
          </cell>
          <cell r="CS486">
            <v>8.4702706201396596E-2</v>
          </cell>
          <cell r="CT486">
            <v>0.15571833808659216</v>
          </cell>
          <cell r="CU486" t="str">
            <v>Triangular</v>
          </cell>
          <cell r="CV486">
            <v>2.8717255740223456E-2</v>
          </cell>
          <cell r="CW486">
            <v>8.4702706201396596E-2</v>
          </cell>
          <cell r="CX486">
            <v>0.15571833808659216</v>
          </cell>
          <cell r="CY486" t="str">
            <v>Triangular</v>
          </cell>
          <cell r="CZ486">
            <v>2.8717255740223456E-2</v>
          </cell>
          <cell r="DA486">
            <v>8.4702706201396596E-2</v>
          </cell>
          <cell r="DB486">
            <v>0.15571833808659216</v>
          </cell>
          <cell r="DC486" t="str">
            <v>Triangular</v>
          </cell>
          <cell r="DD486">
            <v>2.8717255740223456E-2</v>
          </cell>
          <cell r="DE486">
            <v>8.4702706201396596E-2</v>
          </cell>
          <cell r="DF486">
            <v>0.15571833808659216</v>
          </cell>
          <cell r="DG486" t="str">
            <v>Triangular</v>
          </cell>
          <cell r="DH486">
            <v>2.8717255740223456E-2</v>
          </cell>
          <cell r="DI486">
            <v>8.4702706201396596E-2</v>
          </cell>
          <cell r="DJ486">
            <v>0.15571833808659216</v>
          </cell>
          <cell r="DK486" t="str">
            <v>Triangular</v>
          </cell>
          <cell r="DL486">
            <v>2.8717255740223456E-2</v>
          </cell>
          <cell r="DM486">
            <v>8.4702706201396596E-2</v>
          </cell>
          <cell r="DN486">
            <v>0.15571833808659216</v>
          </cell>
          <cell r="DO486" t="str">
            <v>Triangular</v>
          </cell>
          <cell r="DP486">
            <v>2.8717255740223456E-2</v>
          </cell>
          <cell r="DQ486">
            <v>8.4702706201396596E-2</v>
          </cell>
          <cell r="DR486">
            <v>0.15571833808659216</v>
          </cell>
          <cell r="DS486" t="str">
            <v>Triangular</v>
          </cell>
          <cell r="DT486">
            <v>2.8717255740223456E-2</v>
          </cell>
          <cell r="DU486">
            <v>8.4702706201396596E-2</v>
          </cell>
          <cell r="DV486">
            <v>0.15571833808659216</v>
          </cell>
          <cell r="DW486" t="str">
            <v>Triangular</v>
          </cell>
          <cell r="DX486">
            <v>2.8717255740223456E-2</v>
          </cell>
          <cell r="DY486">
            <v>8.4702706201396596E-2</v>
          </cell>
          <cell r="DZ486">
            <v>0.15571833808659216</v>
          </cell>
          <cell r="EA486" t="str">
            <v>Triangular</v>
          </cell>
          <cell r="EB486">
            <v>2.8717255740223456E-2</v>
          </cell>
          <cell r="EC486">
            <v>8.4702706201396596E-2</v>
          </cell>
          <cell r="ED486">
            <v>0.15571833808659216</v>
          </cell>
          <cell r="EE486" t="str">
            <v>Triangular</v>
          </cell>
        </row>
        <row r="487">
          <cell r="E487" t="str">
            <v>3_BDpig_CH4</v>
          </cell>
          <cell r="F487" t="str">
            <v>metric tonnes</v>
          </cell>
          <cell r="G487" t="e">
            <v>#NAME?</v>
          </cell>
          <cell r="H487">
            <v>0.46154318835893837</v>
          </cell>
          <cell r="I487">
            <v>1.0270457462181561</v>
          </cell>
          <cell r="J487">
            <v>1.7369909272416209</v>
          </cell>
          <cell r="K487" t="str">
            <v>Triangular</v>
          </cell>
          <cell r="L487">
            <v>0.46154318835893837</v>
          </cell>
          <cell r="M487">
            <v>1.0270457462181561</v>
          </cell>
          <cell r="N487">
            <v>1.7369909272416209</v>
          </cell>
          <cell r="O487" t="str">
            <v>Triangular</v>
          </cell>
          <cell r="P487">
            <v>0.46154318835893837</v>
          </cell>
          <cell r="Q487">
            <v>1.0270457462181561</v>
          </cell>
          <cell r="R487">
            <v>1.7369909272416209</v>
          </cell>
          <cell r="S487" t="str">
            <v>Triangular</v>
          </cell>
          <cell r="T487">
            <v>0.46154318835893837</v>
          </cell>
          <cell r="U487">
            <v>1.0270457462181561</v>
          </cell>
          <cell r="V487">
            <v>1.7369909272416209</v>
          </cell>
          <cell r="W487" t="str">
            <v>Triangular</v>
          </cell>
          <cell r="X487">
            <v>0.46154318835893837</v>
          </cell>
          <cell r="Y487">
            <v>1.0270457462181561</v>
          </cell>
          <cell r="Z487">
            <v>1.7369909272416209</v>
          </cell>
          <cell r="AA487" t="str">
            <v>Triangular</v>
          </cell>
          <cell r="AB487">
            <v>0.46154318835893837</v>
          </cell>
          <cell r="AC487">
            <v>1.0270457462181561</v>
          </cell>
          <cell r="AD487">
            <v>1.7369909272416209</v>
          </cell>
          <cell r="AE487" t="str">
            <v>Triangular</v>
          </cell>
          <cell r="AF487">
            <v>0.46154318835893837</v>
          </cell>
          <cell r="AG487">
            <v>1.0270457462181561</v>
          </cell>
          <cell r="AH487">
            <v>1.7369909272416209</v>
          </cell>
          <cell r="AI487" t="str">
            <v>Triangular</v>
          </cell>
          <cell r="AJ487">
            <v>0.46154318835893837</v>
          </cell>
          <cell r="AK487">
            <v>1.0270457462181561</v>
          </cell>
          <cell r="AL487">
            <v>1.7369909272416209</v>
          </cell>
          <cell r="AM487" t="str">
            <v>Triangular</v>
          </cell>
          <cell r="AN487">
            <v>0.46154318835893837</v>
          </cell>
          <cell r="AO487">
            <v>1.0270457462181561</v>
          </cell>
          <cell r="AP487">
            <v>1.7369909272416209</v>
          </cell>
          <cell r="AQ487" t="str">
            <v>Triangular</v>
          </cell>
          <cell r="AR487">
            <v>0.46154318835893837</v>
          </cell>
          <cell r="AS487">
            <v>1.0270457462181561</v>
          </cell>
          <cell r="AT487">
            <v>1.7369909272416209</v>
          </cell>
          <cell r="AU487" t="str">
            <v>Triangular</v>
          </cell>
          <cell r="AV487">
            <v>0.46154318835893837</v>
          </cell>
          <cell r="AW487">
            <v>1.0270457462181561</v>
          </cell>
          <cell r="AX487">
            <v>1.7369909272416209</v>
          </cell>
          <cell r="AY487" t="str">
            <v>Triangular</v>
          </cell>
          <cell r="AZ487">
            <v>0.46154318835893837</v>
          </cell>
          <cell r="BA487">
            <v>1.0270457462181561</v>
          </cell>
          <cell r="BB487">
            <v>1.7369909272416209</v>
          </cell>
          <cell r="BC487" t="str">
            <v>Triangular</v>
          </cell>
          <cell r="BD487">
            <v>0.46154318835893837</v>
          </cell>
          <cell r="BE487">
            <v>1.0270457462181561</v>
          </cell>
          <cell r="BF487">
            <v>1.7369909272416209</v>
          </cell>
          <cell r="BG487" t="str">
            <v>Triangular</v>
          </cell>
          <cell r="BH487">
            <v>0.46154318835893837</v>
          </cell>
          <cell r="BI487">
            <v>1.0270457462181561</v>
          </cell>
          <cell r="BJ487">
            <v>1.7369909272416209</v>
          </cell>
          <cell r="BK487" t="str">
            <v>Triangular</v>
          </cell>
          <cell r="BL487">
            <v>0.46154318835893837</v>
          </cell>
          <cell r="BM487">
            <v>1.0270457462181561</v>
          </cell>
          <cell r="BN487">
            <v>1.7369909272416209</v>
          </cell>
          <cell r="BO487" t="str">
            <v>Triangular</v>
          </cell>
          <cell r="BP487">
            <v>0.46154318835893837</v>
          </cell>
          <cell r="BQ487">
            <v>1.0270457462181561</v>
          </cell>
          <cell r="BR487">
            <v>1.7369909272416209</v>
          </cell>
          <cell r="BS487" t="str">
            <v>Triangular</v>
          </cell>
          <cell r="BT487">
            <v>0.46154318835893837</v>
          </cell>
          <cell r="BU487">
            <v>1.0270457462181561</v>
          </cell>
          <cell r="BV487">
            <v>1.7369909272416209</v>
          </cell>
          <cell r="BW487" t="str">
            <v>Triangular</v>
          </cell>
          <cell r="BX487">
            <v>0.46154318835893837</v>
          </cell>
          <cell r="BY487">
            <v>1.0270457462181561</v>
          </cell>
          <cell r="BZ487">
            <v>1.7369909272416209</v>
          </cell>
          <cell r="CA487" t="str">
            <v>Triangular</v>
          </cell>
          <cell r="CB487">
            <v>0.46154318835893837</v>
          </cell>
          <cell r="CC487">
            <v>1.0270457462181561</v>
          </cell>
          <cell r="CD487">
            <v>1.7369909272416209</v>
          </cell>
          <cell r="CE487" t="str">
            <v>Triangular</v>
          </cell>
          <cell r="CF487">
            <v>0.46154318835893837</v>
          </cell>
          <cell r="CG487">
            <v>1.0270457462181561</v>
          </cell>
          <cell r="CH487">
            <v>1.7369909272416209</v>
          </cell>
          <cell r="CI487" t="str">
            <v>Triangular</v>
          </cell>
          <cell r="CJ487">
            <v>0.46154318835893837</v>
          </cell>
          <cell r="CK487">
            <v>1.0270457462181561</v>
          </cell>
          <cell r="CL487">
            <v>1.7369909272416209</v>
          </cell>
          <cell r="CM487" t="str">
            <v>Triangular</v>
          </cell>
          <cell r="CN487">
            <v>0.46154318835893837</v>
          </cell>
          <cell r="CO487">
            <v>1.0270457462181561</v>
          </cell>
          <cell r="CP487">
            <v>1.7369909272416209</v>
          </cell>
          <cell r="CQ487" t="str">
            <v>Triangular</v>
          </cell>
          <cell r="CR487">
            <v>0.46154318835893837</v>
          </cell>
          <cell r="CS487">
            <v>1.0270457462181561</v>
          </cell>
          <cell r="CT487">
            <v>1.7369909272416209</v>
          </cell>
          <cell r="CU487" t="str">
            <v>Triangular</v>
          </cell>
          <cell r="CV487">
            <v>0.46154318835893837</v>
          </cell>
          <cell r="CW487">
            <v>1.0270457462181561</v>
          </cell>
          <cell r="CX487">
            <v>1.7369909272416209</v>
          </cell>
          <cell r="CY487" t="str">
            <v>Triangular</v>
          </cell>
          <cell r="CZ487">
            <v>0.46154318835893837</v>
          </cell>
          <cell r="DA487">
            <v>1.0270457462181561</v>
          </cell>
          <cell r="DB487">
            <v>1.7369909272416209</v>
          </cell>
          <cell r="DC487" t="str">
            <v>Triangular</v>
          </cell>
          <cell r="DD487">
            <v>0.46154318835893837</v>
          </cell>
          <cell r="DE487">
            <v>1.0270457462181561</v>
          </cell>
          <cell r="DF487">
            <v>1.7369909272416209</v>
          </cell>
          <cell r="DG487" t="str">
            <v>Triangular</v>
          </cell>
          <cell r="DH487">
            <v>0.46154318835893837</v>
          </cell>
          <cell r="DI487">
            <v>1.0270457462181561</v>
          </cell>
          <cell r="DJ487">
            <v>1.7369909272416209</v>
          </cell>
          <cell r="DK487" t="str">
            <v>Triangular</v>
          </cell>
          <cell r="DL487">
            <v>0.46154318835893837</v>
          </cell>
          <cell r="DM487">
            <v>1.0270457462181561</v>
          </cell>
          <cell r="DN487">
            <v>1.7369909272416209</v>
          </cell>
          <cell r="DO487" t="str">
            <v>Triangular</v>
          </cell>
          <cell r="DP487">
            <v>0.46154318835893837</v>
          </cell>
          <cell r="DQ487">
            <v>1.0270457462181561</v>
          </cell>
          <cell r="DR487">
            <v>1.7369909272416209</v>
          </cell>
          <cell r="DS487" t="str">
            <v>Triangular</v>
          </cell>
          <cell r="DT487">
            <v>0.46154318835893837</v>
          </cell>
          <cell r="DU487">
            <v>1.0270457462181561</v>
          </cell>
          <cell r="DV487">
            <v>1.7369909272416209</v>
          </cell>
          <cell r="DW487" t="str">
            <v>Triangular</v>
          </cell>
          <cell r="DX487">
            <v>0.46154318835893837</v>
          </cell>
          <cell r="DY487">
            <v>1.0270457462181561</v>
          </cell>
          <cell r="DZ487">
            <v>1.7369909272416209</v>
          </cell>
          <cell r="EA487" t="str">
            <v>Triangular</v>
          </cell>
          <cell r="EB487">
            <v>0.46154318835893837</v>
          </cell>
          <cell r="EC487">
            <v>1.0270457462181561</v>
          </cell>
          <cell r="ED487">
            <v>1.7369909272416209</v>
          </cell>
          <cell r="EE487" t="str">
            <v>Triangular</v>
          </cell>
        </row>
        <row r="488">
          <cell r="E488" t="str">
            <v>3_BDscrub_CO2</v>
          </cell>
          <cell r="F488" t="str">
            <v>metric tonnes</v>
          </cell>
          <cell r="G488" t="e">
            <v>#NAME?</v>
          </cell>
          <cell r="H488">
            <v>8.4305261173184352E-4</v>
          </cell>
          <cell r="I488">
            <v>2.101453829776535E-2</v>
          </cell>
          <cell r="J488">
            <v>7.1446701159217862E-2</v>
          </cell>
          <cell r="K488" t="str">
            <v>Triangular</v>
          </cell>
          <cell r="L488">
            <v>8.4305261173184352E-4</v>
          </cell>
          <cell r="M488">
            <v>2.101453829776535E-2</v>
          </cell>
          <cell r="N488">
            <v>7.1446701159217862E-2</v>
          </cell>
          <cell r="O488" t="str">
            <v>Triangular</v>
          </cell>
          <cell r="P488">
            <v>8.4305261173184352E-4</v>
          </cell>
          <cell r="Q488">
            <v>2.101453829776535E-2</v>
          </cell>
          <cell r="R488">
            <v>7.1446701159217862E-2</v>
          </cell>
          <cell r="S488" t="str">
            <v>Triangular</v>
          </cell>
          <cell r="T488">
            <v>8.4305261173184352E-4</v>
          </cell>
          <cell r="U488">
            <v>2.101453829776535E-2</v>
          </cell>
          <cell r="V488">
            <v>7.1446701159217862E-2</v>
          </cell>
          <cell r="W488" t="str">
            <v>Triangular</v>
          </cell>
          <cell r="X488">
            <v>8.4305261173184352E-4</v>
          </cell>
          <cell r="Y488">
            <v>2.101453829776535E-2</v>
          </cell>
          <cell r="Z488">
            <v>7.1446701159217862E-2</v>
          </cell>
          <cell r="AA488" t="str">
            <v>Triangular</v>
          </cell>
          <cell r="AB488">
            <v>8.4305261173184352E-4</v>
          </cell>
          <cell r="AC488">
            <v>2.101453829776535E-2</v>
          </cell>
          <cell r="AD488">
            <v>7.1446701159217862E-2</v>
          </cell>
          <cell r="AE488" t="str">
            <v>Triangular</v>
          </cell>
          <cell r="AF488">
            <v>8.4305261173184352E-4</v>
          </cell>
          <cell r="AG488">
            <v>2.101453829776535E-2</v>
          </cell>
          <cell r="AH488">
            <v>7.1446701159217862E-2</v>
          </cell>
          <cell r="AI488" t="str">
            <v>Triangular</v>
          </cell>
          <cell r="AJ488">
            <v>8.4305261173184352E-4</v>
          </cell>
          <cell r="AK488">
            <v>2.101453829776535E-2</v>
          </cell>
          <cell r="AL488">
            <v>7.1446701159217862E-2</v>
          </cell>
          <cell r="AM488" t="str">
            <v>Triangular</v>
          </cell>
          <cell r="AN488">
            <v>8.4305261173184352E-4</v>
          </cell>
          <cell r="AO488">
            <v>2.101453829776535E-2</v>
          </cell>
          <cell r="AP488">
            <v>7.1446701159217862E-2</v>
          </cell>
          <cell r="AQ488" t="str">
            <v>Triangular</v>
          </cell>
          <cell r="AR488">
            <v>8.4305261173184352E-4</v>
          </cell>
          <cell r="AS488">
            <v>2.101453829776535E-2</v>
          </cell>
          <cell r="AT488">
            <v>7.1446701159217862E-2</v>
          </cell>
          <cell r="AU488" t="str">
            <v>Triangular</v>
          </cell>
          <cell r="AV488">
            <v>8.4305261173184352E-4</v>
          </cell>
          <cell r="AW488">
            <v>2.101453829776535E-2</v>
          </cell>
          <cell r="AX488">
            <v>7.1446701159217862E-2</v>
          </cell>
          <cell r="AY488" t="str">
            <v>Triangular</v>
          </cell>
          <cell r="AZ488">
            <v>8.4305261173184352E-4</v>
          </cell>
          <cell r="BA488">
            <v>2.101453829776535E-2</v>
          </cell>
          <cell r="BB488">
            <v>7.1446701159217862E-2</v>
          </cell>
          <cell r="BC488" t="str">
            <v>Triangular</v>
          </cell>
          <cell r="BD488">
            <v>8.4305261173184352E-4</v>
          </cell>
          <cell r="BE488">
            <v>2.101453829776535E-2</v>
          </cell>
          <cell r="BF488">
            <v>7.1446701159217862E-2</v>
          </cell>
          <cell r="BG488" t="str">
            <v>Triangular</v>
          </cell>
          <cell r="BH488">
            <v>8.4305261173184352E-4</v>
          </cell>
          <cell r="BI488">
            <v>2.101453829776535E-2</v>
          </cell>
          <cell r="BJ488">
            <v>7.1446701159217862E-2</v>
          </cell>
          <cell r="BK488" t="str">
            <v>Triangular</v>
          </cell>
          <cell r="BL488">
            <v>8.4305261173184352E-4</v>
          </cell>
          <cell r="BM488">
            <v>2.101453829776535E-2</v>
          </cell>
          <cell r="BN488">
            <v>7.1446701159217862E-2</v>
          </cell>
          <cell r="BO488" t="str">
            <v>Triangular</v>
          </cell>
          <cell r="BP488">
            <v>8.4305261173184352E-4</v>
          </cell>
          <cell r="BQ488">
            <v>2.101453829776535E-2</v>
          </cell>
          <cell r="BR488">
            <v>7.1446701159217862E-2</v>
          </cell>
          <cell r="BS488" t="str">
            <v>Triangular</v>
          </cell>
          <cell r="BT488">
            <v>8.4305261173184352E-4</v>
          </cell>
          <cell r="BU488">
            <v>2.101453829776535E-2</v>
          </cell>
          <cell r="BV488">
            <v>7.1446701159217862E-2</v>
          </cell>
          <cell r="BW488" t="str">
            <v>Triangular</v>
          </cell>
          <cell r="BX488">
            <v>8.4305261173184352E-4</v>
          </cell>
          <cell r="BY488">
            <v>2.101453829776535E-2</v>
          </cell>
          <cell r="BZ488">
            <v>7.1446701159217862E-2</v>
          </cell>
          <cell r="CA488" t="str">
            <v>Triangular</v>
          </cell>
          <cell r="CB488">
            <v>8.4305261173184352E-4</v>
          </cell>
          <cell r="CC488">
            <v>2.101453829776535E-2</v>
          </cell>
          <cell r="CD488">
            <v>7.1446701159217862E-2</v>
          </cell>
          <cell r="CE488" t="str">
            <v>Triangular</v>
          </cell>
          <cell r="CF488">
            <v>8.4305261173184352E-4</v>
          </cell>
          <cell r="CG488">
            <v>2.101453829776535E-2</v>
          </cell>
          <cell r="CH488">
            <v>7.1446701159217862E-2</v>
          </cell>
          <cell r="CI488" t="str">
            <v>Triangular</v>
          </cell>
          <cell r="CJ488">
            <v>8.4305261173184352E-4</v>
          </cell>
          <cell r="CK488">
            <v>2.101453829776535E-2</v>
          </cell>
          <cell r="CL488">
            <v>7.1446701159217862E-2</v>
          </cell>
          <cell r="CM488" t="str">
            <v>Triangular</v>
          </cell>
          <cell r="CN488">
            <v>8.4305261173184352E-4</v>
          </cell>
          <cell r="CO488">
            <v>2.101453829776535E-2</v>
          </cell>
          <cell r="CP488">
            <v>7.1446701159217862E-2</v>
          </cell>
          <cell r="CQ488" t="str">
            <v>Triangular</v>
          </cell>
          <cell r="CR488">
            <v>8.4305261173184352E-4</v>
          </cell>
          <cell r="CS488">
            <v>2.101453829776535E-2</v>
          </cell>
          <cell r="CT488">
            <v>7.1446701159217862E-2</v>
          </cell>
          <cell r="CU488" t="str">
            <v>Triangular</v>
          </cell>
          <cell r="CV488">
            <v>8.4305261173184352E-4</v>
          </cell>
          <cell r="CW488">
            <v>2.101453829776535E-2</v>
          </cell>
          <cell r="CX488">
            <v>7.1446701159217862E-2</v>
          </cell>
          <cell r="CY488" t="str">
            <v>Triangular</v>
          </cell>
          <cell r="CZ488">
            <v>8.4305261173184352E-4</v>
          </cell>
          <cell r="DA488">
            <v>2.101453829776535E-2</v>
          </cell>
          <cell r="DB488">
            <v>7.1446701159217862E-2</v>
          </cell>
          <cell r="DC488" t="str">
            <v>Triangular</v>
          </cell>
          <cell r="DD488">
            <v>8.4305261173184352E-4</v>
          </cell>
          <cell r="DE488">
            <v>2.101453829776535E-2</v>
          </cell>
          <cell r="DF488">
            <v>7.1446701159217862E-2</v>
          </cell>
          <cell r="DG488" t="str">
            <v>Triangular</v>
          </cell>
          <cell r="DH488">
            <v>8.4305261173184352E-4</v>
          </cell>
          <cell r="DI488">
            <v>2.101453829776535E-2</v>
          </cell>
          <cell r="DJ488">
            <v>7.1446701159217862E-2</v>
          </cell>
          <cell r="DK488" t="str">
            <v>Triangular</v>
          </cell>
          <cell r="DL488">
            <v>8.4305261173184352E-4</v>
          </cell>
          <cell r="DM488">
            <v>2.101453829776535E-2</v>
          </cell>
          <cell r="DN488">
            <v>7.1446701159217862E-2</v>
          </cell>
          <cell r="DO488" t="str">
            <v>Triangular</v>
          </cell>
          <cell r="DP488">
            <v>8.4305261173184352E-4</v>
          </cell>
          <cell r="DQ488">
            <v>2.101453829776535E-2</v>
          </cell>
          <cell r="DR488">
            <v>7.1446701159217862E-2</v>
          </cell>
          <cell r="DS488" t="str">
            <v>Triangular</v>
          </cell>
          <cell r="DT488">
            <v>8.4305261173184352E-4</v>
          </cell>
          <cell r="DU488">
            <v>2.101453829776535E-2</v>
          </cell>
          <cell r="DV488">
            <v>7.1446701159217862E-2</v>
          </cell>
          <cell r="DW488" t="str">
            <v>Triangular</v>
          </cell>
          <cell r="DX488">
            <v>8.4305261173184352E-4</v>
          </cell>
          <cell r="DY488">
            <v>2.101453829776535E-2</v>
          </cell>
          <cell r="DZ488">
            <v>7.1446701159217862E-2</v>
          </cell>
          <cell r="EA488" t="str">
            <v>Triangular</v>
          </cell>
          <cell r="EB488">
            <v>8.4305261173184352E-4</v>
          </cell>
          <cell r="EC488">
            <v>2.101453829776535E-2</v>
          </cell>
          <cell r="ED488">
            <v>7.1446701159217862E-2</v>
          </cell>
          <cell r="EE488" t="str">
            <v>Triangular</v>
          </cell>
        </row>
        <row r="489">
          <cell r="E489" t="str">
            <v>3_BDscrub_CH4</v>
          </cell>
          <cell r="F489" t="str">
            <v>metric tonnes</v>
          </cell>
          <cell r="G489" t="e">
            <v>#NAME?</v>
          </cell>
          <cell r="H489">
            <v>3.8514977367318425E-2</v>
          </cell>
          <cell r="I489">
            <v>0.3575425590178774</v>
          </cell>
          <cell r="J489">
            <v>1.0418911011452512</v>
          </cell>
          <cell r="K489" t="str">
            <v>Triangular</v>
          </cell>
          <cell r="L489">
            <v>3.8514977367318425E-2</v>
          </cell>
          <cell r="M489">
            <v>0.3575425590178774</v>
          </cell>
          <cell r="N489">
            <v>1.0418911011452512</v>
          </cell>
          <cell r="O489" t="str">
            <v>Triangular</v>
          </cell>
          <cell r="P489">
            <v>3.8514977367318425E-2</v>
          </cell>
          <cell r="Q489">
            <v>0.3575425590178774</v>
          </cell>
          <cell r="R489">
            <v>1.0418911011452512</v>
          </cell>
          <cell r="S489" t="str">
            <v>Triangular</v>
          </cell>
          <cell r="T489">
            <v>3.8514977367318425E-2</v>
          </cell>
          <cell r="U489">
            <v>0.3575425590178774</v>
          </cell>
          <cell r="V489">
            <v>1.0418911011452512</v>
          </cell>
          <cell r="W489" t="str">
            <v>Triangular</v>
          </cell>
          <cell r="X489">
            <v>3.8514977367318425E-2</v>
          </cell>
          <cell r="Y489">
            <v>0.3575425590178774</v>
          </cell>
          <cell r="Z489">
            <v>1.0418911011452512</v>
          </cell>
          <cell r="AA489" t="str">
            <v>Triangular</v>
          </cell>
          <cell r="AB489">
            <v>3.8514977367318425E-2</v>
          </cell>
          <cell r="AC489">
            <v>0.3575425590178774</v>
          </cell>
          <cell r="AD489">
            <v>1.0418911011452512</v>
          </cell>
          <cell r="AE489" t="str">
            <v>Triangular</v>
          </cell>
          <cell r="AF489">
            <v>3.8514977367318425E-2</v>
          </cell>
          <cell r="AG489">
            <v>0.3575425590178774</v>
          </cell>
          <cell r="AH489">
            <v>1.0418911011452512</v>
          </cell>
          <cell r="AI489" t="str">
            <v>Triangular</v>
          </cell>
          <cell r="AJ489">
            <v>3.8514977367318425E-2</v>
          </cell>
          <cell r="AK489">
            <v>0.3575425590178774</v>
          </cell>
          <cell r="AL489">
            <v>1.0418911011452512</v>
          </cell>
          <cell r="AM489" t="str">
            <v>Triangular</v>
          </cell>
          <cell r="AN489">
            <v>3.8514977367318425E-2</v>
          </cell>
          <cell r="AO489">
            <v>0.3575425590178774</v>
          </cell>
          <cell r="AP489">
            <v>1.0418911011452512</v>
          </cell>
          <cell r="AQ489" t="str">
            <v>Triangular</v>
          </cell>
          <cell r="AR489">
            <v>3.8514977367318425E-2</v>
          </cell>
          <cell r="AS489">
            <v>0.3575425590178774</v>
          </cell>
          <cell r="AT489">
            <v>1.0418911011452512</v>
          </cell>
          <cell r="AU489" t="str">
            <v>Triangular</v>
          </cell>
          <cell r="AV489">
            <v>3.8514977367318425E-2</v>
          </cell>
          <cell r="AW489">
            <v>0.3575425590178774</v>
          </cell>
          <cell r="AX489">
            <v>1.0418911011452512</v>
          </cell>
          <cell r="AY489" t="str">
            <v>Triangular</v>
          </cell>
          <cell r="AZ489">
            <v>3.8514977367318425E-2</v>
          </cell>
          <cell r="BA489">
            <v>0.3575425590178774</v>
          </cell>
          <cell r="BB489">
            <v>1.0418911011452512</v>
          </cell>
          <cell r="BC489" t="str">
            <v>Triangular</v>
          </cell>
          <cell r="BD489">
            <v>3.8514977367318425E-2</v>
          </cell>
          <cell r="BE489">
            <v>0.3575425590178774</v>
          </cell>
          <cell r="BF489">
            <v>1.0418911011452512</v>
          </cell>
          <cell r="BG489" t="str">
            <v>Triangular</v>
          </cell>
          <cell r="BH489">
            <v>3.8514977367318425E-2</v>
          </cell>
          <cell r="BI489">
            <v>0.3575425590178774</v>
          </cell>
          <cell r="BJ489">
            <v>1.0418911011452512</v>
          </cell>
          <cell r="BK489" t="str">
            <v>Triangular</v>
          </cell>
          <cell r="BL489">
            <v>3.8514977367318425E-2</v>
          </cell>
          <cell r="BM489">
            <v>0.3575425590178774</v>
          </cell>
          <cell r="BN489">
            <v>1.0418911011452512</v>
          </cell>
          <cell r="BO489" t="str">
            <v>Triangular</v>
          </cell>
          <cell r="BP489">
            <v>3.8514977367318425E-2</v>
          </cell>
          <cell r="BQ489">
            <v>0.3575425590178774</v>
          </cell>
          <cell r="BR489">
            <v>1.0418911011452512</v>
          </cell>
          <cell r="BS489" t="str">
            <v>Triangular</v>
          </cell>
          <cell r="BT489">
            <v>3.8514977367318425E-2</v>
          </cell>
          <cell r="BU489">
            <v>0.3575425590178774</v>
          </cell>
          <cell r="BV489">
            <v>1.0418911011452512</v>
          </cell>
          <cell r="BW489" t="str">
            <v>Triangular</v>
          </cell>
          <cell r="BX489">
            <v>3.8514977367318425E-2</v>
          </cell>
          <cell r="BY489">
            <v>0.3575425590178774</v>
          </cell>
          <cell r="BZ489">
            <v>1.0418911011452512</v>
          </cell>
          <cell r="CA489" t="str">
            <v>Triangular</v>
          </cell>
          <cell r="CB489">
            <v>3.8514977367318425E-2</v>
          </cell>
          <cell r="CC489">
            <v>0.3575425590178774</v>
          </cell>
          <cell r="CD489">
            <v>1.0418911011452512</v>
          </cell>
          <cell r="CE489" t="str">
            <v>Triangular</v>
          </cell>
          <cell r="CF489">
            <v>3.8514977367318425E-2</v>
          </cell>
          <cell r="CG489">
            <v>0.3575425590178774</v>
          </cell>
          <cell r="CH489">
            <v>1.0418911011452512</v>
          </cell>
          <cell r="CI489" t="str">
            <v>Triangular</v>
          </cell>
          <cell r="CJ489">
            <v>3.8514977367318425E-2</v>
          </cell>
          <cell r="CK489">
            <v>0.3575425590178774</v>
          </cell>
          <cell r="CL489">
            <v>1.0418911011452512</v>
          </cell>
          <cell r="CM489" t="str">
            <v>Triangular</v>
          </cell>
          <cell r="CN489">
            <v>3.8514977367318425E-2</v>
          </cell>
          <cell r="CO489">
            <v>0.3575425590178774</v>
          </cell>
          <cell r="CP489">
            <v>1.0418911011452512</v>
          </cell>
          <cell r="CQ489" t="str">
            <v>Triangular</v>
          </cell>
          <cell r="CR489">
            <v>3.8514977367318425E-2</v>
          </cell>
          <cell r="CS489">
            <v>0.3575425590178774</v>
          </cell>
          <cell r="CT489">
            <v>1.0418911011452512</v>
          </cell>
          <cell r="CU489" t="str">
            <v>Triangular</v>
          </cell>
          <cell r="CV489">
            <v>3.8514977367318425E-2</v>
          </cell>
          <cell r="CW489">
            <v>0.3575425590178774</v>
          </cell>
          <cell r="CX489">
            <v>1.0418911011452512</v>
          </cell>
          <cell r="CY489" t="str">
            <v>Triangular</v>
          </cell>
          <cell r="CZ489">
            <v>3.8514977367318425E-2</v>
          </cell>
          <cell r="DA489">
            <v>0.3575425590178774</v>
          </cell>
          <cell r="DB489">
            <v>1.0418911011452512</v>
          </cell>
          <cell r="DC489" t="str">
            <v>Triangular</v>
          </cell>
          <cell r="DD489">
            <v>3.8514977367318425E-2</v>
          </cell>
          <cell r="DE489">
            <v>0.3575425590178774</v>
          </cell>
          <cell r="DF489">
            <v>1.0418911011452512</v>
          </cell>
          <cell r="DG489" t="str">
            <v>Triangular</v>
          </cell>
          <cell r="DH489">
            <v>3.8514977367318425E-2</v>
          </cell>
          <cell r="DI489">
            <v>0.3575425590178774</v>
          </cell>
          <cell r="DJ489">
            <v>1.0418911011452512</v>
          </cell>
          <cell r="DK489" t="str">
            <v>Triangular</v>
          </cell>
          <cell r="DL489">
            <v>3.8514977367318425E-2</v>
          </cell>
          <cell r="DM489">
            <v>0.3575425590178774</v>
          </cell>
          <cell r="DN489">
            <v>1.0418911011452512</v>
          </cell>
          <cell r="DO489" t="str">
            <v>Triangular</v>
          </cell>
          <cell r="DP489">
            <v>3.8514977367318425E-2</v>
          </cell>
          <cell r="DQ489">
            <v>0.3575425590178774</v>
          </cell>
          <cell r="DR489">
            <v>1.0418911011452512</v>
          </cell>
          <cell r="DS489" t="str">
            <v>Triangular</v>
          </cell>
          <cell r="DT489">
            <v>3.8514977367318425E-2</v>
          </cell>
          <cell r="DU489">
            <v>0.3575425590178774</v>
          </cell>
          <cell r="DV489">
            <v>1.0418911011452512</v>
          </cell>
          <cell r="DW489" t="str">
            <v>Triangular</v>
          </cell>
          <cell r="DX489">
            <v>3.8514977367318425E-2</v>
          </cell>
          <cell r="DY489">
            <v>0.3575425590178774</v>
          </cell>
          <cell r="DZ489">
            <v>1.0418911011452512</v>
          </cell>
          <cell r="EA489" t="str">
            <v>Triangular</v>
          </cell>
          <cell r="EB489">
            <v>3.8514977367318425E-2</v>
          </cell>
          <cell r="EC489">
            <v>0.3575425590178774</v>
          </cell>
          <cell r="ED489">
            <v>1.0418911011452512</v>
          </cell>
          <cell r="EE489" t="str">
            <v>Triangular</v>
          </cell>
        </row>
        <row r="490">
          <cell r="E490" t="str">
            <v>3_BD_flare_rate</v>
          </cell>
          <cell r="F490">
            <v>0</v>
          </cell>
          <cell r="G490" t="e">
            <v>#NAME?</v>
          </cell>
          <cell r="H490">
            <v>0</v>
          </cell>
          <cell r="I490">
            <v>0</v>
          </cell>
          <cell r="J490">
            <v>0</v>
          </cell>
          <cell r="K490" t="str">
            <v>Uniform</v>
          </cell>
          <cell r="L490">
            <v>0</v>
          </cell>
          <cell r="M490">
            <v>0</v>
          </cell>
          <cell r="N490">
            <v>0</v>
          </cell>
          <cell r="O490" t="str">
            <v>Uniform</v>
          </cell>
          <cell r="P490">
            <v>0</v>
          </cell>
          <cell r="Q490">
            <v>0</v>
          </cell>
          <cell r="R490">
            <v>0</v>
          </cell>
          <cell r="S490" t="str">
            <v>Uniform</v>
          </cell>
          <cell r="T490">
            <v>0</v>
          </cell>
          <cell r="U490">
            <v>0</v>
          </cell>
          <cell r="V490">
            <v>0</v>
          </cell>
          <cell r="W490" t="str">
            <v>Uniform</v>
          </cell>
          <cell r="X490">
            <v>0</v>
          </cell>
          <cell r="Y490">
            <v>0</v>
          </cell>
          <cell r="Z490">
            <v>0</v>
          </cell>
          <cell r="AA490" t="str">
            <v>Uniform</v>
          </cell>
          <cell r="AB490">
            <v>0</v>
          </cell>
          <cell r="AC490">
            <v>0</v>
          </cell>
          <cell r="AD490">
            <v>0</v>
          </cell>
          <cell r="AE490" t="str">
            <v>Uniform</v>
          </cell>
          <cell r="AF490">
            <v>0</v>
          </cell>
          <cell r="AG490">
            <v>0</v>
          </cell>
          <cell r="AH490">
            <v>0</v>
          </cell>
          <cell r="AI490" t="str">
            <v>Uniform</v>
          </cell>
          <cell r="AJ490">
            <v>0</v>
          </cell>
          <cell r="AK490">
            <v>0</v>
          </cell>
          <cell r="AL490">
            <v>0</v>
          </cell>
          <cell r="AM490" t="str">
            <v>Uniform</v>
          </cell>
          <cell r="AN490">
            <v>0</v>
          </cell>
          <cell r="AO490">
            <v>0</v>
          </cell>
          <cell r="AP490">
            <v>0</v>
          </cell>
          <cell r="AQ490" t="str">
            <v>Uniform</v>
          </cell>
          <cell r="AR490">
            <v>0</v>
          </cell>
          <cell r="AS490">
            <v>0</v>
          </cell>
          <cell r="AT490">
            <v>0</v>
          </cell>
          <cell r="AU490" t="str">
            <v>Uniform</v>
          </cell>
          <cell r="AV490">
            <v>0</v>
          </cell>
          <cell r="AW490">
            <v>0</v>
          </cell>
          <cell r="AX490">
            <v>0</v>
          </cell>
          <cell r="AY490" t="str">
            <v>Uniform</v>
          </cell>
          <cell r="AZ490">
            <v>0</v>
          </cell>
          <cell r="BA490">
            <v>0</v>
          </cell>
          <cell r="BB490">
            <v>0</v>
          </cell>
          <cell r="BC490" t="str">
            <v>Uniform</v>
          </cell>
          <cell r="BD490">
            <v>0</v>
          </cell>
          <cell r="BE490">
            <v>0</v>
          </cell>
          <cell r="BF490">
            <v>0</v>
          </cell>
          <cell r="BG490" t="str">
            <v>Uniform</v>
          </cell>
          <cell r="BH490">
            <v>0</v>
          </cell>
          <cell r="BI490">
            <v>0</v>
          </cell>
          <cell r="BJ490">
            <v>0</v>
          </cell>
          <cell r="BK490" t="str">
            <v>Uniform</v>
          </cell>
          <cell r="BL490">
            <v>0</v>
          </cell>
          <cell r="BM490">
            <v>0</v>
          </cell>
          <cell r="BN490">
            <v>0</v>
          </cell>
          <cell r="BO490" t="str">
            <v>Uniform</v>
          </cell>
          <cell r="BP490">
            <v>0</v>
          </cell>
          <cell r="BQ490">
            <v>0</v>
          </cell>
          <cell r="BR490">
            <v>0</v>
          </cell>
          <cell r="BS490" t="str">
            <v>Uniform</v>
          </cell>
          <cell r="BT490">
            <v>0</v>
          </cell>
          <cell r="BU490">
            <v>0</v>
          </cell>
          <cell r="BV490">
            <v>0</v>
          </cell>
          <cell r="BW490" t="str">
            <v>Uniform</v>
          </cell>
          <cell r="BX490">
            <v>0</v>
          </cell>
          <cell r="BY490">
            <v>0</v>
          </cell>
          <cell r="BZ490">
            <v>0</v>
          </cell>
          <cell r="CA490" t="str">
            <v>Uniform</v>
          </cell>
          <cell r="CB490">
            <v>0</v>
          </cell>
          <cell r="CC490">
            <v>0</v>
          </cell>
          <cell r="CD490">
            <v>0</v>
          </cell>
          <cell r="CE490" t="str">
            <v>Uniform</v>
          </cell>
          <cell r="CF490">
            <v>0</v>
          </cell>
          <cell r="CG490">
            <v>0</v>
          </cell>
          <cell r="CH490">
            <v>0</v>
          </cell>
          <cell r="CI490" t="str">
            <v>Uniform</v>
          </cell>
          <cell r="CJ490">
            <v>0</v>
          </cell>
          <cell r="CK490">
            <v>0</v>
          </cell>
          <cell r="CL490">
            <v>0</v>
          </cell>
          <cell r="CM490" t="str">
            <v>Uniform</v>
          </cell>
          <cell r="CN490">
            <v>0</v>
          </cell>
          <cell r="CO490">
            <v>0</v>
          </cell>
          <cell r="CP490">
            <v>0</v>
          </cell>
          <cell r="CQ490" t="str">
            <v>Uniform</v>
          </cell>
          <cell r="CR490">
            <v>0</v>
          </cell>
          <cell r="CS490">
            <v>0</v>
          </cell>
          <cell r="CT490">
            <v>0</v>
          </cell>
          <cell r="CU490" t="str">
            <v>Uniform</v>
          </cell>
          <cell r="CV490">
            <v>0</v>
          </cell>
          <cell r="CW490">
            <v>0</v>
          </cell>
          <cell r="CX490">
            <v>0</v>
          </cell>
          <cell r="CY490" t="str">
            <v>Uniform</v>
          </cell>
          <cell r="CZ490">
            <v>0</v>
          </cell>
          <cell r="DA490">
            <v>0</v>
          </cell>
          <cell r="DB490">
            <v>0</v>
          </cell>
          <cell r="DC490" t="str">
            <v>Uniform</v>
          </cell>
          <cell r="DD490">
            <v>0</v>
          </cell>
          <cell r="DE490">
            <v>0</v>
          </cell>
          <cell r="DF490">
            <v>0</v>
          </cell>
          <cell r="DG490" t="str">
            <v>Uniform</v>
          </cell>
          <cell r="DH490">
            <v>0</v>
          </cell>
          <cell r="DI490">
            <v>0</v>
          </cell>
          <cell r="DJ490">
            <v>0</v>
          </cell>
          <cell r="DK490" t="str">
            <v>Uniform</v>
          </cell>
          <cell r="DL490">
            <v>0</v>
          </cell>
          <cell r="DM490">
            <v>0</v>
          </cell>
          <cell r="DN490">
            <v>0</v>
          </cell>
          <cell r="DO490" t="str">
            <v>Uniform</v>
          </cell>
          <cell r="DP490">
            <v>0</v>
          </cell>
          <cell r="DQ490">
            <v>0</v>
          </cell>
          <cell r="DR490">
            <v>0</v>
          </cell>
          <cell r="DS490" t="str">
            <v>Uniform</v>
          </cell>
          <cell r="DT490">
            <v>0</v>
          </cell>
          <cell r="DU490">
            <v>0</v>
          </cell>
          <cell r="DV490">
            <v>0</v>
          </cell>
          <cell r="DW490" t="str">
            <v>Uniform</v>
          </cell>
          <cell r="DX490">
            <v>0</v>
          </cell>
          <cell r="DY490">
            <v>0</v>
          </cell>
          <cell r="DZ490">
            <v>0</v>
          </cell>
          <cell r="EA490" t="str">
            <v>Uniform</v>
          </cell>
          <cell r="EB490">
            <v>0</v>
          </cell>
          <cell r="EC490">
            <v>0</v>
          </cell>
          <cell r="ED490">
            <v>0</v>
          </cell>
          <cell r="EE490" t="str">
            <v>Uniform</v>
          </cell>
        </row>
        <row r="491">
          <cell r="E491" t="str">
            <v>3_BD_flare_eff</v>
          </cell>
          <cell r="F491">
            <v>0</v>
          </cell>
          <cell r="G491" t="e">
            <v>#NAME?</v>
          </cell>
          <cell r="H491">
            <v>0</v>
          </cell>
          <cell r="I491">
            <v>0</v>
          </cell>
          <cell r="J491">
            <v>0</v>
          </cell>
          <cell r="K491" t="str">
            <v>Uniform</v>
          </cell>
          <cell r="L491">
            <v>0</v>
          </cell>
          <cell r="M491">
            <v>0</v>
          </cell>
          <cell r="N491">
            <v>0</v>
          </cell>
          <cell r="O491" t="str">
            <v>Uniform</v>
          </cell>
          <cell r="P491">
            <v>0</v>
          </cell>
          <cell r="Q491">
            <v>0</v>
          </cell>
          <cell r="R491">
            <v>0</v>
          </cell>
          <cell r="S491" t="str">
            <v>Uniform</v>
          </cell>
          <cell r="T491">
            <v>0</v>
          </cell>
          <cell r="U491">
            <v>0</v>
          </cell>
          <cell r="V491">
            <v>0</v>
          </cell>
          <cell r="W491" t="str">
            <v>Uniform</v>
          </cell>
          <cell r="X491">
            <v>0</v>
          </cell>
          <cell r="Y491">
            <v>0</v>
          </cell>
          <cell r="Z491">
            <v>0</v>
          </cell>
          <cell r="AA491" t="str">
            <v>Uniform</v>
          </cell>
          <cell r="AB491">
            <v>0</v>
          </cell>
          <cell r="AC491">
            <v>0</v>
          </cell>
          <cell r="AD491">
            <v>0</v>
          </cell>
          <cell r="AE491" t="str">
            <v>Uniform</v>
          </cell>
          <cell r="AF491">
            <v>0</v>
          </cell>
          <cell r="AG491">
            <v>0</v>
          </cell>
          <cell r="AH491">
            <v>0</v>
          </cell>
          <cell r="AI491" t="str">
            <v>Uniform</v>
          </cell>
          <cell r="AJ491">
            <v>0</v>
          </cell>
          <cell r="AK491">
            <v>0</v>
          </cell>
          <cell r="AL491">
            <v>0</v>
          </cell>
          <cell r="AM491" t="str">
            <v>Uniform</v>
          </cell>
          <cell r="AN491">
            <v>0</v>
          </cell>
          <cell r="AO491">
            <v>0</v>
          </cell>
          <cell r="AP491">
            <v>0</v>
          </cell>
          <cell r="AQ491" t="str">
            <v>Uniform</v>
          </cell>
          <cell r="AR491">
            <v>0</v>
          </cell>
          <cell r="AS491">
            <v>0</v>
          </cell>
          <cell r="AT491">
            <v>0</v>
          </cell>
          <cell r="AU491" t="str">
            <v>Uniform</v>
          </cell>
          <cell r="AV491">
            <v>0</v>
          </cell>
          <cell r="AW491">
            <v>0</v>
          </cell>
          <cell r="AX491">
            <v>0</v>
          </cell>
          <cell r="AY491" t="str">
            <v>Uniform</v>
          </cell>
          <cell r="AZ491">
            <v>0</v>
          </cell>
          <cell r="BA491">
            <v>0</v>
          </cell>
          <cell r="BB491">
            <v>0</v>
          </cell>
          <cell r="BC491" t="str">
            <v>Uniform</v>
          </cell>
          <cell r="BD491">
            <v>0</v>
          </cell>
          <cell r="BE491">
            <v>0</v>
          </cell>
          <cell r="BF491">
            <v>0</v>
          </cell>
          <cell r="BG491" t="str">
            <v>Uniform</v>
          </cell>
          <cell r="BH491">
            <v>0</v>
          </cell>
          <cell r="BI491">
            <v>0</v>
          </cell>
          <cell r="BJ491">
            <v>0</v>
          </cell>
          <cell r="BK491" t="str">
            <v>Uniform</v>
          </cell>
          <cell r="BL491">
            <v>0</v>
          </cell>
          <cell r="BM491">
            <v>0</v>
          </cell>
          <cell r="BN491">
            <v>0</v>
          </cell>
          <cell r="BO491" t="str">
            <v>Uniform</v>
          </cell>
          <cell r="BP491">
            <v>0</v>
          </cell>
          <cell r="BQ491">
            <v>0</v>
          </cell>
          <cell r="BR491">
            <v>0</v>
          </cell>
          <cell r="BS491" t="str">
            <v>Uniform</v>
          </cell>
          <cell r="BT491">
            <v>0</v>
          </cell>
          <cell r="BU491">
            <v>0</v>
          </cell>
          <cell r="BV491">
            <v>0</v>
          </cell>
          <cell r="BW491" t="str">
            <v>Uniform</v>
          </cell>
          <cell r="BX491">
            <v>0</v>
          </cell>
          <cell r="BY491">
            <v>0</v>
          </cell>
          <cell r="BZ491">
            <v>0</v>
          </cell>
          <cell r="CA491" t="str">
            <v>Uniform</v>
          </cell>
          <cell r="CB491">
            <v>0</v>
          </cell>
          <cell r="CC491">
            <v>0</v>
          </cell>
          <cell r="CD491">
            <v>0</v>
          </cell>
          <cell r="CE491" t="str">
            <v>Uniform</v>
          </cell>
          <cell r="CF491">
            <v>0</v>
          </cell>
          <cell r="CG491">
            <v>0</v>
          </cell>
          <cell r="CH491">
            <v>0</v>
          </cell>
          <cell r="CI491" t="str">
            <v>Uniform</v>
          </cell>
          <cell r="CJ491">
            <v>0</v>
          </cell>
          <cell r="CK491">
            <v>0</v>
          </cell>
          <cell r="CL491">
            <v>0</v>
          </cell>
          <cell r="CM491" t="str">
            <v>Uniform</v>
          </cell>
          <cell r="CN491">
            <v>0</v>
          </cell>
          <cell r="CO491">
            <v>0</v>
          </cell>
          <cell r="CP491">
            <v>0</v>
          </cell>
          <cell r="CQ491" t="str">
            <v>Uniform</v>
          </cell>
          <cell r="CR491">
            <v>0</v>
          </cell>
          <cell r="CS491">
            <v>0</v>
          </cell>
          <cell r="CT491">
            <v>0</v>
          </cell>
          <cell r="CU491" t="str">
            <v>Uniform</v>
          </cell>
          <cell r="CV491">
            <v>0</v>
          </cell>
          <cell r="CW491">
            <v>0</v>
          </cell>
          <cell r="CX491">
            <v>0</v>
          </cell>
          <cell r="CY491" t="str">
            <v>Uniform</v>
          </cell>
          <cell r="CZ491">
            <v>0</v>
          </cell>
          <cell r="DA491">
            <v>0</v>
          </cell>
          <cell r="DB491">
            <v>0</v>
          </cell>
          <cell r="DC491" t="str">
            <v>Uniform</v>
          </cell>
          <cell r="DD491">
            <v>0</v>
          </cell>
          <cell r="DE491">
            <v>0</v>
          </cell>
          <cell r="DF491">
            <v>0</v>
          </cell>
          <cell r="DG491" t="str">
            <v>Uniform</v>
          </cell>
          <cell r="DH491">
            <v>0</v>
          </cell>
          <cell r="DI491">
            <v>0</v>
          </cell>
          <cell r="DJ491">
            <v>0</v>
          </cell>
          <cell r="DK491" t="str">
            <v>Uniform</v>
          </cell>
          <cell r="DL491">
            <v>0</v>
          </cell>
          <cell r="DM491">
            <v>0</v>
          </cell>
          <cell r="DN491">
            <v>0</v>
          </cell>
          <cell r="DO491" t="str">
            <v>Uniform</v>
          </cell>
          <cell r="DP491">
            <v>0</v>
          </cell>
          <cell r="DQ491">
            <v>0</v>
          </cell>
          <cell r="DR491">
            <v>0</v>
          </cell>
          <cell r="DS491" t="str">
            <v>Uniform</v>
          </cell>
          <cell r="DT491">
            <v>0</v>
          </cell>
          <cell r="DU491">
            <v>0</v>
          </cell>
          <cell r="DV491">
            <v>0</v>
          </cell>
          <cell r="DW491" t="str">
            <v>Uniform</v>
          </cell>
          <cell r="DX491">
            <v>0</v>
          </cell>
          <cell r="DY491">
            <v>0</v>
          </cell>
          <cell r="DZ491">
            <v>0</v>
          </cell>
          <cell r="EA491" t="str">
            <v>Uniform</v>
          </cell>
          <cell r="EB491">
            <v>0</v>
          </cell>
          <cell r="EC491">
            <v>0</v>
          </cell>
          <cell r="ED491">
            <v>0</v>
          </cell>
          <cell r="EE491" t="str">
            <v>Uniform</v>
          </cell>
        </row>
        <row r="492">
          <cell r="E492" t="str">
            <v>3_FLARE_vol</v>
          </cell>
          <cell r="F492" t="str">
            <v>scf</v>
          </cell>
          <cell r="G492" t="e">
            <v>#NAME?</v>
          </cell>
          <cell r="H492">
            <v>297964369.3911798</v>
          </cell>
          <cell r="I492">
            <v>354227686.68426079</v>
          </cell>
          <cell r="J492">
            <v>415276099.72304249</v>
          </cell>
          <cell r="K492" t="str">
            <v>Triangular</v>
          </cell>
          <cell r="L492">
            <v>297964369.3911798</v>
          </cell>
          <cell r="M492">
            <v>354227686.68426079</v>
          </cell>
          <cell r="N492">
            <v>415276099.72304249</v>
          </cell>
          <cell r="O492" t="str">
            <v>Triangular</v>
          </cell>
          <cell r="P492">
            <v>297964369.3911798</v>
          </cell>
          <cell r="Q492">
            <v>354227686.68426079</v>
          </cell>
          <cell r="R492">
            <v>415276099.72304249</v>
          </cell>
          <cell r="S492" t="str">
            <v>Triangular</v>
          </cell>
          <cell r="T492">
            <v>297964369.3911798</v>
          </cell>
          <cell r="U492">
            <v>354227686.68426079</v>
          </cell>
          <cell r="V492">
            <v>415276099.72304249</v>
          </cell>
          <cell r="W492" t="str">
            <v>Triangular</v>
          </cell>
          <cell r="X492">
            <v>297964369.3911798</v>
          </cell>
          <cell r="Y492">
            <v>354227686.68426079</v>
          </cell>
          <cell r="Z492">
            <v>415276099.72304249</v>
          </cell>
          <cell r="AA492" t="str">
            <v>Triangular</v>
          </cell>
          <cell r="AB492">
            <v>297964369.3911798</v>
          </cell>
          <cell r="AC492">
            <v>354227686.68426079</v>
          </cell>
          <cell r="AD492">
            <v>415276099.72304249</v>
          </cell>
          <cell r="AE492" t="str">
            <v>Triangular</v>
          </cell>
          <cell r="AF492">
            <v>297964369.3911798</v>
          </cell>
          <cell r="AG492">
            <v>354227686.68426079</v>
          </cell>
          <cell r="AH492">
            <v>415276099.72304249</v>
          </cell>
          <cell r="AI492" t="str">
            <v>Triangular</v>
          </cell>
          <cell r="AJ492">
            <v>297964369.3911798</v>
          </cell>
          <cell r="AK492">
            <v>354227686.68426079</v>
          </cell>
          <cell r="AL492">
            <v>415276099.72304249</v>
          </cell>
          <cell r="AM492" t="str">
            <v>Triangular</v>
          </cell>
          <cell r="AN492">
            <v>297964369.3911798</v>
          </cell>
          <cell r="AO492">
            <v>354227686.68426079</v>
          </cell>
          <cell r="AP492">
            <v>415276099.72304249</v>
          </cell>
          <cell r="AQ492" t="str">
            <v>Triangular</v>
          </cell>
          <cell r="AR492">
            <v>297964369.3911798</v>
          </cell>
          <cell r="AS492">
            <v>354227686.68426079</v>
          </cell>
          <cell r="AT492">
            <v>415276099.72304249</v>
          </cell>
          <cell r="AU492" t="str">
            <v>Triangular</v>
          </cell>
          <cell r="AV492">
            <v>297964369.3911798</v>
          </cell>
          <cell r="AW492">
            <v>354227686.68426079</v>
          </cell>
          <cell r="AX492">
            <v>415276099.72304249</v>
          </cell>
          <cell r="AY492" t="str">
            <v>Triangular</v>
          </cell>
          <cell r="AZ492">
            <v>297964369.3911798</v>
          </cell>
          <cell r="BA492">
            <v>354227686.68426079</v>
          </cell>
          <cell r="BB492">
            <v>415276099.72304249</v>
          </cell>
          <cell r="BC492" t="str">
            <v>Triangular</v>
          </cell>
          <cell r="BD492">
            <v>297964369.3911798</v>
          </cell>
          <cell r="BE492">
            <v>354227686.68426079</v>
          </cell>
          <cell r="BF492">
            <v>415276099.72304249</v>
          </cell>
          <cell r="BG492" t="str">
            <v>Triangular</v>
          </cell>
          <cell r="BH492">
            <v>297964369.3911798</v>
          </cell>
          <cell r="BI492">
            <v>354227686.68426079</v>
          </cell>
          <cell r="BJ492">
            <v>415276099.72304249</v>
          </cell>
          <cell r="BK492" t="str">
            <v>Triangular</v>
          </cell>
          <cell r="BL492">
            <v>297964369.3911798</v>
          </cell>
          <cell r="BM492">
            <v>354227686.68426079</v>
          </cell>
          <cell r="BN492">
            <v>415276099.72304249</v>
          </cell>
          <cell r="BO492" t="str">
            <v>Triangular</v>
          </cell>
          <cell r="BP492">
            <v>297964369.3911798</v>
          </cell>
          <cell r="BQ492">
            <v>354227686.68426079</v>
          </cell>
          <cell r="BR492">
            <v>415276099.72304249</v>
          </cell>
          <cell r="BS492" t="str">
            <v>Triangular</v>
          </cell>
          <cell r="BT492">
            <v>297964369.3911798</v>
          </cell>
          <cell r="BU492">
            <v>354227686.68426079</v>
          </cell>
          <cell r="BV492">
            <v>415276099.72304249</v>
          </cell>
          <cell r="BW492" t="str">
            <v>Triangular</v>
          </cell>
          <cell r="BX492">
            <v>297964369.3911798</v>
          </cell>
          <cell r="BY492">
            <v>354227686.68426079</v>
          </cell>
          <cell r="BZ492">
            <v>415276099.72304249</v>
          </cell>
          <cell r="CA492" t="str">
            <v>Triangular</v>
          </cell>
          <cell r="CB492">
            <v>297964369.3911798</v>
          </cell>
          <cell r="CC492">
            <v>354227686.68426079</v>
          </cell>
          <cell r="CD492">
            <v>415276099.72304249</v>
          </cell>
          <cell r="CE492" t="str">
            <v>Triangular</v>
          </cell>
          <cell r="CF492">
            <v>297964369.3911798</v>
          </cell>
          <cell r="CG492">
            <v>354227686.68426079</v>
          </cell>
          <cell r="CH492">
            <v>415276099.72304249</v>
          </cell>
          <cell r="CI492" t="str">
            <v>Triangular</v>
          </cell>
          <cell r="CJ492">
            <v>297964369.3911798</v>
          </cell>
          <cell r="CK492">
            <v>354227686.68426079</v>
          </cell>
          <cell r="CL492">
            <v>415276099.72304249</v>
          </cell>
          <cell r="CM492" t="str">
            <v>Triangular</v>
          </cell>
          <cell r="CN492">
            <v>297964369.3911798</v>
          </cell>
          <cell r="CO492">
            <v>354227686.68426079</v>
          </cell>
          <cell r="CP492">
            <v>415276099.72304249</v>
          </cell>
          <cell r="CQ492" t="str">
            <v>Triangular</v>
          </cell>
          <cell r="CR492">
            <v>297964369.3911798</v>
          </cell>
          <cell r="CS492">
            <v>354227686.68426079</v>
          </cell>
          <cell r="CT492">
            <v>415276099.72304249</v>
          </cell>
          <cell r="CU492" t="str">
            <v>Triangular</v>
          </cell>
          <cell r="CV492">
            <v>297964369.3911798</v>
          </cell>
          <cell r="CW492">
            <v>354227686.68426079</v>
          </cell>
          <cell r="CX492">
            <v>415276099.72304249</v>
          </cell>
          <cell r="CY492" t="str">
            <v>Triangular</v>
          </cell>
          <cell r="CZ492">
            <v>297964369.3911798</v>
          </cell>
          <cell r="DA492">
            <v>354227686.68426079</v>
          </cell>
          <cell r="DB492">
            <v>415276099.72304249</v>
          </cell>
          <cell r="DC492" t="str">
            <v>Triangular</v>
          </cell>
          <cell r="DD492">
            <v>297964369.3911798</v>
          </cell>
          <cell r="DE492">
            <v>354227686.68426079</v>
          </cell>
          <cell r="DF492">
            <v>415276099.72304249</v>
          </cell>
          <cell r="DG492" t="str">
            <v>Triangular</v>
          </cell>
          <cell r="DH492">
            <v>297964369.3911798</v>
          </cell>
          <cell r="DI492">
            <v>354227686.68426079</v>
          </cell>
          <cell r="DJ492">
            <v>415276099.72304249</v>
          </cell>
          <cell r="DK492" t="str">
            <v>Triangular</v>
          </cell>
          <cell r="DL492">
            <v>297964369.3911798</v>
          </cell>
          <cell r="DM492">
            <v>354227686.68426079</v>
          </cell>
          <cell r="DN492">
            <v>415276099.72304249</v>
          </cell>
          <cell r="DO492" t="str">
            <v>Triangular</v>
          </cell>
          <cell r="DP492">
            <v>297964369.3911798</v>
          </cell>
          <cell r="DQ492">
            <v>354227686.68426079</v>
          </cell>
          <cell r="DR492">
            <v>415276099.72304249</v>
          </cell>
          <cell r="DS492" t="str">
            <v>Triangular</v>
          </cell>
          <cell r="DT492">
            <v>297964369.3911798</v>
          </cell>
          <cell r="DU492">
            <v>354227686.68426079</v>
          </cell>
          <cell r="DV492">
            <v>415276099.72304249</v>
          </cell>
          <cell r="DW492" t="str">
            <v>Triangular</v>
          </cell>
          <cell r="DX492">
            <v>297964369.3911798</v>
          </cell>
          <cell r="DY492">
            <v>354227686.68426079</v>
          </cell>
          <cell r="DZ492">
            <v>415276099.72304249</v>
          </cell>
          <cell r="EA492" t="str">
            <v>Triangular</v>
          </cell>
          <cell r="EB492">
            <v>297964369.3911798</v>
          </cell>
          <cell r="EC492">
            <v>354227686.68426079</v>
          </cell>
          <cell r="ED492">
            <v>415276099.72304249</v>
          </cell>
          <cell r="EE492" t="str">
            <v>Triangular</v>
          </cell>
        </row>
        <row r="493">
          <cell r="E493" t="str">
            <v>3_FLARE_unlit</v>
          </cell>
          <cell r="F493" t="str">
            <v>fraction</v>
          </cell>
          <cell r="G493" t="e">
            <v>#NAME?</v>
          </cell>
          <cell r="H493">
            <v>3.072625698324022E-5</v>
          </cell>
          <cell r="I493">
            <v>4.3516713221601518E-4</v>
          </cell>
          <cell r="J493">
            <v>9.8762802607076333E-4</v>
          </cell>
          <cell r="K493" t="str">
            <v>Triangular</v>
          </cell>
          <cell r="L493">
            <v>3.072625698324022E-5</v>
          </cell>
          <cell r="M493">
            <v>4.3516713221601518E-4</v>
          </cell>
          <cell r="N493">
            <v>9.8762802607076333E-4</v>
          </cell>
          <cell r="O493" t="str">
            <v>Triangular</v>
          </cell>
          <cell r="P493">
            <v>3.072625698324022E-5</v>
          </cell>
          <cell r="Q493">
            <v>4.3516713221601518E-4</v>
          </cell>
          <cell r="R493">
            <v>9.8762802607076333E-4</v>
          </cell>
          <cell r="S493" t="str">
            <v>Triangular</v>
          </cell>
          <cell r="T493">
            <v>3.072625698324022E-5</v>
          </cell>
          <cell r="U493">
            <v>4.3516713221601518E-4</v>
          </cell>
          <cell r="V493">
            <v>9.8762802607076333E-4</v>
          </cell>
          <cell r="W493" t="str">
            <v>Triangular</v>
          </cell>
          <cell r="X493">
            <v>3.072625698324022E-5</v>
          </cell>
          <cell r="Y493">
            <v>4.3516713221601518E-4</v>
          </cell>
          <cell r="Z493">
            <v>9.8762802607076333E-4</v>
          </cell>
          <cell r="AA493" t="str">
            <v>Triangular</v>
          </cell>
          <cell r="AB493">
            <v>3.072625698324022E-5</v>
          </cell>
          <cell r="AC493">
            <v>4.3516713221601518E-4</v>
          </cell>
          <cell r="AD493">
            <v>9.8762802607076333E-4</v>
          </cell>
          <cell r="AE493" t="str">
            <v>Triangular</v>
          </cell>
          <cell r="AF493">
            <v>3.072625698324022E-5</v>
          </cell>
          <cell r="AG493">
            <v>4.3516713221601518E-4</v>
          </cell>
          <cell r="AH493">
            <v>9.8762802607076333E-4</v>
          </cell>
          <cell r="AI493" t="str">
            <v>Triangular</v>
          </cell>
          <cell r="AJ493">
            <v>3.072625698324022E-5</v>
          </cell>
          <cell r="AK493">
            <v>4.3516713221601518E-4</v>
          </cell>
          <cell r="AL493">
            <v>9.8762802607076333E-4</v>
          </cell>
          <cell r="AM493" t="str">
            <v>Triangular</v>
          </cell>
          <cell r="AN493">
            <v>3.072625698324022E-5</v>
          </cell>
          <cell r="AO493">
            <v>4.3516713221601518E-4</v>
          </cell>
          <cell r="AP493">
            <v>9.8762802607076333E-4</v>
          </cell>
          <cell r="AQ493" t="str">
            <v>Triangular</v>
          </cell>
          <cell r="AR493">
            <v>3.072625698324022E-5</v>
          </cell>
          <cell r="AS493">
            <v>4.3516713221601518E-4</v>
          </cell>
          <cell r="AT493">
            <v>9.8762802607076333E-4</v>
          </cell>
          <cell r="AU493" t="str">
            <v>Triangular</v>
          </cell>
          <cell r="AV493">
            <v>3.072625698324022E-5</v>
          </cell>
          <cell r="AW493">
            <v>4.3516713221601518E-4</v>
          </cell>
          <cell r="AX493">
            <v>9.8762802607076333E-4</v>
          </cell>
          <cell r="AY493" t="str">
            <v>Triangular</v>
          </cell>
          <cell r="AZ493">
            <v>3.072625698324022E-5</v>
          </cell>
          <cell r="BA493">
            <v>4.3516713221601518E-4</v>
          </cell>
          <cell r="BB493">
            <v>9.8762802607076333E-4</v>
          </cell>
          <cell r="BC493" t="str">
            <v>Triangular</v>
          </cell>
          <cell r="BD493">
            <v>3.072625698324022E-5</v>
          </cell>
          <cell r="BE493">
            <v>4.3516713221601518E-4</v>
          </cell>
          <cell r="BF493">
            <v>9.8762802607076333E-4</v>
          </cell>
          <cell r="BG493" t="str">
            <v>Triangular</v>
          </cell>
          <cell r="BH493">
            <v>3.072625698324022E-5</v>
          </cell>
          <cell r="BI493">
            <v>4.3516713221601518E-4</v>
          </cell>
          <cell r="BJ493">
            <v>9.8762802607076333E-4</v>
          </cell>
          <cell r="BK493" t="str">
            <v>Triangular</v>
          </cell>
          <cell r="BL493">
            <v>3.072625698324022E-5</v>
          </cell>
          <cell r="BM493">
            <v>4.3516713221601518E-4</v>
          </cell>
          <cell r="BN493">
            <v>9.8762802607076333E-4</v>
          </cell>
          <cell r="BO493" t="str">
            <v>Triangular</v>
          </cell>
          <cell r="BP493">
            <v>3.072625698324022E-5</v>
          </cell>
          <cell r="BQ493">
            <v>4.3516713221601518E-4</v>
          </cell>
          <cell r="BR493">
            <v>9.8762802607076333E-4</v>
          </cell>
          <cell r="BS493" t="str">
            <v>Triangular</v>
          </cell>
          <cell r="BT493">
            <v>3.072625698324022E-5</v>
          </cell>
          <cell r="BU493">
            <v>4.3516713221601518E-4</v>
          </cell>
          <cell r="BV493">
            <v>9.8762802607076333E-4</v>
          </cell>
          <cell r="BW493" t="str">
            <v>Triangular</v>
          </cell>
          <cell r="BX493">
            <v>3.072625698324022E-5</v>
          </cell>
          <cell r="BY493">
            <v>4.3516713221601518E-4</v>
          </cell>
          <cell r="BZ493">
            <v>9.8762802607076333E-4</v>
          </cell>
          <cell r="CA493" t="str">
            <v>Triangular</v>
          </cell>
          <cell r="CB493">
            <v>3.072625698324022E-5</v>
          </cell>
          <cell r="CC493">
            <v>4.3516713221601518E-4</v>
          </cell>
          <cell r="CD493">
            <v>9.8762802607076333E-4</v>
          </cell>
          <cell r="CE493" t="str">
            <v>Triangular</v>
          </cell>
          <cell r="CF493">
            <v>3.072625698324022E-5</v>
          </cell>
          <cell r="CG493">
            <v>4.3516713221601518E-4</v>
          </cell>
          <cell r="CH493">
            <v>9.8762802607076333E-4</v>
          </cell>
          <cell r="CI493" t="str">
            <v>Triangular</v>
          </cell>
          <cell r="CJ493">
            <v>3.072625698324022E-5</v>
          </cell>
          <cell r="CK493">
            <v>4.3516713221601518E-4</v>
          </cell>
          <cell r="CL493">
            <v>9.8762802607076333E-4</v>
          </cell>
          <cell r="CM493" t="str">
            <v>Triangular</v>
          </cell>
          <cell r="CN493">
            <v>3.072625698324022E-5</v>
          </cell>
          <cell r="CO493">
            <v>4.3516713221601518E-4</v>
          </cell>
          <cell r="CP493">
            <v>9.8762802607076333E-4</v>
          </cell>
          <cell r="CQ493" t="str">
            <v>Triangular</v>
          </cell>
          <cell r="CR493">
            <v>3.072625698324022E-5</v>
          </cell>
          <cell r="CS493">
            <v>4.3516713221601518E-4</v>
          </cell>
          <cell r="CT493">
            <v>9.8762802607076333E-4</v>
          </cell>
          <cell r="CU493" t="str">
            <v>Triangular</v>
          </cell>
          <cell r="CV493">
            <v>3.072625698324022E-5</v>
          </cell>
          <cell r="CW493">
            <v>4.3516713221601518E-4</v>
          </cell>
          <cell r="CX493">
            <v>9.8762802607076333E-4</v>
          </cell>
          <cell r="CY493" t="str">
            <v>Triangular</v>
          </cell>
          <cell r="CZ493">
            <v>3.072625698324022E-5</v>
          </cell>
          <cell r="DA493">
            <v>4.3516713221601518E-4</v>
          </cell>
          <cell r="DB493">
            <v>9.8762802607076333E-4</v>
          </cell>
          <cell r="DC493" t="str">
            <v>Triangular</v>
          </cell>
          <cell r="DD493">
            <v>3.072625698324022E-5</v>
          </cell>
          <cell r="DE493">
            <v>4.3516713221601518E-4</v>
          </cell>
          <cell r="DF493">
            <v>9.8762802607076333E-4</v>
          </cell>
          <cell r="DG493" t="str">
            <v>Triangular</v>
          </cell>
          <cell r="DH493">
            <v>3.072625698324022E-5</v>
          </cell>
          <cell r="DI493">
            <v>4.3516713221601518E-4</v>
          </cell>
          <cell r="DJ493">
            <v>9.8762802607076333E-4</v>
          </cell>
          <cell r="DK493" t="str">
            <v>Triangular</v>
          </cell>
          <cell r="DL493">
            <v>3.072625698324022E-5</v>
          </cell>
          <cell r="DM493">
            <v>4.3516713221601518E-4</v>
          </cell>
          <cell r="DN493">
            <v>9.8762802607076333E-4</v>
          </cell>
          <cell r="DO493" t="str">
            <v>Triangular</v>
          </cell>
          <cell r="DP493">
            <v>3.072625698324022E-5</v>
          </cell>
          <cell r="DQ493">
            <v>4.3516713221601518E-4</v>
          </cell>
          <cell r="DR493">
            <v>9.8762802607076333E-4</v>
          </cell>
          <cell r="DS493" t="str">
            <v>Triangular</v>
          </cell>
          <cell r="DT493">
            <v>3.072625698324022E-5</v>
          </cell>
          <cell r="DU493">
            <v>4.3516713221601518E-4</v>
          </cell>
          <cell r="DV493">
            <v>9.8762802607076333E-4</v>
          </cell>
          <cell r="DW493" t="str">
            <v>Triangular</v>
          </cell>
          <cell r="DX493">
            <v>3.072625698324022E-5</v>
          </cell>
          <cell r="DY493">
            <v>4.3516713221601518E-4</v>
          </cell>
          <cell r="DZ493">
            <v>9.8762802607076333E-4</v>
          </cell>
          <cell r="EA493" t="str">
            <v>Triangular</v>
          </cell>
          <cell r="EB493">
            <v>3.072625698324022E-5</v>
          </cell>
          <cell r="EC493">
            <v>4.3516713221601518E-4</v>
          </cell>
          <cell r="ED493">
            <v>9.8762802607076333E-4</v>
          </cell>
          <cell r="EE493" t="str">
            <v>Triangular</v>
          </cell>
        </row>
        <row r="494">
          <cell r="E494" t="str">
            <v>3_FLARE_eff</v>
          </cell>
          <cell r="F494" t="str">
            <v>fraction</v>
          </cell>
          <cell r="G494" t="e">
            <v>#NAME?</v>
          </cell>
          <cell r="H494">
            <v>0.86134752094971978</v>
          </cell>
          <cell r="I494">
            <v>0.8921376110335193</v>
          </cell>
          <cell r="J494">
            <v>0.92017845670391107</v>
          </cell>
          <cell r="K494" t="str">
            <v>Triangular</v>
          </cell>
          <cell r="L494">
            <v>0.86134752094971978</v>
          </cell>
          <cell r="M494">
            <v>0.8921376110335193</v>
          </cell>
          <cell r="N494">
            <v>0.92017845670391107</v>
          </cell>
          <cell r="O494" t="str">
            <v>Triangular</v>
          </cell>
          <cell r="P494">
            <v>0.86134752094971978</v>
          </cell>
          <cell r="Q494">
            <v>0.8921376110335193</v>
          </cell>
          <cell r="R494">
            <v>0.92017845670391107</v>
          </cell>
          <cell r="S494" t="str">
            <v>Triangular</v>
          </cell>
          <cell r="T494">
            <v>0.86134752094971978</v>
          </cell>
          <cell r="U494">
            <v>0.8921376110335193</v>
          </cell>
          <cell r="V494">
            <v>0.92017845670391107</v>
          </cell>
          <cell r="W494" t="str">
            <v>Triangular</v>
          </cell>
          <cell r="X494">
            <v>0.86134752094971978</v>
          </cell>
          <cell r="Y494">
            <v>0.8921376110335193</v>
          </cell>
          <cell r="Z494">
            <v>0.92017845670391107</v>
          </cell>
          <cell r="AA494" t="str">
            <v>Triangular</v>
          </cell>
          <cell r="AB494">
            <v>0.86134752094971978</v>
          </cell>
          <cell r="AC494">
            <v>0.8921376110335193</v>
          </cell>
          <cell r="AD494">
            <v>0.92017845670391107</v>
          </cell>
          <cell r="AE494" t="str">
            <v>Triangular</v>
          </cell>
          <cell r="AF494">
            <v>0.86134752094971978</v>
          </cell>
          <cell r="AG494">
            <v>0.8921376110335193</v>
          </cell>
          <cell r="AH494">
            <v>0.92017845670391107</v>
          </cell>
          <cell r="AI494" t="str">
            <v>Triangular</v>
          </cell>
          <cell r="AJ494">
            <v>0.86134752094971978</v>
          </cell>
          <cell r="AK494">
            <v>0.8921376110335193</v>
          </cell>
          <cell r="AL494">
            <v>0.92017845670391107</v>
          </cell>
          <cell r="AM494" t="str">
            <v>Triangular</v>
          </cell>
          <cell r="AN494">
            <v>0.86134752094971978</v>
          </cell>
          <cell r="AO494">
            <v>0.8921376110335193</v>
          </cell>
          <cell r="AP494">
            <v>0.92017845670391107</v>
          </cell>
          <cell r="AQ494" t="str">
            <v>Triangular</v>
          </cell>
          <cell r="AR494">
            <v>0.86134752094971978</v>
          </cell>
          <cell r="AS494">
            <v>0.8921376110335193</v>
          </cell>
          <cell r="AT494">
            <v>0.92017845670391107</v>
          </cell>
          <cell r="AU494" t="str">
            <v>Triangular</v>
          </cell>
          <cell r="AV494">
            <v>0.86134752094971978</v>
          </cell>
          <cell r="AW494">
            <v>0.8921376110335193</v>
          </cell>
          <cell r="AX494">
            <v>0.92017845670391107</v>
          </cell>
          <cell r="AY494" t="str">
            <v>Triangular</v>
          </cell>
          <cell r="AZ494">
            <v>0.86134752094971978</v>
          </cell>
          <cell r="BA494">
            <v>0.8921376110335193</v>
          </cell>
          <cell r="BB494">
            <v>0.92017845670391107</v>
          </cell>
          <cell r="BC494" t="str">
            <v>Triangular</v>
          </cell>
          <cell r="BD494">
            <v>0.86134752094971978</v>
          </cell>
          <cell r="BE494">
            <v>0.8921376110335193</v>
          </cell>
          <cell r="BF494">
            <v>0.92017845670391107</v>
          </cell>
          <cell r="BG494" t="str">
            <v>Triangular</v>
          </cell>
          <cell r="BH494">
            <v>0.86134752094971978</v>
          </cell>
          <cell r="BI494">
            <v>0.8921376110335193</v>
          </cell>
          <cell r="BJ494">
            <v>0.92017845670391107</v>
          </cell>
          <cell r="BK494" t="str">
            <v>Triangular</v>
          </cell>
          <cell r="BL494">
            <v>0.86134752094971978</v>
          </cell>
          <cell r="BM494">
            <v>0.8921376110335193</v>
          </cell>
          <cell r="BN494">
            <v>0.92017845670391107</v>
          </cell>
          <cell r="BO494" t="str">
            <v>Triangular</v>
          </cell>
          <cell r="BP494">
            <v>0.86134752094971978</v>
          </cell>
          <cell r="BQ494">
            <v>0.8921376110335193</v>
          </cell>
          <cell r="BR494">
            <v>0.92017845670391107</v>
          </cell>
          <cell r="BS494" t="str">
            <v>Triangular</v>
          </cell>
          <cell r="BT494">
            <v>0.86134752094971978</v>
          </cell>
          <cell r="BU494">
            <v>0.8921376110335193</v>
          </cell>
          <cell r="BV494">
            <v>0.92017845670391107</v>
          </cell>
          <cell r="BW494" t="str">
            <v>Triangular</v>
          </cell>
          <cell r="BX494">
            <v>0.86134752094971978</v>
          </cell>
          <cell r="BY494">
            <v>0.8921376110335193</v>
          </cell>
          <cell r="BZ494">
            <v>0.92017845670391107</v>
          </cell>
          <cell r="CA494" t="str">
            <v>Triangular</v>
          </cell>
          <cell r="CB494">
            <v>0.86134752094971978</v>
          </cell>
          <cell r="CC494">
            <v>0.8921376110335193</v>
          </cell>
          <cell r="CD494">
            <v>0.92017845670391107</v>
          </cell>
          <cell r="CE494" t="str">
            <v>Triangular</v>
          </cell>
          <cell r="CF494">
            <v>0.86134752094971978</v>
          </cell>
          <cell r="CG494">
            <v>0.8921376110335193</v>
          </cell>
          <cell r="CH494">
            <v>0.92017845670391107</v>
          </cell>
          <cell r="CI494" t="str">
            <v>Triangular</v>
          </cell>
          <cell r="CJ494">
            <v>0.86134752094971978</v>
          </cell>
          <cell r="CK494">
            <v>0.8921376110335193</v>
          </cell>
          <cell r="CL494">
            <v>0.92017845670391107</v>
          </cell>
          <cell r="CM494" t="str">
            <v>Triangular</v>
          </cell>
          <cell r="CN494">
            <v>0.86134752094971978</v>
          </cell>
          <cell r="CO494">
            <v>0.8921376110335193</v>
          </cell>
          <cell r="CP494">
            <v>0.92017845670391107</v>
          </cell>
          <cell r="CQ494" t="str">
            <v>Triangular</v>
          </cell>
          <cell r="CR494">
            <v>0.86134752094971978</v>
          </cell>
          <cell r="CS494">
            <v>0.8921376110335193</v>
          </cell>
          <cell r="CT494">
            <v>0.92017845670391107</v>
          </cell>
          <cell r="CU494" t="str">
            <v>Triangular</v>
          </cell>
          <cell r="CV494">
            <v>0.86134752094971978</v>
          </cell>
          <cell r="CW494">
            <v>0.8921376110335193</v>
          </cell>
          <cell r="CX494">
            <v>0.92017845670391107</v>
          </cell>
          <cell r="CY494" t="str">
            <v>Triangular</v>
          </cell>
          <cell r="CZ494">
            <v>0.86134752094971978</v>
          </cell>
          <cell r="DA494">
            <v>0.8921376110335193</v>
          </cell>
          <cell r="DB494">
            <v>0.92017845670391107</v>
          </cell>
          <cell r="DC494" t="str">
            <v>Triangular</v>
          </cell>
          <cell r="DD494">
            <v>0.86134752094971978</v>
          </cell>
          <cell r="DE494">
            <v>0.8921376110335193</v>
          </cell>
          <cell r="DF494">
            <v>0.92017845670391107</v>
          </cell>
          <cell r="DG494" t="str">
            <v>Triangular</v>
          </cell>
          <cell r="DH494">
            <v>0.86134752094971978</v>
          </cell>
          <cell r="DI494">
            <v>0.8921376110335193</v>
          </cell>
          <cell r="DJ494">
            <v>0.92017845670391107</v>
          </cell>
          <cell r="DK494" t="str">
            <v>Triangular</v>
          </cell>
          <cell r="DL494">
            <v>0.86134752094971978</v>
          </cell>
          <cell r="DM494">
            <v>0.8921376110335193</v>
          </cell>
          <cell r="DN494">
            <v>0.92017845670391107</v>
          </cell>
          <cell r="DO494" t="str">
            <v>Triangular</v>
          </cell>
          <cell r="DP494">
            <v>0.86134752094971978</v>
          </cell>
          <cell r="DQ494">
            <v>0.8921376110335193</v>
          </cell>
          <cell r="DR494">
            <v>0.92017845670391107</v>
          </cell>
          <cell r="DS494" t="str">
            <v>Triangular</v>
          </cell>
          <cell r="DT494">
            <v>0.86134752094971978</v>
          </cell>
          <cell r="DU494">
            <v>0.8921376110335193</v>
          </cell>
          <cell r="DV494">
            <v>0.92017845670391107</v>
          </cell>
          <cell r="DW494" t="str">
            <v>Triangular</v>
          </cell>
          <cell r="DX494">
            <v>0.86134752094971978</v>
          </cell>
          <cell r="DY494">
            <v>0.8921376110335193</v>
          </cell>
          <cell r="DZ494">
            <v>0.92017845670391107</v>
          </cell>
          <cell r="EA494" t="str">
            <v>Triangular</v>
          </cell>
          <cell r="EB494">
            <v>0.86134752094971978</v>
          </cell>
          <cell r="EC494">
            <v>0.8921376110335193</v>
          </cell>
          <cell r="ED494">
            <v>0.92017845670391107</v>
          </cell>
          <cell r="EE494" t="str">
            <v>Triangular</v>
          </cell>
        </row>
        <row r="495">
          <cell r="E495" t="str">
            <v>3_FLARE_CO2x</v>
          </cell>
          <cell r="F495" t="str">
            <v>mol fraction</v>
          </cell>
          <cell r="G495" t="e">
            <v>#NAME?</v>
          </cell>
          <cell r="H495">
            <v>0.60966529994679464</v>
          </cell>
          <cell r="I495">
            <v>0.63838879128757564</v>
          </cell>
          <cell r="J495">
            <v>0.66691663967588888</v>
          </cell>
          <cell r="K495" t="str">
            <v>Triangular</v>
          </cell>
          <cell r="L495">
            <v>0.60966529994679464</v>
          </cell>
          <cell r="M495">
            <v>0.63838879128757564</v>
          </cell>
          <cell r="N495">
            <v>0.66691663967588888</v>
          </cell>
          <cell r="O495" t="str">
            <v>Triangular</v>
          </cell>
          <cell r="P495">
            <v>0.60966529994679464</v>
          </cell>
          <cell r="Q495">
            <v>0.63838879128757564</v>
          </cell>
          <cell r="R495">
            <v>0.66691663967588888</v>
          </cell>
          <cell r="S495" t="str">
            <v>Triangular</v>
          </cell>
          <cell r="T495">
            <v>0.60966529994679464</v>
          </cell>
          <cell r="U495">
            <v>0.63838879128757564</v>
          </cell>
          <cell r="V495">
            <v>0.66691663967588888</v>
          </cell>
          <cell r="W495" t="str">
            <v>Triangular</v>
          </cell>
          <cell r="X495">
            <v>0.60966529994679464</v>
          </cell>
          <cell r="Y495">
            <v>0.63838879128757564</v>
          </cell>
          <cell r="Z495">
            <v>0.66691663967588888</v>
          </cell>
          <cell r="AA495" t="str">
            <v>Triangular</v>
          </cell>
          <cell r="AB495">
            <v>0.60966529994679464</v>
          </cell>
          <cell r="AC495">
            <v>0.63838879128757564</v>
          </cell>
          <cell r="AD495">
            <v>0.66691663967588888</v>
          </cell>
          <cell r="AE495" t="str">
            <v>Triangular</v>
          </cell>
          <cell r="AF495">
            <v>0.60966529994679464</v>
          </cell>
          <cell r="AG495">
            <v>0.63838879128757564</v>
          </cell>
          <cell r="AH495">
            <v>0.66691663967588888</v>
          </cell>
          <cell r="AI495" t="str">
            <v>Triangular</v>
          </cell>
          <cell r="AJ495">
            <v>0.60966529994679464</v>
          </cell>
          <cell r="AK495">
            <v>0.63838879128757564</v>
          </cell>
          <cell r="AL495">
            <v>0.66691663967588888</v>
          </cell>
          <cell r="AM495" t="str">
            <v>Triangular</v>
          </cell>
          <cell r="AN495">
            <v>0.60966529994679464</v>
          </cell>
          <cell r="AO495">
            <v>0.63838879128757564</v>
          </cell>
          <cell r="AP495">
            <v>0.66691663967588888</v>
          </cell>
          <cell r="AQ495" t="str">
            <v>Triangular</v>
          </cell>
          <cell r="AR495">
            <v>0.60966529994679464</v>
          </cell>
          <cell r="AS495">
            <v>0.63838879128757564</v>
          </cell>
          <cell r="AT495">
            <v>0.66691663967588888</v>
          </cell>
          <cell r="AU495" t="str">
            <v>Triangular</v>
          </cell>
          <cell r="AV495">
            <v>0.60966529994679464</v>
          </cell>
          <cell r="AW495">
            <v>0.63838879128757564</v>
          </cell>
          <cell r="AX495">
            <v>0.66691663967588888</v>
          </cell>
          <cell r="AY495" t="str">
            <v>Triangular</v>
          </cell>
          <cell r="AZ495">
            <v>0.60966529994679464</v>
          </cell>
          <cell r="BA495">
            <v>0.63838879128757564</v>
          </cell>
          <cell r="BB495">
            <v>0.66691663967588888</v>
          </cell>
          <cell r="BC495" t="str">
            <v>Triangular</v>
          </cell>
          <cell r="BD495">
            <v>0.60966529994679464</v>
          </cell>
          <cell r="BE495">
            <v>0.63838879128757564</v>
          </cell>
          <cell r="BF495">
            <v>0.66691663967588888</v>
          </cell>
          <cell r="BG495" t="str">
            <v>Triangular</v>
          </cell>
          <cell r="BH495">
            <v>0.60966529994679464</v>
          </cell>
          <cell r="BI495">
            <v>0.63838879128757564</v>
          </cell>
          <cell r="BJ495">
            <v>0.66691663967588888</v>
          </cell>
          <cell r="BK495" t="str">
            <v>Triangular</v>
          </cell>
          <cell r="BL495">
            <v>0.60966529994679464</v>
          </cell>
          <cell r="BM495">
            <v>0.63838879128757564</v>
          </cell>
          <cell r="BN495">
            <v>0.66691663967588888</v>
          </cell>
          <cell r="BO495" t="str">
            <v>Triangular</v>
          </cell>
          <cell r="BP495">
            <v>0.60966529994679464</v>
          </cell>
          <cell r="BQ495">
            <v>0.63838879128757564</v>
          </cell>
          <cell r="BR495">
            <v>0.66691663967588888</v>
          </cell>
          <cell r="BS495" t="str">
            <v>Triangular</v>
          </cell>
          <cell r="BT495">
            <v>0.60966529994679464</v>
          </cell>
          <cell r="BU495">
            <v>0.63838879128757564</v>
          </cell>
          <cell r="BV495">
            <v>0.66691663967588888</v>
          </cell>
          <cell r="BW495" t="str">
            <v>Triangular</v>
          </cell>
          <cell r="BX495">
            <v>0.60966529994679464</v>
          </cell>
          <cell r="BY495">
            <v>0.63838879128757564</v>
          </cell>
          <cell r="BZ495">
            <v>0.66691663967588888</v>
          </cell>
          <cell r="CA495" t="str">
            <v>Triangular</v>
          </cell>
          <cell r="CB495">
            <v>0.60966529994679464</v>
          </cell>
          <cell r="CC495">
            <v>0.63838879128757564</v>
          </cell>
          <cell r="CD495">
            <v>0.66691663967588888</v>
          </cell>
          <cell r="CE495" t="str">
            <v>Triangular</v>
          </cell>
          <cell r="CF495">
            <v>0.60966529994679464</v>
          </cell>
          <cell r="CG495">
            <v>0.63838879128757564</v>
          </cell>
          <cell r="CH495">
            <v>0.66691663967588888</v>
          </cell>
          <cell r="CI495" t="str">
            <v>Triangular</v>
          </cell>
          <cell r="CJ495">
            <v>0.60966529994679464</v>
          </cell>
          <cell r="CK495">
            <v>0.63838879128757564</v>
          </cell>
          <cell r="CL495">
            <v>0.66691663967588888</v>
          </cell>
          <cell r="CM495" t="str">
            <v>Triangular</v>
          </cell>
          <cell r="CN495">
            <v>0.60966529994679464</v>
          </cell>
          <cell r="CO495">
            <v>0.63838879128757564</v>
          </cell>
          <cell r="CP495">
            <v>0.66691663967588888</v>
          </cell>
          <cell r="CQ495" t="str">
            <v>Triangular</v>
          </cell>
          <cell r="CR495">
            <v>0.60966529994679464</v>
          </cell>
          <cell r="CS495">
            <v>0.63838879128757564</v>
          </cell>
          <cell r="CT495">
            <v>0.66691663967588888</v>
          </cell>
          <cell r="CU495" t="str">
            <v>Triangular</v>
          </cell>
          <cell r="CV495">
            <v>0.60966529994679464</v>
          </cell>
          <cell r="CW495">
            <v>0.63838879128757564</v>
          </cell>
          <cell r="CX495">
            <v>0.66691663967588888</v>
          </cell>
          <cell r="CY495" t="str">
            <v>Triangular</v>
          </cell>
          <cell r="CZ495">
            <v>0.60966529994679464</v>
          </cell>
          <cell r="DA495">
            <v>0.63838879128757564</v>
          </cell>
          <cell r="DB495">
            <v>0.66691663967588888</v>
          </cell>
          <cell r="DC495" t="str">
            <v>Triangular</v>
          </cell>
          <cell r="DD495">
            <v>0.60966529994679464</v>
          </cell>
          <cell r="DE495">
            <v>0.63838879128757564</v>
          </cell>
          <cell r="DF495">
            <v>0.66691663967588888</v>
          </cell>
          <cell r="DG495" t="str">
            <v>Triangular</v>
          </cell>
          <cell r="DH495">
            <v>0.60966529994679464</v>
          </cell>
          <cell r="DI495">
            <v>0.63838879128757564</v>
          </cell>
          <cell r="DJ495">
            <v>0.66691663967588888</v>
          </cell>
          <cell r="DK495" t="str">
            <v>Triangular</v>
          </cell>
          <cell r="DL495">
            <v>0.60966529994679464</v>
          </cell>
          <cell r="DM495">
            <v>0.63838879128757564</v>
          </cell>
          <cell r="DN495">
            <v>0.66691663967588888</v>
          </cell>
          <cell r="DO495" t="str">
            <v>Triangular</v>
          </cell>
          <cell r="DP495">
            <v>0.60966529994679464</v>
          </cell>
          <cell r="DQ495">
            <v>0.63838879128757564</v>
          </cell>
          <cell r="DR495">
            <v>0.66691663967588888</v>
          </cell>
          <cell r="DS495" t="str">
            <v>Triangular</v>
          </cell>
          <cell r="DT495">
            <v>0.60966529994679464</v>
          </cell>
          <cell r="DU495">
            <v>0.63838879128757564</v>
          </cell>
          <cell r="DV495">
            <v>0.66691663967588888</v>
          </cell>
          <cell r="DW495" t="str">
            <v>Triangular</v>
          </cell>
          <cell r="DX495">
            <v>0.60966529994679464</v>
          </cell>
          <cell r="DY495">
            <v>0.63838879128757564</v>
          </cell>
          <cell r="DZ495">
            <v>0.66691663967588888</v>
          </cell>
          <cell r="EA495" t="str">
            <v>Triangular</v>
          </cell>
          <cell r="EB495">
            <v>0.60966529994679464</v>
          </cell>
          <cell r="EC495">
            <v>0.63838879128757564</v>
          </cell>
          <cell r="ED495">
            <v>0.66691663967588888</v>
          </cell>
          <cell r="EE495" t="str">
            <v>Triangular</v>
          </cell>
        </row>
        <row r="496">
          <cell r="E496" t="str">
            <v>3_FLARE_CH4x</v>
          </cell>
          <cell r="F496" t="str">
            <v>mol fraction</v>
          </cell>
          <cell r="G496" t="e">
            <v>#NAME?</v>
          </cell>
          <cell r="H496">
            <v>7.8461288075285934E-2</v>
          </cell>
          <cell r="I496">
            <v>9.7767942305134345E-2</v>
          </cell>
          <cell r="J496">
            <v>0.11890993343752772</v>
          </cell>
          <cell r="K496" t="str">
            <v>Triangular</v>
          </cell>
          <cell r="L496">
            <v>7.8461288075285934E-2</v>
          </cell>
          <cell r="M496">
            <v>9.7767942305134345E-2</v>
          </cell>
          <cell r="N496">
            <v>0.11890993343752772</v>
          </cell>
          <cell r="O496" t="str">
            <v>Triangular</v>
          </cell>
          <cell r="P496">
            <v>7.8461288075285934E-2</v>
          </cell>
          <cell r="Q496">
            <v>9.7767942305134345E-2</v>
          </cell>
          <cell r="R496">
            <v>0.11890993343752772</v>
          </cell>
          <cell r="S496" t="str">
            <v>Triangular</v>
          </cell>
          <cell r="T496">
            <v>7.8461288075285934E-2</v>
          </cell>
          <cell r="U496">
            <v>9.7767942305134345E-2</v>
          </cell>
          <cell r="V496">
            <v>0.11890993343752772</v>
          </cell>
          <cell r="W496" t="str">
            <v>Triangular</v>
          </cell>
          <cell r="X496">
            <v>7.8461288075285934E-2</v>
          </cell>
          <cell r="Y496">
            <v>9.7767942305134345E-2</v>
          </cell>
          <cell r="Z496">
            <v>0.11890993343752772</v>
          </cell>
          <cell r="AA496" t="str">
            <v>Triangular</v>
          </cell>
          <cell r="AB496">
            <v>7.8461288075285934E-2</v>
          </cell>
          <cell r="AC496">
            <v>9.7767942305134345E-2</v>
          </cell>
          <cell r="AD496">
            <v>0.11890993343752772</v>
          </cell>
          <cell r="AE496" t="str">
            <v>Triangular</v>
          </cell>
          <cell r="AF496">
            <v>7.8461288075285934E-2</v>
          </cell>
          <cell r="AG496">
            <v>9.7767942305134345E-2</v>
          </cell>
          <cell r="AH496">
            <v>0.11890993343752772</v>
          </cell>
          <cell r="AI496" t="str">
            <v>Triangular</v>
          </cell>
          <cell r="AJ496">
            <v>7.8461288075285934E-2</v>
          </cell>
          <cell r="AK496">
            <v>9.7767942305134345E-2</v>
          </cell>
          <cell r="AL496">
            <v>0.11890993343752772</v>
          </cell>
          <cell r="AM496" t="str">
            <v>Triangular</v>
          </cell>
          <cell r="AN496">
            <v>7.8461288075285934E-2</v>
          </cell>
          <cell r="AO496">
            <v>9.7767942305134345E-2</v>
          </cell>
          <cell r="AP496">
            <v>0.11890993343752772</v>
          </cell>
          <cell r="AQ496" t="str">
            <v>Triangular</v>
          </cell>
          <cell r="AR496">
            <v>7.8461288075285934E-2</v>
          </cell>
          <cell r="AS496">
            <v>9.7767942305134345E-2</v>
          </cell>
          <cell r="AT496">
            <v>0.11890993343752772</v>
          </cell>
          <cell r="AU496" t="str">
            <v>Triangular</v>
          </cell>
          <cell r="AV496">
            <v>7.8461288075285934E-2</v>
          </cell>
          <cell r="AW496">
            <v>9.7767942305134345E-2</v>
          </cell>
          <cell r="AX496">
            <v>0.11890993343752772</v>
          </cell>
          <cell r="AY496" t="str">
            <v>Triangular</v>
          </cell>
          <cell r="AZ496">
            <v>7.8461288075285934E-2</v>
          </cell>
          <cell r="BA496">
            <v>9.7767942305134345E-2</v>
          </cell>
          <cell r="BB496">
            <v>0.11890993343752772</v>
          </cell>
          <cell r="BC496" t="str">
            <v>Triangular</v>
          </cell>
          <cell r="BD496">
            <v>7.8461288075285934E-2</v>
          </cell>
          <cell r="BE496">
            <v>9.7767942305134345E-2</v>
          </cell>
          <cell r="BF496">
            <v>0.11890993343752772</v>
          </cell>
          <cell r="BG496" t="str">
            <v>Triangular</v>
          </cell>
          <cell r="BH496">
            <v>7.8461288075285934E-2</v>
          </cell>
          <cell r="BI496">
            <v>9.7767942305134345E-2</v>
          </cell>
          <cell r="BJ496">
            <v>0.11890993343752772</v>
          </cell>
          <cell r="BK496" t="str">
            <v>Triangular</v>
          </cell>
          <cell r="BL496">
            <v>7.8461288075285934E-2</v>
          </cell>
          <cell r="BM496">
            <v>9.7767942305134345E-2</v>
          </cell>
          <cell r="BN496">
            <v>0.11890993343752772</v>
          </cell>
          <cell r="BO496" t="str">
            <v>Triangular</v>
          </cell>
          <cell r="BP496">
            <v>7.8461288075285934E-2</v>
          </cell>
          <cell r="BQ496">
            <v>9.7767942305134345E-2</v>
          </cell>
          <cell r="BR496">
            <v>0.11890993343752772</v>
          </cell>
          <cell r="BS496" t="str">
            <v>Triangular</v>
          </cell>
          <cell r="BT496">
            <v>7.8461288075285934E-2</v>
          </cell>
          <cell r="BU496">
            <v>9.7767942305134345E-2</v>
          </cell>
          <cell r="BV496">
            <v>0.11890993343752772</v>
          </cell>
          <cell r="BW496" t="str">
            <v>Triangular</v>
          </cell>
          <cell r="BX496">
            <v>7.8461288075285934E-2</v>
          </cell>
          <cell r="BY496">
            <v>9.7767942305134345E-2</v>
          </cell>
          <cell r="BZ496">
            <v>0.11890993343752772</v>
          </cell>
          <cell r="CA496" t="str">
            <v>Triangular</v>
          </cell>
          <cell r="CB496">
            <v>7.8461288075285934E-2</v>
          </cell>
          <cell r="CC496">
            <v>9.7767942305134345E-2</v>
          </cell>
          <cell r="CD496">
            <v>0.11890993343752772</v>
          </cell>
          <cell r="CE496" t="str">
            <v>Triangular</v>
          </cell>
          <cell r="CF496">
            <v>7.8461288075285934E-2</v>
          </cell>
          <cell r="CG496">
            <v>9.7767942305134345E-2</v>
          </cell>
          <cell r="CH496">
            <v>0.11890993343752772</v>
          </cell>
          <cell r="CI496" t="str">
            <v>Triangular</v>
          </cell>
          <cell r="CJ496">
            <v>7.8461288075285934E-2</v>
          </cell>
          <cell r="CK496">
            <v>9.7767942305134345E-2</v>
          </cell>
          <cell r="CL496">
            <v>0.11890993343752772</v>
          </cell>
          <cell r="CM496" t="str">
            <v>Triangular</v>
          </cell>
          <cell r="CN496">
            <v>7.8461288075285934E-2</v>
          </cell>
          <cell r="CO496">
            <v>9.7767942305134345E-2</v>
          </cell>
          <cell r="CP496">
            <v>0.11890993343752772</v>
          </cell>
          <cell r="CQ496" t="str">
            <v>Triangular</v>
          </cell>
          <cell r="CR496">
            <v>7.8461288075285934E-2</v>
          </cell>
          <cell r="CS496">
            <v>9.7767942305134345E-2</v>
          </cell>
          <cell r="CT496">
            <v>0.11890993343752772</v>
          </cell>
          <cell r="CU496" t="str">
            <v>Triangular</v>
          </cell>
          <cell r="CV496">
            <v>7.8461288075285934E-2</v>
          </cell>
          <cell r="CW496">
            <v>9.7767942305134345E-2</v>
          </cell>
          <cell r="CX496">
            <v>0.11890993343752772</v>
          </cell>
          <cell r="CY496" t="str">
            <v>Triangular</v>
          </cell>
          <cell r="CZ496">
            <v>7.8461288075285934E-2</v>
          </cell>
          <cell r="DA496">
            <v>9.7767942305134345E-2</v>
          </cell>
          <cell r="DB496">
            <v>0.11890993343752772</v>
          </cell>
          <cell r="DC496" t="str">
            <v>Triangular</v>
          </cell>
          <cell r="DD496">
            <v>7.8461288075285934E-2</v>
          </cell>
          <cell r="DE496">
            <v>9.7767942305134345E-2</v>
          </cell>
          <cell r="DF496">
            <v>0.11890993343752772</v>
          </cell>
          <cell r="DG496" t="str">
            <v>Triangular</v>
          </cell>
          <cell r="DH496">
            <v>7.8461288075285934E-2</v>
          </cell>
          <cell r="DI496">
            <v>9.7767942305134345E-2</v>
          </cell>
          <cell r="DJ496">
            <v>0.11890993343752772</v>
          </cell>
          <cell r="DK496" t="str">
            <v>Triangular</v>
          </cell>
          <cell r="DL496">
            <v>7.8461288075285934E-2</v>
          </cell>
          <cell r="DM496">
            <v>9.7767942305134345E-2</v>
          </cell>
          <cell r="DN496">
            <v>0.11890993343752772</v>
          </cell>
          <cell r="DO496" t="str">
            <v>Triangular</v>
          </cell>
          <cell r="DP496">
            <v>7.8461288075285934E-2</v>
          </cell>
          <cell r="DQ496">
            <v>9.7767942305134345E-2</v>
          </cell>
          <cell r="DR496">
            <v>0.11890993343752772</v>
          </cell>
          <cell r="DS496" t="str">
            <v>Triangular</v>
          </cell>
          <cell r="DT496">
            <v>7.8461288075285934E-2</v>
          </cell>
          <cell r="DU496">
            <v>9.7767942305134345E-2</v>
          </cell>
          <cell r="DV496">
            <v>0.11890993343752772</v>
          </cell>
          <cell r="DW496" t="str">
            <v>Triangular</v>
          </cell>
          <cell r="DX496">
            <v>7.8461288075285934E-2</v>
          </cell>
          <cell r="DY496">
            <v>9.7767942305134345E-2</v>
          </cell>
          <cell r="DZ496">
            <v>0.11890993343752772</v>
          </cell>
          <cell r="EA496" t="str">
            <v>Triangular</v>
          </cell>
          <cell r="EB496">
            <v>7.8461288075285934E-2</v>
          </cell>
          <cell r="EC496">
            <v>9.7767942305134345E-2</v>
          </cell>
          <cell r="ED496">
            <v>0.11890993343752772</v>
          </cell>
          <cell r="EE496" t="str">
            <v>Triangular</v>
          </cell>
        </row>
        <row r="497">
          <cell r="E497" t="str">
            <v>3_CENT_power</v>
          </cell>
          <cell r="F497" t="str">
            <v>hp</v>
          </cell>
          <cell r="G497" t="e">
            <v>#NAME?</v>
          </cell>
          <cell r="H497">
            <v>60335.726386739101</v>
          </cell>
          <cell r="I497">
            <v>76480.084708557217</v>
          </cell>
          <cell r="J497">
            <v>92847.638784143128</v>
          </cell>
          <cell r="K497" t="str">
            <v>Triangular</v>
          </cell>
          <cell r="L497">
            <v>60335.726386739101</v>
          </cell>
          <cell r="M497">
            <v>76480.084708557217</v>
          </cell>
          <cell r="N497">
            <v>92847.638784143128</v>
          </cell>
          <cell r="O497" t="str">
            <v>Triangular</v>
          </cell>
          <cell r="P497">
            <v>60335.726386739101</v>
          </cell>
          <cell r="Q497">
            <v>76480.084708557217</v>
          </cell>
          <cell r="R497">
            <v>92847.638784143128</v>
          </cell>
          <cell r="S497" t="str">
            <v>Triangular</v>
          </cell>
          <cell r="T497">
            <v>60335.726386739101</v>
          </cell>
          <cell r="U497">
            <v>76480.084708557217</v>
          </cell>
          <cell r="V497">
            <v>92847.638784143128</v>
          </cell>
          <cell r="W497" t="str">
            <v>Triangular</v>
          </cell>
          <cell r="X497">
            <v>60335.726386739101</v>
          </cell>
          <cell r="Y497">
            <v>76480.084708557217</v>
          </cell>
          <cell r="Z497">
            <v>92847.638784143128</v>
          </cell>
          <cell r="AA497" t="str">
            <v>Triangular</v>
          </cell>
          <cell r="AB497">
            <v>60335.726386739101</v>
          </cell>
          <cell r="AC497">
            <v>76480.084708557217</v>
          </cell>
          <cell r="AD497">
            <v>92847.638784143128</v>
          </cell>
          <cell r="AE497" t="str">
            <v>Triangular</v>
          </cell>
          <cell r="AF497">
            <v>60335.726386739101</v>
          </cell>
          <cell r="AG497">
            <v>76480.084708557217</v>
          </cell>
          <cell r="AH497">
            <v>92847.638784143128</v>
          </cell>
          <cell r="AI497" t="str">
            <v>Triangular</v>
          </cell>
          <cell r="AJ497">
            <v>60335.726386739101</v>
          </cell>
          <cell r="AK497">
            <v>76480.084708557217</v>
          </cell>
          <cell r="AL497">
            <v>92847.638784143128</v>
          </cell>
          <cell r="AM497" t="str">
            <v>Triangular</v>
          </cell>
          <cell r="AN497">
            <v>60335.726386739101</v>
          </cell>
          <cell r="AO497">
            <v>76480.084708557217</v>
          </cell>
          <cell r="AP497">
            <v>92847.638784143128</v>
          </cell>
          <cell r="AQ497" t="str">
            <v>Triangular</v>
          </cell>
          <cell r="AR497">
            <v>60335.726386739101</v>
          </cell>
          <cell r="AS497">
            <v>76480.084708557217</v>
          </cell>
          <cell r="AT497">
            <v>92847.638784143128</v>
          </cell>
          <cell r="AU497" t="str">
            <v>Triangular</v>
          </cell>
          <cell r="AV497">
            <v>60335.726386739101</v>
          </cell>
          <cell r="AW497">
            <v>76480.084708557217</v>
          </cell>
          <cell r="AX497">
            <v>92847.638784143128</v>
          </cell>
          <cell r="AY497" t="str">
            <v>Triangular</v>
          </cell>
          <cell r="AZ497">
            <v>60335.726386739101</v>
          </cell>
          <cell r="BA497">
            <v>76480.084708557217</v>
          </cell>
          <cell r="BB497">
            <v>92847.638784143128</v>
          </cell>
          <cell r="BC497" t="str">
            <v>Triangular</v>
          </cell>
          <cell r="BD497">
            <v>60335.726386739101</v>
          </cell>
          <cell r="BE497">
            <v>76480.084708557217</v>
          </cell>
          <cell r="BF497">
            <v>92847.638784143128</v>
          </cell>
          <cell r="BG497" t="str">
            <v>Triangular</v>
          </cell>
          <cell r="BH497">
            <v>60335.726386739101</v>
          </cell>
          <cell r="BI497">
            <v>76480.084708557217</v>
          </cell>
          <cell r="BJ497">
            <v>92847.638784143128</v>
          </cell>
          <cell r="BK497" t="str">
            <v>Triangular</v>
          </cell>
          <cell r="BL497">
            <v>60335.726386739101</v>
          </cell>
          <cell r="BM497">
            <v>76480.084708557217</v>
          </cell>
          <cell r="BN497">
            <v>92847.638784143128</v>
          </cell>
          <cell r="BO497" t="str">
            <v>Triangular</v>
          </cell>
          <cell r="BP497">
            <v>60335.726386739101</v>
          </cell>
          <cell r="BQ497">
            <v>76480.084708557217</v>
          </cell>
          <cell r="BR497">
            <v>92847.638784143128</v>
          </cell>
          <cell r="BS497" t="str">
            <v>Triangular</v>
          </cell>
          <cell r="BT497">
            <v>60335.726386739101</v>
          </cell>
          <cell r="BU497">
            <v>76480.084708557217</v>
          </cell>
          <cell r="BV497">
            <v>92847.638784143128</v>
          </cell>
          <cell r="BW497" t="str">
            <v>Triangular</v>
          </cell>
          <cell r="BX497">
            <v>60335.726386739101</v>
          </cell>
          <cell r="BY497">
            <v>76480.084708557217</v>
          </cell>
          <cell r="BZ497">
            <v>92847.638784143128</v>
          </cell>
          <cell r="CA497" t="str">
            <v>Triangular</v>
          </cell>
          <cell r="CB497">
            <v>60335.726386739101</v>
          </cell>
          <cell r="CC497">
            <v>76480.084708557217</v>
          </cell>
          <cell r="CD497">
            <v>92847.638784143128</v>
          </cell>
          <cell r="CE497" t="str">
            <v>Triangular</v>
          </cell>
          <cell r="CF497">
            <v>60335.726386739101</v>
          </cell>
          <cell r="CG497">
            <v>76480.084708557217</v>
          </cell>
          <cell r="CH497">
            <v>92847.638784143128</v>
          </cell>
          <cell r="CI497" t="str">
            <v>Triangular</v>
          </cell>
          <cell r="CJ497">
            <v>60335.726386739101</v>
          </cell>
          <cell r="CK497">
            <v>76480.084708557217</v>
          </cell>
          <cell r="CL497">
            <v>92847.638784143128</v>
          </cell>
          <cell r="CM497" t="str">
            <v>Triangular</v>
          </cell>
          <cell r="CN497">
            <v>60335.726386739101</v>
          </cell>
          <cell r="CO497">
            <v>76480.084708557217</v>
          </cell>
          <cell r="CP497">
            <v>92847.638784143128</v>
          </cell>
          <cell r="CQ497" t="str">
            <v>Triangular</v>
          </cell>
          <cell r="CR497">
            <v>60335.726386739101</v>
          </cell>
          <cell r="CS497">
            <v>76480.084708557217</v>
          </cell>
          <cell r="CT497">
            <v>92847.638784143128</v>
          </cell>
          <cell r="CU497" t="str">
            <v>Triangular</v>
          </cell>
          <cell r="CV497">
            <v>60335.726386739101</v>
          </cell>
          <cell r="CW497">
            <v>76480.084708557217</v>
          </cell>
          <cell r="CX497">
            <v>92847.638784143128</v>
          </cell>
          <cell r="CY497" t="str">
            <v>Triangular</v>
          </cell>
          <cell r="CZ497">
            <v>60335.726386739101</v>
          </cell>
          <cell r="DA497">
            <v>76480.084708557217</v>
          </cell>
          <cell r="DB497">
            <v>92847.638784143128</v>
          </cell>
          <cell r="DC497" t="str">
            <v>Triangular</v>
          </cell>
          <cell r="DD497">
            <v>60335.726386739101</v>
          </cell>
          <cell r="DE497">
            <v>76480.084708557217</v>
          </cell>
          <cell r="DF497">
            <v>92847.638784143128</v>
          </cell>
          <cell r="DG497" t="str">
            <v>Triangular</v>
          </cell>
          <cell r="DH497">
            <v>60335.726386739101</v>
          </cell>
          <cell r="DI497">
            <v>76480.084708557217</v>
          </cell>
          <cell r="DJ497">
            <v>92847.638784143128</v>
          </cell>
          <cell r="DK497" t="str">
            <v>Triangular</v>
          </cell>
          <cell r="DL497">
            <v>60335.726386739101</v>
          </cell>
          <cell r="DM497">
            <v>76480.084708557217</v>
          </cell>
          <cell r="DN497">
            <v>92847.638784143128</v>
          </cell>
          <cell r="DO497" t="str">
            <v>Triangular</v>
          </cell>
          <cell r="DP497">
            <v>60335.726386739101</v>
          </cell>
          <cell r="DQ497">
            <v>76480.084708557217</v>
          </cell>
          <cell r="DR497">
            <v>92847.638784143128</v>
          </cell>
          <cell r="DS497" t="str">
            <v>Triangular</v>
          </cell>
          <cell r="DT497">
            <v>60335.726386739101</v>
          </cell>
          <cell r="DU497">
            <v>76480.084708557217</v>
          </cell>
          <cell r="DV497">
            <v>92847.638784143128</v>
          </cell>
          <cell r="DW497" t="str">
            <v>Triangular</v>
          </cell>
          <cell r="DX497">
            <v>60335.726386739101</v>
          </cell>
          <cell r="DY497">
            <v>76480.084708557217</v>
          </cell>
          <cell r="DZ497">
            <v>92847.638784143128</v>
          </cell>
          <cell r="EA497" t="str">
            <v>Triangular</v>
          </cell>
          <cell r="EB497">
            <v>60335.726386739101</v>
          </cell>
          <cell r="EC497">
            <v>76480.084708557217</v>
          </cell>
          <cell r="ED497">
            <v>92847.638784143128</v>
          </cell>
          <cell r="EE497" t="str">
            <v>Triangular</v>
          </cell>
        </row>
        <row r="498">
          <cell r="E498" t="str">
            <v>3_CENT_time</v>
          </cell>
          <cell r="F498" t="str">
            <v>hours</v>
          </cell>
          <cell r="G498" t="e">
            <v>#NAME?</v>
          </cell>
          <cell r="H498">
            <v>3727.6495112512184</v>
          </cell>
          <cell r="I498">
            <v>4118.9661056210653</v>
          </cell>
          <cell r="J498">
            <v>4520.726988556472</v>
          </cell>
          <cell r="K498" t="str">
            <v>Triangular</v>
          </cell>
          <cell r="L498">
            <v>3727.6495112512184</v>
          </cell>
          <cell r="M498">
            <v>4118.9661056210653</v>
          </cell>
          <cell r="N498">
            <v>4520.726988556472</v>
          </cell>
          <cell r="O498" t="str">
            <v>Triangular</v>
          </cell>
          <cell r="P498">
            <v>3727.6495112512184</v>
          </cell>
          <cell r="Q498">
            <v>4118.9661056210653</v>
          </cell>
          <cell r="R498">
            <v>4520.726988556472</v>
          </cell>
          <cell r="S498" t="str">
            <v>Triangular</v>
          </cell>
          <cell r="T498">
            <v>3727.6495112512184</v>
          </cell>
          <cell r="U498">
            <v>4118.9661056210653</v>
          </cell>
          <cell r="V498">
            <v>4520.726988556472</v>
          </cell>
          <cell r="W498" t="str">
            <v>Triangular</v>
          </cell>
          <cell r="X498">
            <v>3727.6495112512184</v>
          </cell>
          <cell r="Y498">
            <v>4118.9661056210653</v>
          </cell>
          <cell r="Z498">
            <v>4520.726988556472</v>
          </cell>
          <cell r="AA498" t="str">
            <v>Triangular</v>
          </cell>
          <cell r="AB498">
            <v>3727.6495112512184</v>
          </cell>
          <cell r="AC498">
            <v>4118.9661056210653</v>
          </cell>
          <cell r="AD498">
            <v>4520.726988556472</v>
          </cell>
          <cell r="AE498" t="str">
            <v>Triangular</v>
          </cell>
          <cell r="AF498">
            <v>3727.6495112512184</v>
          </cell>
          <cell r="AG498">
            <v>4118.9661056210653</v>
          </cell>
          <cell r="AH498">
            <v>4520.726988556472</v>
          </cell>
          <cell r="AI498" t="str">
            <v>Triangular</v>
          </cell>
          <cell r="AJ498">
            <v>3727.6495112512184</v>
          </cell>
          <cell r="AK498">
            <v>4118.9661056210653</v>
          </cell>
          <cell r="AL498">
            <v>4520.726988556472</v>
          </cell>
          <cell r="AM498" t="str">
            <v>Triangular</v>
          </cell>
          <cell r="AN498">
            <v>3727.6495112512184</v>
          </cell>
          <cell r="AO498">
            <v>4118.9661056210653</v>
          </cell>
          <cell r="AP498">
            <v>4520.726988556472</v>
          </cell>
          <cell r="AQ498" t="str">
            <v>Triangular</v>
          </cell>
          <cell r="AR498">
            <v>3727.6495112512184</v>
          </cell>
          <cell r="AS498">
            <v>4118.9661056210653</v>
          </cell>
          <cell r="AT498">
            <v>4520.726988556472</v>
          </cell>
          <cell r="AU498" t="str">
            <v>Triangular</v>
          </cell>
          <cell r="AV498">
            <v>3727.6495112512184</v>
          </cell>
          <cell r="AW498">
            <v>4118.9661056210653</v>
          </cell>
          <cell r="AX498">
            <v>4520.726988556472</v>
          </cell>
          <cell r="AY498" t="str">
            <v>Triangular</v>
          </cell>
          <cell r="AZ498">
            <v>3727.6495112512184</v>
          </cell>
          <cell r="BA498">
            <v>4118.9661056210653</v>
          </cell>
          <cell r="BB498">
            <v>4520.726988556472</v>
          </cell>
          <cell r="BC498" t="str">
            <v>Triangular</v>
          </cell>
          <cell r="BD498">
            <v>3727.6495112512184</v>
          </cell>
          <cell r="BE498">
            <v>4118.9661056210653</v>
          </cell>
          <cell r="BF498">
            <v>4520.726988556472</v>
          </cell>
          <cell r="BG498" t="str">
            <v>Triangular</v>
          </cell>
          <cell r="BH498">
            <v>3727.6495112512184</v>
          </cell>
          <cell r="BI498">
            <v>4118.9661056210653</v>
          </cell>
          <cell r="BJ498">
            <v>4520.726988556472</v>
          </cell>
          <cell r="BK498" t="str">
            <v>Triangular</v>
          </cell>
          <cell r="BL498">
            <v>3727.6495112512184</v>
          </cell>
          <cell r="BM498">
            <v>4118.9661056210653</v>
          </cell>
          <cell r="BN498">
            <v>4520.726988556472</v>
          </cell>
          <cell r="BO498" t="str">
            <v>Triangular</v>
          </cell>
          <cell r="BP498">
            <v>3727.6495112512184</v>
          </cell>
          <cell r="BQ498">
            <v>4118.9661056210653</v>
          </cell>
          <cell r="BR498">
            <v>4520.726988556472</v>
          </cell>
          <cell r="BS498" t="str">
            <v>Triangular</v>
          </cell>
          <cell r="BT498">
            <v>3727.6495112512184</v>
          </cell>
          <cell r="BU498">
            <v>4118.9661056210653</v>
          </cell>
          <cell r="BV498">
            <v>4520.726988556472</v>
          </cell>
          <cell r="BW498" t="str">
            <v>Triangular</v>
          </cell>
          <cell r="BX498">
            <v>3727.6495112512184</v>
          </cell>
          <cell r="BY498">
            <v>4118.9661056210653</v>
          </cell>
          <cell r="BZ498">
            <v>4520.726988556472</v>
          </cell>
          <cell r="CA498" t="str">
            <v>Triangular</v>
          </cell>
          <cell r="CB498">
            <v>3727.6495112512184</v>
          </cell>
          <cell r="CC498">
            <v>4118.9661056210653</v>
          </cell>
          <cell r="CD498">
            <v>4520.726988556472</v>
          </cell>
          <cell r="CE498" t="str">
            <v>Triangular</v>
          </cell>
          <cell r="CF498">
            <v>3727.6495112512184</v>
          </cell>
          <cell r="CG498">
            <v>4118.9661056210653</v>
          </cell>
          <cell r="CH498">
            <v>4520.726988556472</v>
          </cell>
          <cell r="CI498" t="str">
            <v>Triangular</v>
          </cell>
          <cell r="CJ498">
            <v>3727.6495112512184</v>
          </cell>
          <cell r="CK498">
            <v>4118.9661056210653</v>
          </cell>
          <cell r="CL498">
            <v>4520.726988556472</v>
          </cell>
          <cell r="CM498" t="str">
            <v>Triangular</v>
          </cell>
          <cell r="CN498">
            <v>3727.6495112512184</v>
          </cell>
          <cell r="CO498">
            <v>4118.9661056210653</v>
          </cell>
          <cell r="CP498">
            <v>4520.726988556472</v>
          </cell>
          <cell r="CQ498" t="str">
            <v>Triangular</v>
          </cell>
          <cell r="CR498">
            <v>3727.6495112512184</v>
          </cell>
          <cell r="CS498">
            <v>4118.9661056210653</v>
          </cell>
          <cell r="CT498">
            <v>4520.726988556472</v>
          </cell>
          <cell r="CU498" t="str">
            <v>Triangular</v>
          </cell>
          <cell r="CV498">
            <v>3727.6495112512184</v>
          </cell>
          <cell r="CW498">
            <v>4118.9661056210653</v>
          </cell>
          <cell r="CX498">
            <v>4520.726988556472</v>
          </cell>
          <cell r="CY498" t="str">
            <v>Triangular</v>
          </cell>
          <cell r="CZ498">
            <v>3727.6495112512184</v>
          </cell>
          <cell r="DA498">
            <v>4118.9661056210653</v>
          </cell>
          <cell r="DB498">
            <v>4520.726988556472</v>
          </cell>
          <cell r="DC498" t="str">
            <v>Triangular</v>
          </cell>
          <cell r="DD498">
            <v>3727.6495112512184</v>
          </cell>
          <cell r="DE498">
            <v>4118.9661056210653</v>
          </cell>
          <cell r="DF498">
            <v>4520.726988556472</v>
          </cell>
          <cell r="DG498" t="str">
            <v>Triangular</v>
          </cell>
          <cell r="DH498">
            <v>3727.6495112512184</v>
          </cell>
          <cell r="DI498">
            <v>4118.9661056210653</v>
          </cell>
          <cell r="DJ498">
            <v>4520.726988556472</v>
          </cell>
          <cell r="DK498" t="str">
            <v>Triangular</v>
          </cell>
          <cell r="DL498">
            <v>3727.6495112512184</v>
          </cell>
          <cell r="DM498">
            <v>4118.9661056210653</v>
          </cell>
          <cell r="DN498">
            <v>4520.726988556472</v>
          </cell>
          <cell r="DO498" t="str">
            <v>Triangular</v>
          </cell>
          <cell r="DP498">
            <v>3727.6495112512184</v>
          </cell>
          <cell r="DQ498">
            <v>4118.9661056210653</v>
          </cell>
          <cell r="DR498">
            <v>4520.726988556472</v>
          </cell>
          <cell r="DS498" t="str">
            <v>Triangular</v>
          </cell>
          <cell r="DT498">
            <v>3727.6495112512184</v>
          </cell>
          <cell r="DU498">
            <v>4118.9661056210653</v>
          </cell>
          <cell r="DV498">
            <v>4520.726988556472</v>
          </cell>
          <cell r="DW498" t="str">
            <v>Triangular</v>
          </cell>
          <cell r="DX498">
            <v>3727.6495112512184</v>
          </cell>
          <cell r="DY498">
            <v>4118.9661056210653</v>
          </cell>
          <cell r="DZ498">
            <v>4520.726988556472</v>
          </cell>
          <cell r="EA498" t="str">
            <v>Triangular</v>
          </cell>
          <cell r="EB498">
            <v>3727.6495112512184</v>
          </cell>
          <cell r="EC498">
            <v>4118.9661056210653</v>
          </cell>
          <cell r="ED498">
            <v>4520.726988556472</v>
          </cell>
          <cell r="EE498" t="str">
            <v>Triangular</v>
          </cell>
        </row>
        <row r="499">
          <cell r="E499" t="str">
            <v>3_CENT_CO2</v>
          </cell>
          <cell r="F499" t="str">
            <v>metric tonnes</v>
          </cell>
          <cell r="G499" t="e">
            <v>#NAME?</v>
          </cell>
          <cell r="H499">
            <v>35.94121494413411</v>
          </cell>
          <cell r="I499">
            <v>48.658156173184352</v>
          </cell>
          <cell r="J499">
            <v>61.629396578212237</v>
          </cell>
          <cell r="K499" t="str">
            <v>Triangular</v>
          </cell>
          <cell r="L499">
            <v>35.94121494413411</v>
          </cell>
          <cell r="M499">
            <v>48.658156173184352</v>
          </cell>
          <cell r="N499">
            <v>61.629396578212237</v>
          </cell>
          <cell r="O499" t="str">
            <v>Triangular</v>
          </cell>
          <cell r="P499">
            <v>35.94121494413411</v>
          </cell>
          <cell r="Q499">
            <v>48.658156173184352</v>
          </cell>
          <cell r="R499">
            <v>61.629396578212237</v>
          </cell>
          <cell r="S499" t="str">
            <v>Triangular</v>
          </cell>
          <cell r="T499">
            <v>35.94121494413411</v>
          </cell>
          <cell r="U499">
            <v>48.658156173184352</v>
          </cell>
          <cell r="V499">
            <v>61.629396578212237</v>
          </cell>
          <cell r="W499" t="str">
            <v>Triangular</v>
          </cell>
          <cell r="X499">
            <v>35.94121494413411</v>
          </cell>
          <cell r="Y499">
            <v>48.658156173184352</v>
          </cell>
          <cell r="Z499">
            <v>61.629396578212237</v>
          </cell>
          <cell r="AA499" t="str">
            <v>Triangular</v>
          </cell>
          <cell r="AB499">
            <v>35.94121494413411</v>
          </cell>
          <cell r="AC499">
            <v>48.658156173184352</v>
          </cell>
          <cell r="AD499">
            <v>61.629396578212237</v>
          </cell>
          <cell r="AE499" t="str">
            <v>Triangular</v>
          </cell>
          <cell r="AF499">
            <v>35.94121494413411</v>
          </cell>
          <cell r="AG499">
            <v>48.658156173184352</v>
          </cell>
          <cell r="AH499">
            <v>61.629396578212237</v>
          </cell>
          <cell r="AI499" t="str">
            <v>Triangular</v>
          </cell>
          <cell r="AJ499">
            <v>35.94121494413411</v>
          </cell>
          <cell r="AK499">
            <v>48.658156173184352</v>
          </cell>
          <cell r="AL499">
            <v>61.629396578212237</v>
          </cell>
          <cell r="AM499" t="str">
            <v>Triangular</v>
          </cell>
          <cell r="AN499">
            <v>35.94121494413411</v>
          </cell>
          <cell r="AO499">
            <v>48.658156173184352</v>
          </cell>
          <cell r="AP499">
            <v>61.629396578212237</v>
          </cell>
          <cell r="AQ499" t="str">
            <v>Triangular</v>
          </cell>
          <cell r="AR499">
            <v>35.94121494413411</v>
          </cell>
          <cell r="AS499">
            <v>48.658156173184352</v>
          </cell>
          <cell r="AT499">
            <v>61.629396578212237</v>
          </cell>
          <cell r="AU499" t="str">
            <v>Triangular</v>
          </cell>
          <cell r="AV499">
            <v>35.94121494413411</v>
          </cell>
          <cell r="AW499">
            <v>48.658156173184352</v>
          </cell>
          <cell r="AX499">
            <v>61.629396578212237</v>
          </cell>
          <cell r="AY499" t="str">
            <v>Triangular</v>
          </cell>
          <cell r="AZ499">
            <v>35.94121494413411</v>
          </cell>
          <cell r="BA499">
            <v>48.658156173184352</v>
          </cell>
          <cell r="BB499">
            <v>61.629396578212237</v>
          </cell>
          <cell r="BC499" t="str">
            <v>Triangular</v>
          </cell>
          <cell r="BD499">
            <v>35.94121494413411</v>
          </cell>
          <cell r="BE499">
            <v>48.658156173184352</v>
          </cell>
          <cell r="BF499">
            <v>61.629396578212237</v>
          </cell>
          <cell r="BG499" t="str">
            <v>Triangular</v>
          </cell>
          <cell r="BH499">
            <v>35.94121494413411</v>
          </cell>
          <cell r="BI499">
            <v>48.658156173184352</v>
          </cell>
          <cell r="BJ499">
            <v>61.629396578212237</v>
          </cell>
          <cell r="BK499" t="str">
            <v>Triangular</v>
          </cell>
          <cell r="BL499">
            <v>35.94121494413411</v>
          </cell>
          <cell r="BM499">
            <v>48.658156173184352</v>
          </cell>
          <cell r="BN499">
            <v>61.629396578212237</v>
          </cell>
          <cell r="BO499" t="str">
            <v>Triangular</v>
          </cell>
          <cell r="BP499">
            <v>35.94121494413411</v>
          </cell>
          <cell r="BQ499">
            <v>48.658156173184352</v>
          </cell>
          <cell r="BR499">
            <v>61.629396578212237</v>
          </cell>
          <cell r="BS499" t="str">
            <v>Triangular</v>
          </cell>
          <cell r="BT499">
            <v>35.94121494413411</v>
          </cell>
          <cell r="BU499">
            <v>48.658156173184352</v>
          </cell>
          <cell r="BV499">
            <v>61.629396578212237</v>
          </cell>
          <cell r="BW499" t="str">
            <v>Triangular</v>
          </cell>
          <cell r="BX499">
            <v>35.94121494413411</v>
          </cell>
          <cell r="BY499">
            <v>48.658156173184352</v>
          </cell>
          <cell r="BZ499">
            <v>61.629396578212237</v>
          </cell>
          <cell r="CA499" t="str">
            <v>Triangular</v>
          </cell>
          <cell r="CB499">
            <v>35.94121494413411</v>
          </cell>
          <cell r="CC499">
            <v>48.658156173184352</v>
          </cell>
          <cell r="CD499">
            <v>61.629396578212237</v>
          </cell>
          <cell r="CE499" t="str">
            <v>Triangular</v>
          </cell>
          <cell r="CF499">
            <v>35.94121494413411</v>
          </cell>
          <cell r="CG499">
            <v>48.658156173184352</v>
          </cell>
          <cell r="CH499">
            <v>61.629396578212237</v>
          </cell>
          <cell r="CI499" t="str">
            <v>Triangular</v>
          </cell>
          <cell r="CJ499">
            <v>35.94121494413411</v>
          </cell>
          <cell r="CK499">
            <v>48.658156173184352</v>
          </cell>
          <cell r="CL499">
            <v>61.629396578212237</v>
          </cell>
          <cell r="CM499" t="str">
            <v>Triangular</v>
          </cell>
          <cell r="CN499">
            <v>35.94121494413411</v>
          </cell>
          <cell r="CO499">
            <v>48.658156173184352</v>
          </cell>
          <cell r="CP499">
            <v>61.629396578212237</v>
          </cell>
          <cell r="CQ499" t="str">
            <v>Triangular</v>
          </cell>
          <cell r="CR499">
            <v>35.94121494413411</v>
          </cell>
          <cell r="CS499">
            <v>48.658156173184352</v>
          </cell>
          <cell r="CT499">
            <v>61.629396578212237</v>
          </cell>
          <cell r="CU499" t="str">
            <v>Triangular</v>
          </cell>
          <cell r="CV499">
            <v>35.94121494413411</v>
          </cell>
          <cell r="CW499">
            <v>48.658156173184352</v>
          </cell>
          <cell r="CX499">
            <v>61.629396578212237</v>
          </cell>
          <cell r="CY499" t="str">
            <v>Triangular</v>
          </cell>
          <cell r="CZ499">
            <v>35.94121494413411</v>
          </cell>
          <cell r="DA499">
            <v>48.658156173184352</v>
          </cell>
          <cell r="DB499">
            <v>61.629396578212237</v>
          </cell>
          <cell r="DC499" t="str">
            <v>Triangular</v>
          </cell>
          <cell r="DD499">
            <v>35.94121494413411</v>
          </cell>
          <cell r="DE499">
            <v>48.658156173184352</v>
          </cell>
          <cell r="DF499">
            <v>61.629396578212237</v>
          </cell>
          <cell r="DG499" t="str">
            <v>Triangular</v>
          </cell>
          <cell r="DH499">
            <v>35.94121494413411</v>
          </cell>
          <cell r="DI499">
            <v>48.658156173184352</v>
          </cell>
          <cell r="DJ499">
            <v>61.629396578212237</v>
          </cell>
          <cell r="DK499" t="str">
            <v>Triangular</v>
          </cell>
          <cell r="DL499">
            <v>35.94121494413411</v>
          </cell>
          <cell r="DM499">
            <v>48.658156173184352</v>
          </cell>
          <cell r="DN499">
            <v>61.629396578212237</v>
          </cell>
          <cell r="DO499" t="str">
            <v>Triangular</v>
          </cell>
          <cell r="DP499">
            <v>35.94121494413411</v>
          </cell>
          <cell r="DQ499">
            <v>48.658156173184352</v>
          </cell>
          <cell r="DR499">
            <v>61.629396578212237</v>
          </cell>
          <cell r="DS499" t="str">
            <v>Triangular</v>
          </cell>
          <cell r="DT499">
            <v>35.94121494413411</v>
          </cell>
          <cell r="DU499">
            <v>48.658156173184352</v>
          </cell>
          <cell r="DV499">
            <v>61.629396578212237</v>
          </cell>
          <cell r="DW499" t="str">
            <v>Triangular</v>
          </cell>
          <cell r="DX499">
            <v>35.94121494413411</v>
          </cell>
          <cell r="DY499">
            <v>48.658156173184352</v>
          </cell>
          <cell r="DZ499">
            <v>61.629396578212237</v>
          </cell>
          <cell r="EA499" t="str">
            <v>Triangular</v>
          </cell>
          <cell r="EB499">
            <v>35.94121494413411</v>
          </cell>
          <cell r="EC499">
            <v>48.658156173184352</v>
          </cell>
          <cell r="ED499">
            <v>61.629396578212237</v>
          </cell>
          <cell r="EE499" t="str">
            <v>Triangular</v>
          </cell>
        </row>
        <row r="500">
          <cell r="E500" t="str">
            <v>3_CENT_CH4</v>
          </cell>
          <cell r="F500" t="str">
            <v>metric tonnes</v>
          </cell>
          <cell r="G500" t="e">
            <v>#NAME?</v>
          </cell>
          <cell r="H500">
            <v>157.68524483240225</v>
          </cell>
          <cell r="I500">
            <v>206.88032722905001</v>
          </cell>
          <cell r="J500">
            <v>260.66119148044669</v>
          </cell>
          <cell r="K500" t="str">
            <v>Triangular</v>
          </cell>
          <cell r="L500">
            <v>157.68524483240225</v>
          </cell>
          <cell r="M500">
            <v>206.88032722905001</v>
          </cell>
          <cell r="N500">
            <v>260.66119148044669</v>
          </cell>
          <cell r="O500" t="str">
            <v>Triangular</v>
          </cell>
          <cell r="P500">
            <v>157.68524483240225</v>
          </cell>
          <cell r="Q500">
            <v>206.88032722905001</v>
          </cell>
          <cell r="R500">
            <v>260.66119148044669</v>
          </cell>
          <cell r="S500" t="str">
            <v>Triangular</v>
          </cell>
          <cell r="T500">
            <v>157.68524483240225</v>
          </cell>
          <cell r="U500">
            <v>206.88032722905001</v>
          </cell>
          <cell r="V500">
            <v>260.66119148044669</v>
          </cell>
          <cell r="W500" t="str">
            <v>Triangular</v>
          </cell>
          <cell r="X500">
            <v>157.68524483240225</v>
          </cell>
          <cell r="Y500">
            <v>206.88032722905001</v>
          </cell>
          <cell r="Z500">
            <v>260.66119148044669</v>
          </cell>
          <cell r="AA500" t="str">
            <v>Triangular</v>
          </cell>
          <cell r="AB500">
            <v>157.68524483240225</v>
          </cell>
          <cell r="AC500">
            <v>206.88032722905001</v>
          </cell>
          <cell r="AD500">
            <v>260.66119148044669</v>
          </cell>
          <cell r="AE500" t="str">
            <v>Triangular</v>
          </cell>
          <cell r="AF500">
            <v>157.68524483240225</v>
          </cell>
          <cell r="AG500">
            <v>206.88032722905001</v>
          </cell>
          <cell r="AH500">
            <v>260.66119148044669</v>
          </cell>
          <cell r="AI500" t="str">
            <v>Triangular</v>
          </cell>
          <cell r="AJ500">
            <v>157.68524483240225</v>
          </cell>
          <cell r="AK500">
            <v>206.88032722905001</v>
          </cell>
          <cell r="AL500">
            <v>260.66119148044669</v>
          </cell>
          <cell r="AM500" t="str">
            <v>Triangular</v>
          </cell>
          <cell r="AN500">
            <v>157.68524483240225</v>
          </cell>
          <cell r="AO500">
            <v>206.88032722905001</v>
          </cell>
          <cell r="AP500">
            <v>260.66119148044669</v>
          </cell>
          <cell r="AQ500" t="str">
            <v>Triangular</v>
          </cell>
          <cell r="AR500">
            <v>157.68524483240225</v>
          </cell>
          <cell r="AS500">
            <v>206.88032722905001</v>
          </cell>
          <cell r="AT500">
            <v>260.66119148044669</v>
          </cell>
          <cell r="AU500" t="str">
            <v>Triangular</v>
          </cell>
          <cell r="AV500">
            <v>157.68524483240225</v>
          </cell>
          <cell r="AW500">
            <v>206.88032722905001</v>
          </cell>
          <cell r="AX500">
            <v>260.66119148044669</v>
          </cell>
          <cell r="AY500" t="str">
            <v>Triangular</v>
          </cell>
          <cell r="AZ500">
            <v>157.68524483240225</v>
          </cell>
          <cell r="BA500">
            <v>206.88032722905001</v>
          </cell>
          <cell r="BB500">
            <v>260.66119148044669</v>
          </cell>
          <cell r="BC500" t="str">
            <v>Triangular</v>
          </cell>
          <cell r="BD500">
            <v>157.68524483240225</v>
          </cell>
          <cell r="BE500">
            <v>206.88032722905001</v>
          </cell>
          <cell r="BF500">
            <v>260.66119148044669</v>
          </cell>
          <cell r="BG500" t="str">
            <v>Triangular</v>
          </cell>
          <cell r="BH500">
            <v>157.68524483240225</v>
          </cell>
          <cell r="BI500">
            <v>206.88032722905001</v>
          </cell>
          <cell r="BJ500">
            <v>260.66119148044669</v>
          </cell>
          <cell r="BK500" t="str">
            <v>Triangular</v>
          </cell>
          <cell r="BL500">
            <v>157.68524483240225</v>
          </cell>
          <cell r="BM500">
            <v>206.88032722905001</v>
          </cell>
          <cell r="BN500">
            <v>260.66119148044669</v>
          </cell>
          <cell r="BO500" t="str">
            <v>Triangular</v>
          </cell>
          <cell r="BP500">
            <v>157.68524483240225</v>
          </cell>
          <cell r="BQ500">
            <v>206.88032722905001</v>
          </cell>
          <cell r="BR500">
            <v>260.66119148044669</v>
          </cell>
          <cell r="BS500" t="str">
            <v>Triangular</v>
          </cell>
          <cell r="BT500">
            <v>157.68524483240225</v>
          </cell>
          <cell r="BU500">
            <v>206.88032722905001</v>
          </cell>
          <cell r="BV500">
            <v>260.66119148044669</v>
          </cell>
          <cell r="BW500" t="str">
            <v>Triangular</v>
          </cell>
          <cell r="BX500">
            <v>157.68524483240225</v>
          </cell>
          <cell r="BY500">
            <v>206.88032722905001</v>
          </cell>
          <cell r="BZ500">
            <v>260.66119148044669</v>
          </cell>
          <cell r="CA500" t="str">
            <v>Triangular</v>
          </cell>
          <cell r="CB500">
            <v>157.68524483240225</v>
          </cell>
          <cell r="CC500">
            <v>206.88032722905001</v>
          </cell>
          <cell r="CD500">
            <v>260.66119148044669</v>
          </cell>
          <cell r="CE500" t="str">
            <v>Triangular</v>
          </cell>
          <cell r="CF500">
            <v>157.68524483240225</v>
          </cell>
          <cell r="CG500">
            <v>206.88032722905001</v>
          </cell>
          <cell r="CH500">
            <v>260.66119148044669</v>
          </cell>
          <cell r="CI500" t="str">
            <v>Triangular</v>
          </cell>
          <cell r="CJ500">
            <v>157.68524483240225</v>
          </cell>
          <cell r="CK500">
            <v>206.88032722905001</v>
          </cell>
          <cell r="CL500">
            <v>260.66119148044669</v>
          </cell>
          <cell r="CM500" t="str">
            <v>Triangular</v>
          </cell>
          <cell r="CN500">
            <v>157.68524483240225</v>
          </cell>
          <cell r="CO500">
            <v>206.88032722905001</v>
          </cell>
          <cell r="CP500">
            <v>260.66119148044669</v>
          </cell>
          <cell r="CQ500" t="str">
            <v>Triangular</v>
          </cell>
          <cell r="CR500">
            <v>157.68524483240225</v>
          </cell>
          <cell r="CS500">
            <v>206.88032722905001</v>
          </cell>
          <cell r="CT500">
            <v>260.66119148044669</v>
          </cell>
          <cell r="CU500" t="str">
            <v>Triangular</v>
          </cell>
          <cell r="CV500">
            <v>157.68524483240225</v>
          </cell>
          <cell r="CW500">
            <v>206.88032722905001</v>
          </cell>
          <cell r="CX500">
            <v>260.66119148044669</v>
          </cell>
          <cell r="CY500" t="str">
            <v>Triangular</v>
          </cell>
          <cell r="CZ500">
            <v>157.68524483240225</v>
          </cell>
          <cell r="DA500">
            <v>206.88032722905001</v>
          </cell>
          <cell r="DB500">
            <v>260.66119148044669</v>
          </cell>
          <cell r="DC500" t="str">
            <v>Triangular</v>
          </cell>
          <cell r="DD500">
            <v>157.68524483240225</v>
          </cell>
          <cell r="DE500">
            <v>206.88032722905001</v>
          </cell>
          <cell r="DF500">
            <v>260.66119148044669</v>
          </cell>
          <cell r="DG500" t="str">
            <v>Triangular</v>
          </cell>
          <cell r="DH500">
            <v>157.68524483240225</v>
          </cell>
          <cell r="DI500">
            <v>206.88032722905001</v>
          </cell>
          <cell r="DJ500">
            <v>260.66119148044669</v>
          </cell>
          <cell r="DK500" t="str">
            <v>Triangular</v>
          </cell>
          <cell r="DL500">
            <v>157.68524483240225</v>
          </cell>
          <cell r="DM500">
            <v>206.88032722905001</v>
          </cell>
          <cell r="DN500">
            <v>260.66119148044669</v>
          </cell>
          <cell r="DO500" t="str">
            <v>Triangular</v>
          </cell>
          <cell r="DP500">
            <v>157.68524483240225</v>
          </cell>
          <cell r="DQ500">
            <v>206.88032722905001</v>
          </cell>
          <cell r="DR500">
            <v>260.66119148044669</v>
          </cell>
          <cell r="DS500" t="str">
            <v>Triangular</v>
          </cell>
          <cell r="DT500">
            <v>157.68524483240225</v>
          </cell>
          <cell r="DU500">
            <v>206.88032722905001</v>
          </cell>
          <cell r="DV500">
            <v>260.66119148044669</v>
          </cell>
          <cell r="DW500" t="str">
            <v>Triangular</v>
          </cell>
          <cell r="DX500">
            <v>157.68524483240225</v>
          </cell>
          <cell r="DY500">
            <v>206.88032722905001</v>
          </cell>
          <cell r="DZ500">
            <v>260.66119148044669</v>
          </cell>
          <cell r="EA500" t="str">
            <v>Triangular</v>
          </cell>
          <cell r="EB500">
            <v>157.68524483240225</v>
          </cell>
          <cell r="EC500">
            <v>206.88032722905001</v>
          </cell>
          <cell r="ED500">
            <v>260.66119148044669</v>
          </cell>
          <cell r="EE500" t="str">
            <v>Triangular</v>
          </cell>
        </row>
        <row r="501">
          <cell r="E501" t="str">
            <v>3_CENT_flare_rate</v>
          </cell>
          <cell r="F501">
            <v>0</v>
          </cell>
          <cell r="G501" t="e">
            <v>#NAME?</v>
          </cell>
          <cell r="H501">
            <v>0</v>
          </cell>
          <cell r="I501">
            <v>0</v>
          </cell>
          <cell r="J501">
            <v>0</v>
          </cell>
          <cell r="K501" t="str">
            <v>Uniform</v>
          </cell>
          <cell r="L501">
            <v>0</v>
          </cell>
          <cell r="M501">
            <v>0</v>
          </cell>
          <cell r="N501">
            <v>0</v>
          </cell>
          <cell r="O501" t="str">
            <v>Uniform</v>
          </cell>
          <cell r="P501">
            <v>0</v>
          </cell>
          <cell r="Q501">
            <v>0</v>
          </cell>
          <cell r="R501">
            <v>0</v>
          </cell>
          <cell r="S501" t="str">
            <v>Uniform</v>
          </cell>
          <cell r="T501">
            <v>0</v>
          </cell>
          <cell r="U501">
            <v>0</v>
          </cell>
          <cell r="V501">
            <v>0</v>
          </cell>
          <cell r="W501" t="str">
            <v>Uniform</v>
          </cell>
          <cell r="X501">
            <v>0</v>
          </cell>
          <cell r="Y501">
            <v>0</v>
          </cell>
          <cell r="Z501">
            <v>0</v>
          </cell>
          <cell r="AA501" t="str">
            <v>Uniform</v>
          </cell>
          <cell r="AB501">
            <v>0</v>
          </cell>
          <cell r="AC501">
            <v>0</v>
          </cell>
          <cell r="AD501">
            <v>0</v>
          </cell>
          <cell r="AE501" t="str">
            <v>Uniform</v>
          </cell>
          <cell r="AF501">
            <v>0</v>
          </cell>
          <cell r="AG501">
            <v>0</v>
          </cell>
          <cell r="AH501">
            <v>0</v>
          </cell>
          <cell r="AI501" t="str">
            <v>Uniform</v>
          </cell>
          <cell r="AJ501">
            <v>0</v>
          </cell>
          <cell r="AK501">
            <v>0</v>
          </cell>
          <cell r="AL501">
            <v>0</v>
          </cell>
          <cell r="AM501" t="str">
            <v>Uniform</v>
          </cell>
          <cell r="AN501">
            <v>0</v>
          </cell>
          <cell r="AO501">
            <v>0</v>
          </cell>
          <cell r="AP501">
            <v>0</v>
          </cell>
          <cell r="AQ501" t="str">
            <v>Uniform</v>
          </cell>
          <cell r="AR501">
            <v>0</v>
          </cell>
          <cell r="AS501">
            <v>0</v>
          </cell>
          <cell r="AT501">
            <v>0</v>
          </cell>
          <cell r="AU501" t="str">
            <v>Uniform</v>
          </cell>
          <cell r="AV501">
            <v>0</v>
          </cell>
          <cell r="AW501">
            <v>0</v>
          </cell>
          <cell r="AX501">
            <v>0</v>
          </cell>
          <cell r="AY501" t="str">
            <v>Uniform</v>
          </cell>
          <cell r="AZ501">
            <v>0</v>
          </cell>
          <cell r="BA501">
            <v>0</v>
          </cell>
          <cell r="BB501">
            <v>0</v>
          </cell>
          <cell r="BC501" t="str">
            <v>Uniform</v>
          </cell>
          <cell r="BD501">
            <v>0</v>
          </cell>
          <cell r="BE501">
            <v>0</v>
          </cell>
          <cell r="BF501">
            <v>0</v>
          </cell>
          <cell r="BG501" t="str">
            <v>Uniform</v>
          </cell>
          <cell r="BH501">
            <v>0</v>
          </cell>
          <cell r="BI501">
            <v>0</v>
          </cell>
          <cell r="BJ501">
            <v>0</v>
          </cell>
          <cell r="BK501" t="str">
            <v>Uniform</v>
          </cell>
          <cell r="BL501">
            <v>0</v>
          </cell>
          <cell r="BM501">
            <v>0</v>
          </cell>
          <cell r="BN501">
            <v>0</v>
          </cell>
          <cell r="BO501" t="str">
            <v>Uniform</v>
          </cell>
          <cell r="BP501">
            <v>0</v>
          </cell>
          <cell r="BQ501">
            <v>0</v>
          </cell>
          <cell r="BR501">
            <v>0</v>
          </cell>
          <cell r="BS501" t="str">
            <v>Uniform</v>
          </cell>
          <cell r="BT501">
            <v>0</v>
          </cell>
          <cell r="BU501">
            <v>0</v>
          </cell>
          <cell r="BV501">
            <v>0</v>
          </cell>
          <cell r="BW501" t="str">
            <v>Uniform</v>
          </cell>
          <cell r="BX501">
            <v>0</v>
          </cell>
          <cell r="BY501">
            <v>0</v>
          </cell>
          <cell r="BZ501">
            <v>0</v>
          </cell>
          <cell r="CA501" t="str">
            <v>Uniform</v>
          </cell>
          <cell r="CB501">
            <v>0</v>
          </cell>
          <cell r="CC501">
            <v>0</v>
          </cell>
          <cell r="CD501">
            <v>0</v>
          </cell>
          <cell r="CE501" t="str">
            <v>Uniform</v>
          </cell>
          <cell r="CF501">
            <v>0</v>
          </cell>
          <cell r="CG501">
            <v>0</v>
          </cell>
          <cell r="CH501">
            <v>0</v>
          </cell>
          <cell r="CI501" t="str">
            <v>Uniform</v>
          </cell>
          <cell r="CJ501">
            <v>0</v>
          </cell>
          <cell r="CK501">
            <v>0</v>
          </cell>
          <cell r="CL501">
            <v>0</v>
          </cell>
          <cell r="CM501" t="str">
            <v>Uniform</v>
          </cell>
          <cell r="CN501">
            <v>0</v>
          </cell>
          <cell r="CO501">
            <v>0</v>
          </cell>
          <cell r="CP501">
            <v>0</v>
          </cell>
          <cell r="CQ501" t="str">
            <v>Uniform</v>
          </cell>
          <cell r="CR501">
            <v>0</v>
          </cell>
          <cell r="CS501">
            <v>0</v>
          </cell>
          <cell r="CT501">
            <v>0</v>
          </cell>
          <cell r="CU501" t="str">
            <v>Uniform</v>
          </cell>
          <cell r="CV501">
            <v>0</v>
          </cell>
          <cell r="CW501">
            <v>0</v>
          </cell>
          <cell r="CX501">
            <v>0</v>
          </cell>
          <cell r="CY501" t="str">
            <v>Uniform</v>
          </cell>
          <cell r="CZ501">
            <v>0</v>
          </cell>
          <cell r="DA501">
            <v>0</v>
          </cell>
          <cell r="DB501">
            <v>0</v>
          </cell>
          <cell r="DC501" t="str">
            <v>Uniform</v>
          </cell>
          <cell r="DD501">
            <v>0</v>
          </cell>
          <cell r="DE501">
            <v>0</v>
          </cell>
          <cell r="DF501">
            <v>0</v>
          </cell>
          <cell r="DG501" t="str">
            <v>Uniform</v>
          </cell>
          <cell r="DH501">
            <v>0</v>
          </cell>
          <cell r="DI501">
            <v>0</v>
          </cell>
          <cell r="DJ501">
            <v>0</v>
          </cell>
          <cell r="DK501" t="str">
            <v>Uniform</v>
          </cell>
          <cell r="DL501">
            <v>0</v>
          </cell>
          <cell r="DM501">
            <v>0</v>
          </cell>
          <cell r="DN501">
            <v>0</v>
          </cell>
          <cell r="DO501" t="str">
            <v>Uniform</v>
          </cell>
          <cell r="DP501">
            <v>0</v>
          </cell>
          <cell r="DQ501">
            <v>0</v>
          </cell>
          <cell r="DR501">
            <v>0</v>
          </cell>
          <cell r="DS501" t="str">
            <v>Uniform</v>
          </cell>
          <cell r="DT501">
            <v>0</v>
          </cell>
          <cell r="DU501">
            <v>0</v>
          </cell>
          <cell r="DV501">
            <v>0</v>
          </cell>
          <cell r="DW501" t="str">
            <v>Uniform</v>
          </cell>
          <cell r="DX501">
            <v>0</v>
          </cell>
          <cell r="DY501">
            <v>0</v>
          </cell>
          <cell r="DZ501">
            <v>0</v>
          </cell>
          <cell r="EA501" t="str">
            <v>Uniform</v>
          </cell>
          <cell r="EB501">
            <v>0</v>
          </cell>
          <cell r="EC501">
            <v>0</v>
          </cell>
          <cell r="ED501">
            <v>0</v>
          </cell>
          <cell r="EE501" t="str">
            <v>Uniform</v>
          </cell>
        </row>
        <row r="502">
          <cell r="E502" t="str">
            <v>3_CENT_flare_eff</v>
          </cell>
          <cell r="F502">
            <v>0</v>
          </cell>
          <cell r="G502" t="e">
            <v>#NAME?</v>
          </cell>
          <cell r="H502">
            <v>0</v>
          </cell>
          <cell r="I502">
            <v>0</v>
          </cell>
          <cell r="J502">
            <v>0</v>
          </cell>
          <cell r="K502" t="str">
            <v>Uniform</v>
          </cell>
          <cell r="L502">
            <v>0</v>
          </cell>
          <cell r="M502">
            <v>0</v>
          </cell>
          <cell r="N502">
            <v>0</v>
          </cell>
          <cell r="O502" t="str">
            <v>Uniform</v>
          </cell>
          <cell r="P502">
            <v>0</v>
          </cell>
          <cell r="Q502">
            <v>0</v>
          </cell>
          <cell r="R502">
            <v>0</v>
          </cell>
          <cell r="S502" t="str">
            <v>Uniform</v>
          </cell>
          <cell r="T502">
            <v>0</v>
          </cell>
          <cell r="U502">
            <v>0</v>
          </cell>
          <cell r="V502">
            <v>0</v>
          </cell>
          <cell r="W502" t="str">
            <v>Uniform</v>
          </cell>
          <cell r="X502">
            <v>0</v>
          </cell>
          <cell r="Y502">
            <v>0</v>
          </cell>
          <cell r="Z502">
            <v>0</v>
          </cell>
          <cell r="AA502" t="str">
            <v>Uniform</v>
          </cell>
          <cell r="AB502">
            <v>0</v>
          </cell>
          <cell r="AC502">
            <v>0</v>
          </cell>
          <cell r="AD502">
            <v>0</v>
          </cell>
          <cell r="AE502" t="str">
            <v>Uniform</v>
          </cell>
          <cell r="AF502">
            <v>0</v>
          </cell>
          <cell r="AG502">
            <v>0</v>
          </cell>
          <cell r="AH502">
            <v>0</v>
          </cell>
          <cell r="AI502" t="str">
            <v>Uniform</v>
          </cell>
          <cell r="AJ502">
            <v>0</v>
          </cell>
          <cell r="AK502">
            <v>0</v>
          </cell>
          <cell r="AL502">
            <v>0</v>
          </cell>
          <cell r="AM502" t="str">
            <v>Uniform</v>
          </cell>
          <cell r="AN502">
            <v>0</v>
          </cell>
          <cell r="AO502">
            <v>0</v>
          </cell>
          <cell r="AP502">
            <v>0</v>
          </cell>
          <cell r="AQ502" t="str">
            <v>Uniform</v>
          </cell>
          <cell r="AR502">
            <v>0</v>
          </cell>
          <cell r="AS502">
            <v>0</v>
          </cell>
          <cell r="AT502">
            <v>0</v>
          </cell>
          <cell r="AU502" t="str">
            <v>Uniform</v>
          </cell>
          <cell r="AV502">
            <v>0</v>
          </cell>
          <cell r="AW502">
            <v>0</v>
          </cell>
          <cell r="AX502">
            <v>0</v>
          </cell>
          <cell r="AY502" t="str">
            <v>Uniform</v>
          </cell>
          <cell r="AZ502">
            <v>0</v>
          </cell>
          <cell r="BA502">
            <v>0</v>
          </cell>
          <cell r="BB502">
            <v>0</v>
          </cell>
          <cell r="BC502" t="str">
            <v>Uniform</v>
          </cell>
          <cell r="BD502">
            <v>0</v>
          </cell>
          <cell r="BE502">
            <v>0</v>
          </cell>
          <cell r="BF502">
            <v>0</v>
          </cell>
          <cell r="BG502" t="str">
            <v>Uniform</v>
          </cell>
          <cell r="BH502">
            <v>0</v>
          </cell>
          <cell r="BI502">
            <v>0</v>
          </cell>
          <cell r="BJ502">
            <v>0</v>
          </cell>
          <cell r="BK502" t="str">
            <v>Uniform</v>
          </cell>
          <cell r="BL502">
            <v>0</v>
          </cell>
          <cell r="BM502">
            <v>0</v>
          </cell>
          <cell r="BN502">
            <v>0</v>
          </cell>
          <cell r="BO502" t="str">
            <v>Uniform</v>
          </cell>
          <cell r="BP502">
            <v>0</v>
          </cell>
          <cell r="BQ502">
            <v>0</v>
          </cell>
          <cell r="BR502">
            <v>0</v>
          </cell>
          <cell r="BS502" t="str">
            <v>Uniform</v>
          </cell>
          <cell r="BT502">
            <v>0</v>
          </cell>
          <cell r="BU502">
            <v>0</v>
          </cell>
          <cell r="BV502">
            <v>0</v>
          </cell>
          <cell r="BW502" t="str">
            <v>Uniform</v>
          </cell>
          <cell r="BX502">
            <v>0</v>
          </cell>
          <cell r="BY502">
            <v>0</v>
          </cell>
          <cell r="BZ502">
            <v>0</v>
          </cell>
          <cell r="CA502" t="str">
            <v>Uniform</v>
          </cell>
          <cell r="CB502">
            <v>0</v>
          </cell>
          <cell r="CC502">
            <v>0</v>
          </cell>
          <cell r="CD502">
            <v>0</v>
          </cell>
          <cell r="CE502" t="str">
            <v>Uniform</v>
          </cell>
          <cell r="CF502">
            <v>0</v>
          </cell>
          <cell r="CG502">
            <v>0</v>
          </cell>
          <cell r="CH502">
            <v>0</v>
          </cell>
          <cell r="CI502" t="str">
            <v>Uniform</v>
          </cell>
          <cell r="CJ502">
            <v>0</v>
          </cell>
          <cell r="CK502">
            <v>0</v>
          </cell>
          <cell r="CL502">
            <v>0</v>
          </cell>
          <cell r="CM502" t="str">
            <v>Uniform</v>
          </cell>
          <cell r="CN502">
            <v>0</v>
          </cell>
          <cell r="CO502">
            <v>0</v>
          </cell>
          <cell r="CP502">
            <v>0</v>
          </cell>
          <cell r="CQ502" t="str">
            <v>Uniform</v>
          </cell>
          <cell r="CR502">
            <v>0</v>
          </cell>
          <cell r="CS502">
            <v>0</v>
          </cell>
          <cell r="CT502">
            <v>0</v>
          </cell>
          <cell r="CU502" t="str">
            <v>Uniform</v>
          </cell>
          <cell r="CV502">
            <v>0</v>
          </cell>
          <cell r="CW502">
            <v>0</v>
          </cell>
          <cell r="CX502">
            <v>0</v>
          </cell>
          <cell r="CY502" t="str">
            <v>Uniform</v>
          </cell>
          <cell r="CZ502">
            <v>0</v>
          </cell>
          <cell r="DA502">
            <v>0</v>
          </cell>
          <cell r="DB502">
            <v>0</v>
          </cell>
          <cell r="DC502" t="str">
            <v>Uniform</v>
          </cell>
          <cell r="DD502">
            <v>0</v>
          </cell>
          <cell r="DE502">
            <v>0</v>
          </cell>
          <cell r="DF502">
            <v>0</v>
          </cell>
          <cell r="DG502" t="str">
            <v>Uniform</v>
          </cell>
          <cell r="DH502">
            <v>0</v>
          </cell>
          <cell r="DI502">
            <v>0</v>
          </cell>
          <cell r="DJ502">
            <v>0</v>
          </cell>
          <cell r="DK502" t="str">
            <v>Uniform</v>
          </cell>
          <cell r="DL502">
            <v>0</v>
          </cell>
          <cell r="DM502">
            <v>0</v>
          </cell>
          <cell r="DN502">
            <v>0</v>
          </cell>
          <cell r="DO502" t="str">
            <v>Uniform</v>
          </cell>
          <cell r="DP502">
            <v>0</v>
          </cell>
          <cell r="DQ502">
            <v>0</v>
          </cell>
          <cell r="DR502">
            <v>0</v>
          </cell>
          <cell r="DS502" t="str">
            <v>Uniform</v>
          </cell>
          <cell r="DT502">
            <v>0</v>
          </cell>
          <cell r="DU502">
            <v>0</v>
          </cell>
          <cell r="DV502">
            <v>0</v>
          </cell>
          <cell r="DW502" t="str">
            <v>Uniform</v>
          </cell>
          <cell r="DX502">
            <v>0</v>
          </cell>
          <cell r="DY502">
            <v>0</v>
          </cell>
          <cell r="DZ502">
            <v>0</v>
          </cell>
          <cell r="EA502" t="str">
            <v>Uniform</v>
          </cell>
          <cell r="EB502">
            <v>0</v>
          </cell>
          <cell r="EC502">
            <v>0</v>
          </cell>
          <cell r="ED502">
            <v>0</v>
          </cell>
          <cell r="EE502" t="str">
            <v>Uniform</v>
          </cell>
        </row>
        <row r="503">
          <cell r="E503" t="str">
            <v>3_RECIP_power</v>
          </cell>
          <cell r="F503" t="str">
            <v>hp</v>
          </cell>
          <cell r="G503" t="e">
            <v>#NAME?</v>
          </cell>
          <cell r="H503">
            <v>21345.866127319689</v>
          </cell>
          <cell r="I503">
            <v>24568.174591147523</v>
          </cell>
          <cell r="J503">
            <v>27712.670079031031</v>
          </cell>
          <cell r="K503" t="str">
            <v>Triangular</v>
          </cell>
          <cell r="L503">
            <v>21345.866127319689</v>
          </cell>
          <cell r="M503">
            <v>24568.174591147523</v>
          </cell>
          <cell r="N503">
            <v>27712.670079031031</v>
          </cell>
          <cell r="O503" t="str">
            <v>Triangular</v>
          </cell>
          <cell r="P503">
            <v>21345.866127319689</v>
          </cell>
          <cell r="Q503">
            <v>24568.174591147523</v>
          </cell>
          <cell r="R503">
            <v>27712.670079031031</v>
          </cell>
          <cell r="S503" t="str">
            <v>Triangular</v>
          </cell>
          <cell r="T503">
            <v>21345.866127319689</v>
          </cell>
          <cell r="U503">
            <v>24568.174591147523</v>
          </cell>
          <cell r="V503">
            <v>27712.670079031031</v>
          </cell>
          <cell r="W503" t="str">
            <v>Triangular</v>
          </cell>
          <cell r="X503">
            <v>21345.866127319689</v>
          </cell>
          <cell r="Y503">
            <v>24568.174591147523</v>
          </cell>
          <cell r="Z503">
            <v>27712.670079031031</v>
          </cell>
          <cell r="AA503" t="str">
            <v>Triangular</v>
          </cell>
          <cell r="AB503">
            <v>21345.866127319689</v>
          </cell>
          <cell r="AC503">
            <v>24568.174591147523</v>
          </cell>
          <cell r="AD503">
            <v>27712.670079031031</v>
          </cell>
          <cell r="AE503" t="str">
            <v>Triangular</v>
          </cell>
          <cell r="AF503">
            <v>21345.866127319689</v>
          </cell>
          <cell r="AG503">
            <v>24568.174591147523</v>
          </cell>
          <cell r="AH503">
            <v>27712.670079031031</v>
          </cell>
          <cell r="AI503" t="str">
            <v>Triangular</v>
          </cell>
          <cell r="AJ503">
            <v>21345.866127319689</v>
          </cell>
          <cell r="AK503">
            <v>24568.174591147523</v>
          </cell>
          <cell r="AL503">
            <v>27712.670079031031</v>
          </cell>
          <cell r="AM503" t="str">
            <v>Triangular</v>
          </cell>
          <cell r="AN503">
            <v>21345.866127319689</v>
          </cell>
          <cell r="AO503">
            <v>24568.174591147523</v>
          </cell>
          <cell r="AP503">
            <v>27712.670079031031</v>
          </cell>
          <cell r="AQ503" t="str">
            <v>Triangular</v>
          </cell>
          <cell r="AR503">
            <v>21345.866127319689</v>
          </cell>
          <cell r="AS503">
            <v>24568.174591147523</v>
          </cell>
          <cell r="AT503">
            <v>27712.670079031031</v>
          </cell>
          <cell r="AU503" t="str">
            <v>Triangular</v>
          </cell>
          <cell r="AV503">
            <v>21345.866127319689</v>
          </cell>
          <cell r="AW503">
            <v>24568.174591147523</v>
          </cell>
          <cell r="AX503">
            <v>27712.670079031031</v>
          </cell>
          <cell r="AY503" t="str">
            <v>Triangular</v>
          </cell>
          <cell r="AZ503">
            <v>21345.866127319689</v>
          </cell>
          <cell r="BA503">
            <v>24568.174591147523</v>
          </cell>
          <cell r="BB503">
            <v>27712.670079031031</v>
          </cell>
          <cell r="BC503" t="str">
            <v>Triangular</v>
          </cell>
          <cell r="BD503">
            <v>21345.866127319689</v>
          </cell>
          <cell r="BE503">
            <v>24568.174591147523</v>
          </cell>
          <cell r="BF503">
            <v>27712.670079031031</v>
          </cell>
          <cell r="BG503" t="str">
            <v>Triangular</v>
          </cell>
          <cell r="BH503">
            <v>21345.866127319689</v>
          </cell>
          <cell r="BI503">
            <v>24568.174591147523</v>
          </cell>
          <cell r="BJ503">
            <v>27712.670079031031</v>
          </cell>
          <cell r="BK503" t="str">
            <v>Triangular</v>
          </cell>
          <cell r="BL503">
            <v>21345.866127319689</v>
          </cell>
          <cell r="BM503">
            <v>24568.174591147523</v>
          </cell>
          <cell r="BN503">
            <v>27712.670079031031</v>
          </cell>
          <cell r="BO503" t="str">
            <v>Triangular</v>
          </cell>
          <cell r="BP503">
            <v>21345.866127319689</v>
          </cell>
          <cell r="BQ503">
            <v>24568.174591147523</v>
          </cell>
          <cell r="BR503">
            <v>27712.670079031031</v>
          </cell>
          <cell r="BS503" t="str">
            <v>Triangular</v>
          </cell>
          <cell r="BT503">
            <v>21345.866127319689</v>
          </cell>
          <cell r="BU503">
            <v>24568.174591147523</v>
          </cell>
          <cell r="BV503">
            <v>27712.670079031031</v>
          </cell>
          <cell r="BW503" t="str">
            <v>Triangular</v>
          </cell>
          <cell r="BX503">
            <v>21345.866127319689</v>
          </cell>
          <cell r="BY503">
            <v>24568.174591147523</v>
          </cell>
          <cell r="BZ503">
            <v>27712.670079031031</v>
          </cell>
          <cell r="CA503" t="str">
            <v>Triangular</v>
          </cell>
          <cell r="CB503">
            <v>21345.866127319689</v>
          </cell>
          <cell r="CC503">
            <v>24568.174591147523</v>
          </cell>
          <cell r="CD503">
            <v>27712.670079031031</v>
          </cell>
          <cell r="CE503" t="str">
            <v>Triangular</v>
          </cell>
          <cell r="CF503">
            <v>21345.866127319689</v>
          </cell>
          <cell r="CG503">
            <v>24568.174591147523</v>
          </cell>
          <cell r="CH503">
            <v>27712.670079031031</v>
          </cell>
          <cell r="CI503" t="str">
            <v>Triangular</v>
          </cell>
          <cell r="CJ503">
            <v>21345.866127319689</v>
          </cell>
          <cell r="CK503">
            <v>24568.174591147523</v>
          </cell>
          <cell r="CL503">
            <v>27712.670079031031</v>
          </cell>
          <cell r="CM503" t="str">
            <v>Triangular</v>
          </cell>
          <cell r="CN503">
            <v>21345.866127319689</v>
          </cell>
          <cell r="CO503">
            <v>24568.174591147523</v>
          </cell>
          <cell r="CP503">
            <v>27712.670079031031</v>
          </cell>
          <cell r="CQ503" t="str">
            <v>Triangular</v>
          </cell>
          <cell r="CR503">
            <v>21345.866127319689</v>
          </cell>
          <cell r="CS503">
            <v>24568.174591147523</v>
          </cell>
          <cell r="CT503">
            <v>27712.670079031031</v>
          </cell>
          <cell r="CU503" t="str">
            <v>Triangular</v>
          </cell>
          <cell r="CV503">
            <v>21345.866127319689</v>
          </cell>
          <cell r="CW503">
            <v>24568.174591147523</v>
          </cell>
          <cell r="CX503">
            <v>27712.670079031031</v>
          </cell>
          <cell r="CY503" t="str">
            <v>Triangular</v>
          </cell>
          <cell r="CZ503">
            <v>21345.866127319689</v>
          </cell>
          <cell r="DA503">
            <v>24568.174591147523</v>
          </cell>
          <cell r="DB503">
            <v>27712.670079031031</v>
          </cell>
          <cell r="DC503" t="str">
            <v>Triangular</v>
          </cell>
          <cell r="DD503">
            <v>21345.866127319689</v>
          </cell>
          <cell r="DE503">
            <v>24568.174591147523</v>
          </cell>
          <cell r="DF503">
            <v>27712.670079031031</v>
          </cell>
          <cell r="DG503" t="str">
            <v>Triangular</v>
          </cell>
          <cell r="DH503">
            <v>21345.866127319689</v>
          </cell>
          <cell r="DI503">
            <v>24568.174591147523</v>
          </cell>
          <cell r="DJ503">
            <v>27712.670079031031</v>
          </cell>
          <cell r="DK503" t="str">
            <v>Triangular</v>
          </cell>
          <cell r="DL503">
            <v>21345.866127319689</v>
          </cell>
          <cell r="DM503">
            <v>24568.174591147523</v>
          </cell>
          <cell r="DN503">
            <v>27712.670079031031</v>
          </cell>
          <cell r="DO503" t="str">
            <v>Triangular</v>
          </cell>
          <cell r="DP503">
            <v>21345.866127319689</v>
          </cell>
          <cell r="DQ503">
            <v>24568.174591147523</v>
          </cell>
          <cell r="DR503">
            <v>27712.670079031031</v>
          </cell>
          <cell r="DS503" t="str">
            <v>Triangular</v>
          </cell>
          <cell r="DT503">
            <v>21345.866127319689</v>
          </cell>
          <cell r="DU503">
            <v>24568.174591147523</v>
          </cell>
          <cell r="DV503">
            <v>27712.670079031031</v>
          </cell>
          <cell r="DW503" t="str">
            <v>Triangular</v>
          </cell>
          <cell r="DX503">
            <v>21345.866127319689</v>
          </cell>
          <cell r="DY503">
            <v>24568.174591147523</v>
          </cell>
          <cell r="DZ503">
            <v>27712.670079031031</v>
          </cell>
          <cell r="EA503" t="str">
            <v>Triangular</v>
          </cell>
          <cell r="EB503">
            <v>21345.866127319689</v>
          </cell>
          <cell r="EC503">
            <v>24568.174591147523</v>
          </cell>
          <cell r="ED503">
            <v>27712.670079031031</v>
          </cell>
          <cell r="EE503" t="str">
            <v>Triangular</v>
          </cell>
        </row>
        <row r="504">
          <cell r="E504" t="str">
            <v>3_RECIP_time</v>
          </cell>
          <cell r="F504" t="str">
            <v>hours</v>
          </cell>
          <cell r="G504" t="e">
            <v>#NAME?</v>
          </cell>
          <cell r="H504">
            <v>4357.4460875588429</v>
          </cell>
          <cell r="I504">
            <v>4667.3667777774663</v>
          </cell>
          <cell r="J504">
            <v>4979.0133833742966</v>
          </cell>
          <cell r="K504" t="str">
            <v>Triangular</v>
          </cell>
          <cell r="L504">
            <v>4357.4460875588429</v>
          </cell>
          <cell r="M504">
            <v>4667.3667777774663</v>
          </cell>
          <cell r="N504">
            <v>4979.0133833742966</v>
          </cell>
          <cell r="O504" t="str">
            <v>Triangular</v>
          </cell>
          <cell r="P504">
            <v>4357.4460875588429</v>
          </cell>
          <cell r="Q504">
            <v>4667.3667777774663</v>
          </cell>
          <cell r="R504">
            <v>4979.0133833742966</v>
          </cell>
          <cell r="S504" t="str">
            <v>Triangular</v>
          </cell>
          <cell r="T504">
            <v>4357.4460875588429</v>
          </cell>
          <cell r="U504">
            <v>4667.3667777774663</v>
          </cell>
          <cell r="V504">
            <v>4979.0133833742966</v>
          </cell>
          <cell r="W504" t="str">
            <v>Triangular</v>
          </cell>
          <cell r="X504">
            <v>4357.4460875588429</v>
          </cell>
          <cell r="Y504">
            <v>4667.3667777774663</v>
          </cell>
          <cell r="Z504">
            <v>4979.0133833742966</v>
          </cell>
          <cell r="AA504" t="str">
            <v>Triangular</v>
          </cell>
          <cell r="AB504">
            <v>4357.4460875588429</v>
          </cell>
          <cell r="AC504">
            <v>4667.3667777774663</v>
          </cell>
          <cell r="AD504">
            <v>4979.0133833742966</v>
          </cell>
          <cell r="AE504" t="str">
            <v>Triangular</v>
          </cell>
          <cell r="AF504">
            <v>4357.4460875588429</v>
          </cell>
          <cell r="AG504">
            <v>4667.3667777774663</v>
          </cell>
          <cell r="AH504">
            <v>4979.0133833742966</v>
          </cell>
          <cell r="AI504" t="str">
            <v>Triangular</v>
          </cell>
          <cell r="AJ504">
            <v>4357.4460875588429</v>
          </cell>
          <cell r="AK504">
            <v>4667.3667777774663</v>
          </cell>
          <cell r="AL504">
            <v>4979.0133833742966</v>
          </cell>
          <cell r="AM504" t="str">
            <v>Triangular</v>
          </cell>
          <cell r="AN504">
            <v>4357.4460875588429</v>
          </cell>
          <cell r="AO504">
            <v>4667.3667777774663</v>
          </cell>
          <cell r="AP504">
            <v>4979.0133833742966</v>
          </cell>
          <cell r="AQ504" t="str">
            <v>Triangular</v>
          </cell>
          <cell r="AR504">
            <v>4357.4460875588429</v>
          </cell>
          <cell r="AS504">
            <v>4667.3667777774663</v>
          </cell>
          <cell r="AT504">
            <v>4979.0133833742966</v>
          </cell>
          <cell r="AU504" t="str">
            <v>Triangular</v>
          </cell>
          <cell r="AV504">
            <v>4357.4460875588429</v>
          </cell>
          <cell r="AW504">
            <v>4667.3667777774663</v>
          </cell>
          <cell r="AX504">
            <v>4979.0133833742966</v>
          </cell>
          <cell r="AY504" t="str">
            <v>Triangular</v>
          </cell>
          <cell r="AZ504">
            <v>4357.4460875588429</v>
          </cell>
          <cell r="BA504">
            <v>4667.3667777774663</v>
          </cell>
          <cell r="BB504">
            <v>4979.0133833742966</v>
          </cell>
          <cell r="BC504" t="str">
            <v>Triangular</v>
          </cell>
          <cell r="BD504">
            <v>4357.4460875588429</v>
          </cell>
          <cell r="BE504">
            <v>4667.3667777774663</v>
          </cell>
          <cell r="BF504">
            <v>4979.0133833742966</v>
          </cell>
          <cell r="BG504" t="str">
            <v>Triangular</v>
          </cell>
          <cell r="BH504">
            <v>4357.4460875588429</v>
          </cell>
          <cell r="BI504">
            <v>4667.3667777774663</v>
          </cell>
          <cell r="BJ504">
            <v>4979.0133833742966</v>
          </cell>
          <cell r="BK504" t="str">
            <v>Triangular</v>
          </cell>
          <cell r="BL504">
            <v>4357.4460875588429</v>
          </cell>
          <cell r="BM504">
            <v>4667.3667777774663</v>
          </cell>
          <cell r="BN504">
            <v>4979.0133833742966</v>
          </cell>
          <cell r="BO504" t="str">
            <v>Triangular</v>
          </cell>
          <cell r="BP504">
            <v>4357.4460875588429</v>
          </cell>
          <cell r="BQ504">
            <v>4667.3667777774663</v>
          </cell>
          <cell r="BR504">
            <v>4979.0133833742966</v>
          </cell>
          <cell r="BS504" t="str">
            <v>Triangular</v>
          </cell>
          <cell r="BT504">
            <v>4357.4460875588429</v>
          </cell>
          <cell r="BU504">
            <v>4667.3667777774663</v>
          </cell>
          <cell r="BV504">
            <v>4979.0133833742966</v>
          </cell>
          <cell r="BW504" t="str">
            <v>Triangular</v>
          </cell>
          <cell r="BX504">
            <v>4357.4460875588429</v>
          </cell>
          <cell r="BY504">
            <v>4667.3667777774663</v>
          </cell>
          <cell r="BZ504">
            <v>4979.0133833742966</v>
          </cell>
          <cell r="CA504" t="str">
            <v>Triangular</v>
          </cell>
          <cell r="CB504">
            <v>4357.4460875588429</v>
          </cell>
          <cell r="CC504">
            <v>4667.3667777774663</v>
          </cell>
          <cell r="CD504">
            <v>4979.0133833742966</v>
          </cell>
          <cell r="CE504" t="str">
            <v>Triangular</v>
          </cell>
          <cell r="CF504">
            <v>4357.4460875588429</v>
          </cell>
          <cell r="CG504">
            <v>4667.3667777774663</v>
          </cell>
          <cell r="CH504">
            <v>4979.0133833742966</v>
          </cell>
          <cell r="CI504" t="str">
            <v>Triangular</v>
          </cell>
          <cell r="CJ504">
            <v>4357.4460875588429</v>
          </cell>
          <cell r="CK504">
            <v>4667.3667777774663</v>
          </cell>
          <cell r="CL504">
            <v>4979.0133833742966</v>
          </cell>
          <cell r="CM504" t="str">
            <v>Triangular</v>
          </cell>
          <cell r="CN504">
            <v>4357.4460875588429</v>
          </cell>
          <cell r="CO504">
            <v>4667.3667777774663</v>
          </cell>
          <cell r="CP504">
            <v>4979.0133833742966</v>
          </cell>
          <cell r="CQ504" t="str">
            <v>Triangular</v>
          </cell>
          <cell r="CR504">
            <v>4357.4460875588429</v>
          </cell>
          <cell r="CS504">
            <v>4667.3667777774663</v>
          </cell>
          <cell r="CT504">
            <v>4979.0133833742966</v>
          </cell>
          <cell r="CU504" t="str">
            <v>Triangular</v>
          </cell>
          <cell r="CV504">
            <v>4357.4460875588429</v>
          </cell>
          <cell r="CW504">
            <v>4667.3667777774663</v>
          </cell>
          <cell r="CX504">
            <v>4979.0133833742966</v>
          </cell>
          <cell r="CY504" t="str">
            <v>Triangular</v>
          </cell>
          <cell r="CZ504">
            <v>4357.4460875588429</v>
          </cell>
          <cell r="DA504">
            <v>4667.3667777774663</v>
          </cell>
          <cell r="DB504">
            <v>4979.0133833742966</v>
          </cell>
          <cell r="DC504" t="str">
            <v>Triangular</v>
          </cell>
          <cell r="DD504">
            <v>4357.4460875588429</v>
          </cell>
          <cell r="DE504">
            <v>4667.3667777774663</v>
          </cell>
          <cell r="DF504">
            <v>4979.0133833742966</v>
          </cell>
          <cell r="DG504" t="str">
            <v>Triangular</v>
          </cell>
          <cell r="DH504">
            <v>4357.4460875588429</v>
          </cell>
          <cell r="DI504">
            <v>4667.3667777774663</v>
          </cell>
          <cell r="DJ504">
            <v>4979.0133833742966</v>
          </cell>
          <cell r="DK504" t="str">
            <v>Triangular</v>
          </cell>
          <cell r="DL504">
            <v>4357.4460875588429</v>
          </cell>
          <cell r="DM504">
            <v>4667.3667777774663</v>
          </cell>
          <cell r="DN504">
            <v>4979.0133833742966</v>
          </cell>
          <cell r="DO504" t="str">
            <v>Triangular</v>
          </cell>
          <cell r="DP504">
            <v>4357.4460875588429</v>
          </cell>
          <cell r="DQ504">
            <v>4667.3667777774663</v>
          </cell>
          <cell r="DR504">
            <v>4979.0133833742966</v>
          </cell>
          <cell r="DS504" t="str">
            <v>Triangular</v>
          </cell>
          <cell r="DT504">
            <v>4357.4460875588429</v>
          </cell>
          <cell r="DU504">
            <v>4667.3667777774663</v>
          </cell>
          <cell r="DV504">
            <v>4979.0133833742966</v>
          </cell>
          <cell r="DW504" t="str">
            <v>Triangular</v>
          </cell>
          <cell r="DX504">
            <v>4357.4460875588429</v>
          </cell>
          <cell r="DY504">
            <v>4667.3667777774663</v>
          </cell>
          <cell r="DZ504">
            <v>4979.0133833742966</v>
          </cell>
          <cell r="EA504" t="str">
            <v>Triangular</v>
          </cell>
          <cell r="EB504">
            <v>4357.4460875588429</v>
          </cell>
          <cell r="EC504">
            <v>4667.3667777774663</v>
          </cell>
          <cell r="ED504">
            <v>4979.0133833742966</v>
          </cell>
          <cell r="EE504" t="str">
            <v>Triangular</v>
          </cell>
        </row>
        <row r="505">
          <cell r="E505" t="str">
            <v>3_RECIP_CO2</v>
          </cell>
          <cell r="F505" t="str">
            <v>metric tonnes</v>
          </cell>
          <cell r="G505" t="e">
            <v>#NAME?</v>
          </cell>
          <cell r="H505">
            <v>22.494237709497209</v>
          </cell>
          <cell r="I505">
            <v>47.304573581005599</v>
          </cell>
          <cell r="J505">
            <v>77.266847486033427</v>
          </cell>
          <cell r="K505" t="str">
            <v>Triangular</v>
          </cell>
          <cell r="L505">
            <v>22.494237709497209</v>
          </cell>
          <cell r="M505">
            <v>47.304573581005599</v>
          </cell>
          <cell r="N505">
            <v>77.266847486033427</v>
          </cell>
          <cell r="O505" t="str">
            <v>Triangular</v>
          </cell>
          <cell r="P505">
            <v>22.494237709497209</v>
          </cell>
          <cell r="Q505">
            <v>47.304573581005599</v>
          </cell>
          <cell r="R505">
            <v>77.266847486033427</v>
          </cell>
          <cell r="S505" t="str">
            <v>Triangular</v>
          </cell>
          <cell r="T505">
            <v>22.494237709497209</v>
          </cell>
          <cell r="U505">
            <v>47.304573581005599</v>
          </cell>
          <cell r="V505">
            <v>77.266847486033427</v>
          </cell>
          <cell r="W505" t="str">
            <v>Triangular</v>
          </cell>
          <cell r="X505">
            <v>22.494237709497209</v>
          </cell>
          <cell r="Y505">
            <v>47.304573581005599</v>
          </cell>
          <cell r="Z505">
            <v>77.266847486033427</v>
          </cell>
          <cell r="AA505" t="str">
            <v>Triangular</v>
          </cell>
          <cell r="AB505">
            <v>22.494237709497209</v>
          </cell>
          <cell r="AC505">
            <v>47.304573581005599</v>
          </cell>
          <cell r="AD505">
            <v>77.266847486033427</v>
          </cell>
          <cell r="AE505" t="str">
            <v>Triangular</v>
          </cell>
          <cell r="AF505">
            <v>22.494237709497209</v>
          </cell>
          <cell r="AG505">
            <v>47.304573581005599</v>
          </cell>
          <cell r="AH505">
            <v>77.266847486033427</v>
          </cell>
          <cell r="AI505" t="str">
            <v>Triangular</v>
          </cell>
          <cell r="AJ505">
            <v>22.494237709497209</v>
          </cell>
          <cell r="AK505">
            <v>47.304573581005599</v>
          </cell>
          <cell r="AL505">
            <v>77.266847486033427</v>
          </cell>
          <cell r="AM505" t="str">
            <v>Triangular</v>
          </cell>
          <cell r="AN505">
            <v>22.494237709497209</v>
          </cell>
          <cell r="AO505">
            <v>47.304573581005599</v>
          </cell>
          <cell r="AP505">
            <v>77.266847486033427</v>
          </cell>
          <cell r="AQ505" t="str">
            <v>Triangular</v>
          </cell>
          <cell r="AR505">
            <v>22.494237709497209</v>
          </cell>
          <cell r="AS505">
            <v>47.304573581005599</v>
          </cell>
          <cell r="AT505">
            <v>77.266847486033427</v>
          </cell>
          <cell r="AU505" t="str">
            <v>Triangular</v>
          </cell>
          <cell r="AV505">
            <v>22.494237709497209</v>
          </cell>
          <cell r="AW505">
            <v>47.304573581005599</v>
          </cell>
          <cell r="AX505">
            <v>77.266847486033427</v>
          </cell>
          <cell r="AY505" t="str">
            <v>Triangular</v>
          </cell>
          <cell r="AZ505">
            <v>22.494237709497209</v>
          </cell>
          <cell r="BA505">
            <v>47.304573581005599</v>
          </cell>
          <cell r="BB505">
            <v>77.266847486033427</v>
          </cell>
          <cell r="BC505" t="str">
            <v>Triangular</v>
          </cell>
          <cell r="BD505">
            <v>22.494237709497209</v>
          </cell>
          <cell r="BE505">
            <v>47.304573581005599</v>
          </cell>
          <cell r="BF505">
            <v>77.266847486033427</v>
          </cell>
          <cell r="BG505" t="str">
            <v>Triangular</v>
          </cell>
          <cell r="BH505">
            <v>22.494237709497209</v>
          </cell>
          <cell r="BI505">
            <v>47.304573581005599</v>
          </cell>
          <cell r="BJ505">
            <v>77.266847486033427</v>
          </cell>
          <cell r="BK505" t="str">
            <v>Triangular</v>
          </cell>
          <cell r="BL505">
            <v>22.494237709497209</v>
          </cell>
          <cell r="BM505">
            <v>47.304573581005599</v>
          </cell>
          <cell r="BN505">
            <v>77.266847486033427</v>
          </cell>
          <cell r="BO505" t="str">
            <v>Triangular</v>
          </cell>
          <cell r="BP505">
            <v>22.494237709497209</v>
          </cell>
          <cell r="BQ505">
            <v>47.304573581005599</v>
          </cell>
          <cell r="BR505">
            <v>77.266847486033427</v>
          </cell>
          <cell r="BS505" t="str">
            <v>Triangular</v>
          </cell>
          <cell r="BT505">
            <v>22.494237709497209</v>
          </cell>
          <cell r="BU505">
            <v>47.304573581005599</v>
          </cell>
          <cell r="BV505">
            <v>77.266847486033427</v>
          </cell>
          <cell r="BW505" t="str">
            <v>Triangular</v>
          </cell>
          <cell r="BX505">
            <v>22.494237709497209</v>
          </cell>
          <cell r="BY505">
            <v>47.304573581005599</v>
          </cell>
          <cell r="BZ505">
            <v>77.266847486033427</v>
          </cell>
          <cell r="CA505" t="str">
            <v>Triangular</v>
          </cell>
          <cell r="CB505">
            <v>22.494237709497209</v>
          </cell>
          <cell r="CC505">
            <v>47.304573581005599</v>
          </cell>
          <cell r="CD505">
            <v>77.266847486033427</v>
          </cell>
          <cell r="CE505" t="str">
            <v>Triangular</v>
          </cell>
          <cell r="CF505">
            <v>22.494237709497209</v>
          </cell>
          <cell r="CG505">
            <v>47.304573581005599</v>
          </cell>
          <cell r="CH505">
            <v>77.266847486033427</v>
          </cell>
          <cell r="CI505" t="str">
            <v>Triangular</v>
          </cell>
          <cell r="CJ505">
            <v>22.494237709497209</v>
          </cell>
          <cell r="CK505">
            <v>47.304573581005599</v>
          </cell>
          <cell r="CL505">
            <v>77.266847486033427</v>
          </cell>
          <cell r="CM505" t="str">
            <v>Triangular</v>
          </cell>
          <cell r="CN505">
            <v>22.494237709497209</v>
          </cell>
          <cell r="CO505">
            <v>47.304573581005599</v>
          </cell>
          <cell r="CP505">
            <v>77.266847486033427</v>
          </cell>
          <cell r="CQ505" t="str">
            <v>Triangular</v>
          </cell>
          <cell r="CR505">
            <v>22.494237709497209</v>
          </cell>
          <cell r="CS505">
            <v>47.304573581005599</v>
          </cell>
          <cell r="CT505">
            <v>77.266847486033427</v>
          </cell>
          <cell r="CU505" t="str">
            <v>Triangular</v>
          </cell>
          <cell r="CV505">
            <v>22.494237709497209</v>
          </cell>
          <cell r="CW505">
            <v>47.304573581005599</v>
          </cell>
          <cell r="CX505">
            <v>77.266847486033427</v>
          </cell>
          <cell r="CY505" t="str">
            <v>Triangular</v>
          </cell>
          <cell r="CZ505">
            <v>22.494237709497209</v>
          </cell>
          <cell r="DA505">
            <v>47.304573581005599</v>
          </cell>
          <cell r="DB505">
            <v>77.266847486033427</v>
          </cell>
          <cell r="DC505" t="str">
            <v>Triangular</v>
          </cell>
          <cell r="DD505">
            <v>22.494237709497209</v>
          </cell>
          <cell r="DE505">
            <v>47.304573581005599</v>
          </cell>
          <cell r="DF505">
            <v>77.266847486033427</v>
          </cell>
          <cell r="DG505" t="str">
            <v>Triangular</v>
          </cell>
          <cell r="DH505">
            <v>22.494237709497209</v>
          </cell>
          <cell r="DI505">
            <v>47.304573581005599</v>
          </cell>
          <cell r="DJ505">
            <v>77.266847486033427</v>
          </cell>
          <cell r="DK505" t="str">
            <v>Triangular</v>
          </cell>
          <cell r="DL505">
            <v>22.494237709497209</v>
          </cell>
          <cell r="DM505">
            <v>47.304573581005599</v>
          </cell>
          <cell r="DN505">
            <v>77.266847486033427</v>
          </cell>
          <cell r="DO505" t="str">
            <v>Triangular</v>
          </cell>
          <cell r="DP505">
            <v>22.494237709497209</v>
          </cell>
          <cell r="DQ505">
            <v>47.304573581005599</v>
          </cell>
          <cell r="DR505">
            <v>77.266847486033427</v>
          </cell>
          <cell r="DS505" t="str">
            <v>Triangular</v>
          </cell>
          <cell r="DT505">
            <v>22.494237709497209</v>
          </cell>
          <cell r="DU505">
            <v>47.304573581005599</v>
          </cell>
          <cell r="DV505">
            <v>77.266847486033427</v>
          </cell>
          <cell r="DW505" t="str">
            <v>Triangular</v>
          </cell>
          <cell r="DX505">
            <v>22.494237709497209</v>
          </cell>
          <cell r="DY505">
            <v>47.304573581005599</v>
          </cell>
          <cell r="DZ505">
            <v>77.266847486033427</v>
          </cell>
          <cell r="EA505" t="str">
            <v>Triangular</v>
          </cell>
          <cell r="EB505">
            <v>22.494237709497209</v>
          </cell>
          <cell r="EC505">
            <v>47.304573581005599</v>
          </cell>
          <cell r="ED505">
            <v>77.266847486033427</v>
          </cell>
          <cell r="EE505" t="str">
            <v>Triangular</v>
          </cell>
        </row>
        <row r="506">
          <cell r="E506" t="str">
            <v>3_RECIP_CH4</v>
          </cell>
          <cell r="F506" t="str">
            <v>metric tonnes</v>
          </cell>
          <cell r="G506" t="e">
            <v>#NAME?</v>
          </cell>
          <cell r="H506">
            <v>73.561718156424604</v>
          </cell>
          <cell r="I506">
            <v>97.288493924581061</v>
          </cell>
          <cell r="J506">
            <v>125.96542458100562</v>
          </cell>
          <cell r="K506" t="str">
            <v>Triangular</v>
          </cell>
          <cell r="L506">
            <v>73.561718156424604</v>
          </cell>
          <cell r="M506">
            <v>97.288493924581061</v>
          </cell>
          <cell r="N506">
            <v>125.96542458100562</v>
          </cell>
          <cell r="O506" t="str">
            <v>Triangular</v>
          </cell>
          <cell r="P506">
            <v>73.561718156424604</v>
          </cell>
          <cell r="Q506">
            <v>97.288493924581061</v>
          </cell>
          <cell r="R506">
            <v>125.96542458100562</v>
          </cell>
          <cell r="S506" t="str">
            <v>Triangular</v>
          </cell>
          <cell r="T506">
            <v>73.561718156424604</v>
          </cell>
          <cell r="U506">
            <v>97.288493924581061</v>
          </cell>
          <cell r="V506">
            <v>125.96542458100562</v>
          </cell>
          <cell r="W506" t="str">
            <v>Triangular</v>
          </cell>
          <cell r="X506">
            <v>73.561718156424604</v>
          </cell>
          <cell r="Y506">
            <v>97.288493924581061</v>
          </cell>
          <cell r="Z506">
            <v>125.96542458100562</v>
          </cell>
          <cell r="AA506" t="str">
            <v>Triangular</v>
          </cell>
          <cell r="AB506">
            <v>73.561718156424604</v>
          </cell>
          <cell r="AC506">
            <v>97.288493924581061</v>
          </cell>
          <cell r="AD506">
            <v>125.96542458100562</v>
          </cell>
          <cell r="AE506" t="str">
            <v>Triangular</v>
          </cell>
          <cell r="AF506">
            <v>73.561718156424604</v>
          </cell>
          <cell r="AG506">
            <v>97.288493924581061</v>
          </cell>
          <cell r="AH506">
            <v>125.96542458100562</v>
          </cell>
          <cell r="AI506" t="str">
            <v>Triangular</v>
          </cell>
          <cell r="AJ506">
            <v>73.561718156424604</v>
          </cell>
          <cell r="AK506">
            <v>97.288493924581061</v>
          </cell>
          <cell r="AL506">
            <v>125.96542458100562</v>
          </cell>
          <cell r="AM506" t="str">
            <v>Triangular</v>
          </cell>
          <cell r="AN506">
            <v>73.561718156424604</v>
          </cell>
          <cell r="AO506">
            <v>97.288493924581061</v>
          </cell>
          <cell r="AP506">
            <v>125.96542458100562</v>
          </cell>
          <cell r="AQ506" t="str">
            <v>Triangular</v>
          </cell>
          <cell r="AR506">
            <v>73.561718156424604</v>
          </cell>
          <cell r="AS506">
            <v>97.288493924581061</v>
          </cell>
          <cell r="AT506">
            <v>125.96542458100562</v>
          </cell>
          <cell r="AU506" t="str">
            <v>Triangular</v>
          </cell>
          <cell r="AV506">
            <v>73.561718156424604</v>
          </cell>
          <cell r="AW506">
            <v>97.288493924581061</v>
          </cell>
          <cell r="AX506">
            <v>125.96542458100562</v>
          </cell>
          <cell r="AY506" t="str">
            <v>Triangular</v>
          </cell>
          <cell r="AZ506">
            <v>73.561718156424604</v>
          </cell>
          <cell r="BA506">
            <v>97.288493924581061</v>
          </cell>
          <cell r="BB506">
            <v>125.96542458100562</v>
          </cell>
          <cell r="BC506" t="str">
            <v>Triangular</v>
          </cell>
          <cell r="BD506">
            <v>73.561718156424604</v>
          </cell>
          <cell r="BE506">
            <v>97.288493924581061</v>
          </cell>
          <cell r="BF506">
            <v>125.96542458100562</v>
          </cell>
          <cell r="BG506" t="str">
            <v>Triangular</v>
          </cell>
          <cell r="BH506">
            <v>73.561718156424604</v>
          </cell>
          <cell r="BI506">
            <v>97.288493924581061</v>
          </cell>
          <cell r="BJ506">
            <v>125.96542458100562</v>
          </cell>
          <cell r="BK506" t="str">
            <v>Triangular</v>
          </cell>
          <cell r="BL506">
            <v>73.561718156424604</v>
          </cell>
          <cell r="BM506">
            <v>97.288493924581061</v>
          </cell>
          <cell r="BN506">
            <v>125.96542458100562</v>
          </cell>
          <cell r="BO506" t="str">
            <v>Triangular</v>
          </cell>
          <cell r="BP506">
            <v>73.561718156424604</v>
          </cell>
          <cell r="BQ506">
            <v>97.288493924581061</v>
          </cell>
          <cell r="BR506">
            <v>125.96542458100562</v>
          </cell>
          <cell r="BS506" t="str">
            <v>Triangular</v>
          </cell>
          <cell r="BT506">
            <v>73.561718156424604</v>
          </cell>
          <cell r="BU506">
            <v>97.288493924581061</v>
          </cell>
          <cell r="BV506">
            <v>125.96542458100562</v>
          </cell>
          <cell r="BW506" t="str">
            <v>Triangular</v>
          </cell>
          <cell r="BX506">
            <v>73.561718156424604</v>
          </cell>
          <cell r="BY506">
            <v>97.288493924581061</v>
          </cell>
          <cell r="BZ506">
            <v>125.96542458100562</v>
          </cell>
          <cell r="CA506" t="str">
            <v>Triangular</v>
          </cell>
          <cell r="CB506">
            <v>73.561718156424604</v>
          </cell>
          <cell r="CC506">
            <v>97.288493924581061</v>
          </cell>
          <cell r="CD506">
            <v>125.96542458100562</v>
          </cell>
          <cell r="CE506" t="str">
            <v>Triangular</v>
          </cell>
          <cell r="CF506">
            <v>73.561718156424604</v>
          </cell>
          <cell r="CG506">
            <v>97.288493924581061</v>
          </cell>
          <cell r="CH506">
            <v>125.96542458100562</v>
          </cell>
          <cell r="CI506" t="str">
            <v>Triangular</v>
          </cell>
          <cell r="CJ506">
            <v>73.561718156424604</v>
          </cell>
          <cell r="CK506">
            <v>97.288493924581061</v>
          </cell>
          <cell r="CL506">
            <v>125.96542458100562</v>
          </cell>
          <cell r="CM506" t="str">
            <v>Triangular</v>
          </cell>
          <cell r="CN506">
            <v>73.561718156424604</v>
          </cell>
          <cell r="CO506">
            <v>97.288493924581061</v>
          </cell>
          <cell r="CP506">
            <v>125.96542458100562</v>
          </cell>
          <cell r="CQ506" t="str">
            <v>Triangular</v>
          </cell>
          <cell r="CR506">
            <v>73.561718156424604</v>
          </cell>
          <cell r="CS506">
            <v>97.288493924581061</v>
          </cell>
          <cell r="CT506">
            <v>125.96542458100562</v>
          </cell>
          <cell r="CU506" t="str">
            <v>Triangular</v>
          </cell>
          <cell r="CV506">
            <v>73.561718156424604</v>
          </cell>
          <cell r="CW506">
            <v>97.288493924581061</v>
          </cell>
          <cell r="CX506">
            <v>125.96542458100562</v>
          </cell>
          <cell r="CY506" t="str">
            <v>Triangular</v>
          </cell>
          <cell r="CZ506">
            <v>73.561718156424604</v>
          </cell>
          <cell r="DA506">
            <v>97.288493924581061</v>
          </cell>
          <cell r="DB506">
            <v>125.96542458100562</v>
          </cell>
          <cell r="DC506" t="str">
            <v>Triangular</v>
          </cell>
          <cell r="DD506">
            <v>73.561718156424604</v>
          </cell>
          <cell r="DE506">
            <v>97.288493924581061</v>
          </cell>
          <cell r="DF506">
            <v>125.96542458100562</v>
          </cell>
          <cell r="DG506" t="str">
            <v>Triangular</v>
          </cell>
          <cell r="DH506">
            <v>73.561718156424604</v>
          </cell>
          <cell r="DI506">
            <v>97.288493924581061</v>
          </cell>
          <cell r="DJ506">
            <v>125.96542458100562</v>
          </cell>
          <cell r="DK506" t="str">
            <v>Triangular</v>
          </cell>
          <cell r="DL506">
            <v>73.561718156424604</v>
          </cell>
          <cell r="DM506">
            <v>97.288493924581061</v>
          </cell>
          <cell r="DN506">
            <v>125.96542458100562</v>
          </cell>
          <cell r="DO506" t="str">
            <v>Triangular</v>
          </cell>
          <cell r="DP506">
            <v>73.561718156424604</v>
          </cell>
          <cell r="DQ506">
            <v>97.288493924581061</v>
          </cell>
          <cell r="DR506">
            <v>125.96542458100562</v>
          </cell>
          <cell r="DS506" t="str">
            <v>Triangular</v>
          </cell>
          <cell r="DT506">
            <v>73.561718156424604</v>
          </cell>
          <cell r="DU506">
            <v>97.288493924581061</v>
          </cell>
          <cell r="DV506">
            <v>125.96542458100562</v>
          </cell>
          <cell r="DW506" t="str">
            <v>Triangular</v>
          </cell>
          <cell r="DX506">
            <v>73.561718156424604</v>
          </cell>
          <cell r="DY506">
            <v>97.288493924581061</v>
          </cell>
          <cell r="DZ506">
            <v>125.96542458100562</v>
          </cell>
          <cell r="EA506" t="str">
            <v>Triangular</v>
          </cell>
          <cell r="EB506">
            <v>73.561718156424604</v>
          </cell>
          <cell r="EC506">
            <v>97.288493924581061</v>
          </cell>
          <cell r="ED506">
            <v>125.96542458100562</v>
          </cell>
          <cell r="EE506" t="str">
            <v>Triangular</v>
          </cell>
        </row>
        <row r="507">
          <cell r="E507" t="str">
            <v>3_RECIP_flare_rate</v>
          </cell>
          <cell r="F507">
            <v>0</v>
          </cell>
          <cell r="G507" t="e">
            <v>#NAME?</v>
          </cell>
          <cell r="H507">
            <v>0</v>
          </cell>
          <cell r="I507">
            <v>0</v>
          </cell>
          <cell r="J507">
            <v>0</v>
          </cell>
          <cell r="K507" t="str">
            <v>Uniform</v>
          </cell>
          <cell r="L507">
            <v>0</v>
          </cell>
          <cell r="M507">
            <v>0</v>
          </cell>
          <cell r="N507">
            <v>0</v>
          </cell>
          <cell r="O507" t="str">
            <v>Uniform</v>
          </cell>
          <cell r="P507">
            <v>0</v>
          </cell>
          <cell r="Q507">
            <v>0</v>
          </cell>
          <cell r="R507">
            <v>0</v>
          </cell>
          <cell r="S507" t="str">
            <v>Uniform</v>
          </cell>
          <cell r="T507">
            <v>0</v>
          </cell>
          <cell r="U507">
            <v>0</v>
          </cell>
          <cell r="V507">
            <v>0</v>
          </cell>
          <cell r="W507" t="str">
            <v>Uniform</v>
          </cell>
          <cell r="X507">
            <v>0</v>
          </cell>
          <cell r="Y507">
            <v>0</v>
          </cell>
          <cell r="Z507">
            <v>0</v>
          </cell>
          <cell r="AA507" t="str">
            <v>Uniform</v>
          </cell>
          <cell r="AB507">
            <v>0</v>
          </cell>
          <cell r="AC507">
            <v>0</v>
          </cell>
          <cell r="AD507">
            <v>0</v>
          </cell>
          <cell r="AE507" t="str">
            <v>Uniform</v>
          </cell>
          <cell r="AF507">
            <v>0</v>
          </cell>
          <cell r="AG507">
            <v>0</v>
          </cell>
          <cell r="AH507">
            <v>0</v>
          </cell>
          <cell r="AI507" t="str">
            <v>Uniform</v>
          </cell>
          <cell r="AJ507">
            <v>0</v>
          </cell>
          <cell r="AK507">
            <v>0</v>
          </cell>
          <cell r="AL507">
            <v>0</v>
          </cell>
          <cell r="AM507" t="str">
            <v>Uniform</v>
          </cell>
          <cell r="AN507">
            <v>0</v>
          </cell>
          <cell r="AO507">
            <v>0</v>
          </cell>
          <cell r="AP507">
            <v>0</v>
          </cell>
          <cell r="AQ507" t="str">
            <v>Uniform</v>
          </cell>
          <cell r="AR507">
            <v>0</v>
          </cell>
          <cell r="AS507">
            <v>0</v>
          </cell>
          <cell r="AT507">
            <v>0</v>
          </cell>
          <cell r="AU507" t="str">
            <v>Uniform</v>
          </cell>
          <cell r="AV507">
            <v>0</v>
          </cell>
          <cell r="AW507">
            <v>0</v>
          </cell>
          <cell r="AX507">
            <v>0</v>
          </cell>
          <cell r="AY507" t="str">
            <v>Uniform</v>
          </cell>
          <cell r="AZ507">
            <v>0</v>
          </cell>
          <cell r="BA507">
            <v>0</v>
          </cell>
          <cell r="BB507">
            <v>0</v>
          </cell>
          <cell r="BC507" t="str">
            <v>Uniform</v>
          </cell>
          <cell r="BD507">
            <v>0</v>
          </cell>
          <cell r="BE507">
            <v>0</v>
          </cell>
          <cell r="BF507">
            <v>0</v>
          </cell>
          <cell r="BG507" t="str">
            <v>Uniform</v>
          </cell>
          <cell r="BH507">
            <v>0</v>
          </cell>
          <cell r="BI507">
            <v>0</v>
          </cell>
          <cell r="BJ507">
            <v>0</v>
          </cell>
          <cell r="BK507" t="str">
            <v>Uniform</v>
          </cell>
          <cell r="BL507">
            <v>0</v>
          </cell>
          <cell r="BM507">
            <v>0</v>
          </cell>
          <cell r="BN507">
            <v>0</v>
          </cell>
          <cell r="BO507" t="str">
            <v>Uniform</v>
          </cell>
          <cell r="BP507">
            <v>0</v>
          </cell>
          <cell r="BQ507">
            <v>0</v>
          </cell>
          <cell r="BR507">
            <v>0</v>
          </cell>
          <cell r="BS507" t="str">
            <v>Uniform</v>
          </cell>
          <cell r="BT507">
            <v>0</v>
          </cell>
          <cell r="BU507">
            <v>0</v>
          </cell>
          <cell r="BV507">
            <v>0</v>
          </cell>
          <cell r="BW507" t="str">
            <v>Uniform</v>
          </cell>
          <cell r="BX507">
            <v>0</v>
          </cell>
          <cell r="BY507">
            <v>0</v>
          </cell>
          <cell r="BZ507">
            <v>0</v>
          </cell>
          <cell r="CA507" t="str">
            <v>Uniform</v>
          </cell>
          <cell r="CB507">
            <v>0</v>
          </cell>
          <cell r="CC507">
            <v>0</v>
          </cell>
          <cell r="CD507">
            <v>0</v>
          </cell>
          <cell r="CE507" t="str">
            <v>Uniform</v>
          </cell>
          <cell r="CF507">
            <v>0</v>
          </cell>
          <cell r="CG507">
            <v>0</v>
          </cell>
          <cell r="CH507">
            <v>0</v>
          </cell>
          <cell r="CI507" t="str">
            <v>Uniform</v>
          </cell>
          <cell r="CJ507">
            <v>0</v>
          </cell>
          <cell r="CK507">
            <v>0</v>
          </cell>
          <cell r="CL507">
            <v>0</v>
          </cell>
          <cell r="CM507" t="str">
            <v>Uniform</v>
          </cell>
          <cell r="CN507">
            <v>0</v>
          </cell>
          <cell r="CO507">
            <v>0</v>
          </cell>
          <cell r="CP507">
            <v>0</v>
          </cell>
          <cell r="CQ507" t="str">
            <v>Uniform</v>
          </cell>
          <cell r="CR507">
            <v>0</v>
          </cell>
          <cell r="CS507">
            <v>0</v>
          </cell>
          <cell r="CT507">
            <v>0</v>
          </cell>
          <cell r="CU507" t="str">
            <v>Uniform</v>
          </cell>
          <cell r="CV507">
            <v>0</v>
          </cell>
          <cell r="CW507">
            <v>0</v>
          </cell>
          <cell r="CX507">
            <v>0</v>
          </cell>
          <cell r="CY507" t="str">
            <v>Uniform</v>
          </cell>
          <cell r="CZ507">
            <v>0</v>
          </cell>
          <cell r="DA507">
            <v>0</v>
          </cell>
          <cell r="DB507">
            <v>0</v>
          </cell>
          <cell r="DC507" t="str">
            <v>Uniform</v>
          </cell>
          <cell r="DD507">
            <v>0</v>
          </cell>
          <cell r="DE507">
            <v>0</v>
          </cell>
          <cell r="DF507">
            <v>0</v>
          </cell>
          <cell r="DG507" t="str">
            <v>Uniform</v>
          </cell>
          <cell r="DH507">
            <v>0</v>
          </cell>
          <cell r="DI507">
            <v>0</v>
          </cell>
          <cell r="DJ507">
            <v>0</v>
          </cell>
          <cell r="DK507" t="str">
            <v>Uniform</v>
          </cell>
          <cell r="DL507">
            <v>0</v>
          </cell>
          <cell r="DM507">
            <v>0</v>
          </cell>
          <cell r="DN507">
            <v>0</v>
          </cell>
          <cell r="DO507" t="str">
            <v>Uniform</v>
          </cell>
          <cell r="DP507">
            <v>0</v>
          </cell>
          <cell r="DQ507">
            <v>0</v>
          </cell>
          <cell r="DR507">
            <v>0</v>
          </cell>
          <cell r="DS507" t="str">
            <v>Uniform</v>
          </cell>
          <cell r="DT507">
            <v>0</v>
          </cell>
          <cell r="DU507">
            <v>0</v>
          </cell>
          <cell r="DV507">
            <v>0</v>
          </cell>
          <cell r="DW507" t="str">
            <v>Uniform</v>
          </cell>
          <cell r="DX507">
            <v>0</v>
          </cell>
          <cell r="DY507">
            <v>0</v>
          </cell>
          <cell r="DZ507">
            <v>0</v>
          </cell>
          <cell r="EA507" t="str">
            <v>Uniform</v>
          </cell>
          <cell r="EB507">
            <v>0</v>
          </cell>
          <cell r="EC507">
            <v>0</v>
          </cell>
          <cell r="ED507">
            <v>0</v>
          </cell>
          <cell r="EE507" t="str">
            <v>Uniform</v>
          </cell>
        </row>
        <row r="508">
          <cell r="E508" t="str">
            <v>3_RECIP_flare_eff</v>
          </cell>
          <cell r="F508">
            <v>0</v>
          </cell>
          <cell r="G508" t="e">
            <v>#NAME?</v>
          </cell>
          <cell r="H508">
            <v>0</v>
          </cell>
          <cell r="I508">
            <v>0</v>
          </cell>
          <cell r="J508">
            <v>0</v>
          </cell>
          <cell r="K508" t="str">
            <v>Uniform</v>
          </cell>
          <cell r="L508">
            <v>0</v>
          </cell>
          <cell r="M508">
            <v>0</v>
          </cell>
          <cell r="N508">
            <v>0</v>
          </cell>
          <cell r="O508" t="str">
            <v>Uniform</v>
          </cell>
          <cell r="P508">
            <v>0</v>
          </cell>
          <cell r="Q508">
            <v>0</v>
          </cell>
          <cell r="R508">
            <v>0</v>
          </cell>
          <cell r="S508" t="str">
            <v>Uniform</v>
          </cell>
          <cell r="T508">
            <v>0</v>
          </cell>
          <cell r="U508">
            <v>0</v>
          </cell>
          <cell r="V508">
            <v>0</v>
          </cell>
          <cell r="W508" t="str">
            <v>Uniform</v>
          </cell>
          <cell r="X508">
            <v>0</v>
          </cell>
          <cell r="Y508">
            <v>0</v>
          </cell>
          <cell r="Z508">
            <v>0</v>
          </cell>
          <cell r="AA508" t="str">
            <v>Uniform</v>
          </cell>
          <cell r="AB508">
            <v>0</v>
          </cell>
          <cell r="AC508">
            <v>0</v>
          </cell>
          <cell r="AD508">
            <v>0</v>
          </cell>
          <cell r="AE508" t="str">
            <v>Uniform</v>
          </cell>
          <cell r="AF508">
            <v>0</v>
          </cell>
          <cell r="AG508">
            <v>0</v>
          </cell>
          <cell r="AH508">
            <v>0</v>
          </cell>
          <cell r="AI508" t="str">
            <v>Uniform</v>
          </cell>
          <cell r="AJ508">
            <v>0</v>
          </cell>
          <cell r="AK508">
            <v>0</v>
          </cell>
          <cell r="AL508">
            <v>0</v>
          </cell>
          <cell r="AM508" t="str">
            <v>Uniform</v>
          </cell>
          <cell r="AN508">
            <v>0</v>
          </cell>
          <cell r="AO508">
            <v>0</v>
          </cell>
          <cell r="AP508">
            <v>0</v>
          </cell>
          <cell r="AQ508" t="str">
            <v>Uniform</v>
          </cell>
          <cell r="AR508">
            <v>0</v>
          </cell>
          <cell r="AS508">
            <v>0</v>
          </cell>
          <cell r="AT508">
            <v>0</v>
          </cell>
          <cell r="AU508" t="str">
            <v>Uniform</v>
          </cell>
          <cell r="AV508">
            <v>0</v>
          </cell>
          <cell r="AW508">
            <v>0</v>
          </cell>
          <cell r="AX508">
            <v>0</v>
          </cell>
          <cell r="AY508" t="str">
            <v>Uniform</v>
          </cell>
          <cell r="AZ508">
            <v>0</v>
          </cell>
          <cell r="BA508">
            <v>0</v>
          </cell>
          <cell r="BB508">
            <v>0</v>
          </cell>
          <cell r="BC508" t="str">
            <v>Uniform</v>
          </cell>
          <cell r="BD508">
            <v>0</v>
          </cell>
          <cell r="BE508">
            <v>0</v>
          </cell>
          <cell r="BF508">
            <v>0</v>
          </cell>
          <cell r="BG508" t="str">
            <v>Uniform</v>
          </cell>
          <cell r="BH508">
            <v>0</v>
          </cell>
          <cell r="BI508">
            <v>0</v>
          </cell>
          <cell r="BJ508">
            <v>0</v>
          </cell>
          <cell r="BK508" t="str">
            <v>Uniform</v>
          </cell>
          <cell r="BL508">
            <v>0</v>
          </cell>
          <cell r="BM508">
            <v>0</v>
          </cell>
          <cell r="BN508">
            <v>0</v>
          </cell>
          <cell r="BO508" t="str">
            <v>Uniform</v>
          </cell>
          <cell r="BP508">
            <v>0</v>
          </cell>
          <cell r="BQ508">
            <v>0</v>
          </cell>
          <cell r="BR508">
            <v>0</v>
          </cell>
          <cell r="BS508" t="str">
            <v>Uniform</v>
          </cell>
          <cell r="BT508">
            <v>0</v>
          </cell>
          <cell r="BU508">
            <v>0</v>
          </cell>
          <cell r="BV508">
            <v>0</v>
          </cell>
          <cell r="BW508" t="str">
            <v>Uniform</v>
          </cell>
          <cell r="BX508">
            <v>0</v>
          </cell>
          <cell r="BY508">
            <v>0</v>
          </cell>
          <cell r="BZ508">
            <v>0</v>
          </cell>
          <cell r="CA508" t="str">
            <v>Uniform</v>
          </cell>
          <cell r="CB508">
            <v>0</v>
          </cell>
          <cell r="CC508">
            <v>0</v>
          </cell>
          <cell r="CD508">
            <v>0</v>
          </cell>
          <cell r="CE508" t="str">
            <v>Uniform</v>
          </cell>
          <cell r="CF508">
            <v>0</v>
          </cell>
          <cell r="CG508">
            <v>0</v>
          </cell>
          <cell r="CH508">
            <v>0</v>
          </cell>
          <cell r="CI508" t="str">
            <v>Uniform</v>
          </cell>
          <cell r="CJ508">
            <v>0</v>
          </cell>
          <cell r="CK508">
            <v>0</v>
          </cell>
          <cell r="CL508">
            <v>0</v>
          </cell>
          <cell r="CM508" t="str">
            <v>Uniform</v>
          </cell>
          <cell r="CN508">
            <v>0</v>
          </cell>
          <cell r="CO508">
            <v>0</v>
          </cell>
          <cell r="CP508">
            <v>0</v>
          </cell>
          <cell r="CQ508" t="str">
            <v>Uniform</v>
          </cell>
          <cell r="CR508">
            <v>0</v>
          </cell>
          <cell r="CS508">
            <v>0</v>
          </cell>
          <cell r="CT508">
            <v>0</v>
          </cell>
          <cell r="CU508" t="str">
            <v>Uniform</v>
          </cell>
          <cell r="CV508">
            <v>0</v>
          </cell>
          <cell r="CW508">
            <v>0</v>
          </cell>
          <cell r="CX508">
            <v>0</v>
          </cell>
          <cell r="CY508" t="str">
            <v>Uniform</v>
          </cell>
          <cell r="CZ508">
            <v>0</v>
          </cell>
          <cell r="DA508">
            <v>0</v>
          </cell>
          <cell r="DB508">
            <v>0</v>
          </cell>
          <cell r="DC508" t="str">
            <v>Uniform</v>
          </cell>
          <cell r="DD508">
            <v>0</v>
          </cell>
          <cell r="DE508">
            <v>0</v>
          </cell>
          <cell r="DF508">
            <v>0</v>
          </cell>
          <cell r="DG508" t="str">
            <v>Uniform</v>
          </cell>
          <cell r="DH508">
            <v>0</v>
          </cell>
          <cell r="DI508">
            <v>0</v>
          </cell>
          <cell r="DJ508">
            <v>0</v>
          </cell>
          <cell r="DK508" t="str">
            <v>Uniform</v>
          </cell>
          <cell r="DL508">
            <v>0</v>
          </cell>
          <cell r="DM508">
            <v>0</v>
          </cell>
          <cell r="DN508">
            <v>0</v>
          </cell>
          <cell r="DO508" t="str">
            <v>Uniform</v>
          </cell>
          <cell r="DP508">
            <v>0</v>
          </cell>
          <cell r="DQ508">
            <v>0</v>
          </cell>
          <cell r="DR508">
            <v>0</v>
          </cell>
          <cell r="DS508" t="str">
            <v>Uniform</v>
          </cell>
          <cell r="DT508">
            <v>0</v>
          </cell>
          <cell r="DU508">
            <v>0</v>
          </cell>
          <cell r="DV508">
            <v>0</v>
          </cell>
          <cell r="DW508" t="str">
            <v>Uniform</v>
          </cell>
          <cell r="DX508">
            <v>0</v>
          </cell>
          <cell r="DY508">
            <v>0</v>
          </cell>
          <cell r="DZ508">
            <v>0</v>
          </cell>
          <cell r="EA508" t="str">
            <v>Uniform</v>
          </cell>
          <cell r="EB508">
            <v>0</v>
          </cell>
          <cell r="EC508">
            <v>0</v>
          </cell>
          <cell r="ED508">
            <v>0</v>
          </cell>
          <cell r="EE508" t="str">
            <v>Uniform</v>
          </cell>
        </row>
        <row r="509">
          <cell r="E509" t="str">
            <v>3_EL_CO2</v>
          </cell>
          <cell r="F509" t="str">
            <v>metric tonnes</v>
          </cell>
          <cell r="G509" t="e">
            <v>#NAME?</v>
          </cell>
          <cell r="H509">
            <v>25.022330586592179</v>
          </cell>
          <cell r="I509">
            <v>31.91429984636871</v>
          </cell>
          <cell r="J509">
            <v>38.700053491620118</v>
          </cell>
          <cell r="K509" t="str">
            <v>Triangular</v>
          </cell>
          <cell r="L509">
            <v>25.022330586592179</v>
          </cell>
          <cell r="M509">
            <v>31.91429984636871</v>
          </cell>
          <cell r="N509">
            <v>38.700053491620118</v>
          </cell>
          <cell r="O509" t="str">
            <v>Triangular</v>
          </cell>
          <cell r="P509">
            <v>25.022330586592179</v>
          </cell>
          <cell r="Q509">
            <v>31.91429984636871</v>
          </cell>
          <cell r="R509">
            <v>38.700053491620118</v>
          </cell>
          <cell r="S509" t="str">
            <v>Triangular</v>
          </cell>
          <cell r="T509">
            <v>25.022330586592179</v>
          </cell>
          <cell r="U509">
            <v>31.91429984636871</v>
          </cell>
          <cell r="V509">
            <v>38.700053491620118</v>
          </cell>
          <cell r="W509" t="str">
            <v>Triangular</v>
          </cell>
          <cell r="X509">
            <v>25.022330586592179</v>
          </cell>
          <cell r="Y509">
            <v>31.91429984636871</v>
          </cell>
          <cell r="Z509">
            <v>38.700053491620118</v>
          </cell>
          <cell r="AA509" t="str">
            <v>Triangular</v>
          </cell>
          <cell r="AB509">
            <v>25.022330586592179</v>
          </cell>
          <cell r="AC509">
            <v>31.91429984636871</v>
          </cell>
          <cell r="AD509">
            <v>38.700053491620118</v>
          </cell>
          <cell r="AE509" t="str">
            <v>Triangular</v>
          </cell>
          <cell r="AF509">
            <v>25.022330586592179</v>
          </cell>
          <cell r="AG509">
            <v>31.91429984636871</v>
          </cell>
          <cell r="AH509">
            <v>38.700053491620118</v>
          </cell>
          <cell r="AI509" t="str">
            <v>Triangular</v>
          </cell>
          <cell r="AJ509">
            <v>25.022330586592179</v>
          </cell>
          <cell r="AK509">
            <v>31.91429984636871</v>
          </cell>
          <cell r="AL509">
            <v>38.700053491620118</v>
          </cell>
          <cell r="AM509" t="str">
            <v>Triangular</v>
          </cell>
          <cell r="AN509">
            <v>25.022330586592179</v>
          </cell>
          <cell r="AO509">
            <v>31.91429984636871</v>
          </cell>
          <cell r="AP509">
            <v>38.700053491620118</v>
          </cell>
          <cell r="AQ509" t="str">
            <v>Triangular</v>
          </cell>
          <cell r="AR509">
            <v>25.022330586592179</v>
          </cell>
          <cell r="AS509">
            <v>31.91429984636871</v>
          </cell>
          <cell r="AT509">
            <v>38.700053491620118</v>
          </cell>
          <cell r="AU509" t="str">
            <v>Triangular</v>
          </cell>
          <cell r="AV509">
            <v>25.022330586592179</v>
          </cell>
          <cell r="AW509">
            <v>31.91429984636871</v>
          </cell>
          <cell r="AX509">
            <v>38.700053491620118</v>
          </cell>
          <cell r="AY509" t="str">
            <v>Triangular</v>
          </cell>
          <cell r="AZ509">
            <v>25.022330586592179</v>
          </cell>
          <cell r="BA509">
            <v>31.91429984636871</v>
          </cell>
          <cell r="BB509">
            <v>38.700053491620118</v>
          </cell>
          <cell r="BC509" t="str">
            <v>Triangular</v>
          </cell>
          <cell r="BD509">
            <v>25.022330586592179</v>
          </cell>
          <cell r="BE509">
            <v>31.91429984636871</v>
          </cell>
          <cell r="BF509">
            <v>38.700053491620118</v>
          </cell>
          <cell r="BG509" t="str">
            <v>Triangular</v>
          </cell>
          <cell r="BH509">
            <v>25.022330586592179</v>
          </cell>
          <cell r="BI509">
            <v>31.91429984636871</v>
          </cell>
          <cell r="BJ509">
            <v>38.700053491620118</v>
          </cell>
          <cell r="BK509" t="str">
            <v>Triangular</v>
          </cell>
          <cell r="BL509">
            <v>25.022330586592179</v>
          </cell>
          <cell r="BM509">
            <v>31.91429984636871</v>
          </cell>
          <cell r="BN509">
            <v>38.700053491620118</v>
          </cell>
          <cell r="BO509" t="str">
            <v>Triangular</v>
          </cell>
          <cell r="BP509">
            <v>25.022330586592179</v>
          </cell>
          <cell r="BQ509">
            <v>31.91429984636871</v>
          </cell>
          <cell r="BR509">
            <v>38.700053491620118</v>
          </cell>
          <cell r="BS509" t="str">
            <v>Triangular</v>
          </cell>
          <cell r="BT509">
            <v>25.022330586592179</v>
          </cell>
          <cell r="BU509">
            <v>31.91429984636871</v>
          </cell>
          <cell r="BV509">
            <v>38.700053491620118</v>
          </cell>
          <cell r="BW509" t="str">
            <v>Triangular</v>
          </cell>
          <cell r="BX509">
            <v>25.022330586592179</v>
          </cell>
          <cell r="BY509">
            <v>31.91429984636871</v>
          </cell>
          <cell r="BZ509">
            <v>38.700053491620118</v>
          </cell>
          <cell r="CA509" t="str">
            <v>Triangular</v>
          </cell>
          <cell r="CB509">
            <v>25.022330586592179</v>
          </cell>
          <cell r="CC509">
            <v>31.91429984636871</v>
          </cell>
          <cell r="CD509">
            <v>38.700053491620118</v>
          </cell>
          <cell r="CE509" t="str">
            <v>Triangular</v>
          </cell>
          <cell r="CF509">
            <v>25.022330586592179</v>
          </cell>
          <cell r="CG509">
            <v>31.91429984636871</v>
          </cell>
          <cell r="CH509">
            <v>38.700053491620118</v>
          </cell>
          <cell r="CI509" t="str">
            <v>Triangular</v>
          </cell>
          <cell r="CJ509">
            <v>25.022330586592179</v>
          </cell>
          <cell r="CK509">
            <v>31.91429984636871</v>
          </cell>
          <cell r="CL509">
            <v>38.700053491620118</v>
          </cell>
          <cell r="CM509" t="str">
            <v>Triangular</v>
          </cell>
          <cell r="CN509">
            <v>25.022330586592179</v>
          </cell>
          <cell r="CO509">
            <v>31.91429984636871</v>
          </cell>
          <cell r="CP509">
            <v>38.700053491620118</v>
          </cell>
          <cell r="CQ509" t="str">
            <v>Triangular</v>
          </cell>
          <cell r="CR509">
            <v>25.022330586592179</v>
          </cell>
          <cell r="CS509">
            <v>31.91429984636871</v>
          </cell>
          <cell r="CT509">
            <v>38.700053491620118</v>
          </cell>
          <cell r="CU509" t="str">
            <v>Triangular</v>
          </cell>
          <cell r="CV509">
            <v>25.022330586592179</v>
          </cell>
          <cell r="CW509">
            <v>31.91429984636871</v>
          </cell>
          <cell r="CX509">
            <v>38.700053491620118</v>
          </cell>
          <cell r="CY509" t="str">
            <v>Triangular</v>
          </cell>
          <cell r="CZ509">
            <v>25.022330586592179</v>
          </cell>
          <cell r="DA509">
            <v>31.91429984636871</v>
          </cell>
          <cell r="DB509">
            <v>38.700053491620118</v>
          </cell>
          <cell r="DC509" t="str">
            <v>Triangular</v>
          </cell>
          <cell r="DD509">
            <v>25.022330586592179</v>
          </cell>
          <cell r="DE509">
            <v>31.91429984636871</v>
          </cell>
          <cell r="DF509">
            <v>38.700053491620118</v>
          </cell>
          <cell r="DG509" t="str">
            <v>Triangular</v>
          </cell>
          <cell r="DH509">
            <v>25.022330586592179</v>
          </cell>
          <cell r="DI509">
            <v>31.91429984636871</v>
          </cell>
          <cell r="DJ509">
            <v>38.700053491620118</v>
          </cell>
          <cell r="DK509" t="str">
            <v>Triangular</v>
          </cell>
          <cell r="DL509">
            <v>25.022330586592179</v>
          </cell>
          <cell r="DM509">
            <v>31.91429984636871</v>
          </cell>
          <cell r="DN509">
            <v>38.700053491620118</v>
          </cell>
          <cell r="DO509" t="str">
            <v>Triangular</v>
          </cell>
          <cell r="DP509">
            <v>25.022330586592179</v>
          </cell>
          <cell r="DQ509">
            <v>31.91429984636871</v>
          </cell>
          <cell r="DR509">
            <v>38.700053491620118</v>
          </cell>
          <cell r="DS509" t="str">
            <v>Triangular</v>
          </cell>
          <cell r="DT509">
            <v>25.022330586592179</v>
          </cell>
          <cell r="DU509">
            <v>31.91429984636871</v>
          </cell>
          <cell r="DV509">
            <v>38.700053491620118</v>
          </cell>
          <cell r="DW509" t="str">
            <v>Triangular</v>
          </cell>
          <cell r="DX509">
            <v>25.022330586592179</v>
          </cell>
          <cell r="DY509">
            <v>31.91429984636871</v>
          </cell>
          <cell r="DZ509">
            <v>38.700053491620118</v>
          </cell>
          <cell r="EA509" t="str">
            <v>Triangular</v>
          </cell>
          <cell r="EB509">
            <v>25.022330586592179</v>
          </cell>
          <cell r="EC509">
            <v>31.91429984636871</v>
          </cell>
          <cell r="ED509">
            <v>38.700053491620118</v>
          </cell>
          <cell r="EE509" t="str">
            <v>Triangular</v>
          </cell>
        </row>
        <row r="510">
          <cell r="E510" t="str">
            <v>3_EL_CH4</v>
          </cell>
          <cell r="F510" t="str">
            <v>metric tonnes</v>
          </cell>
          <cell r="G510" t="e">
            <v>#NAME?</v>
          </cell>
          <cell r="H510">
            <v>71.572974371508309</v>
          </cell>
          <cell r="I510">
            <v>87.266742695530766</v>
          </cell>
          <cell r="J510">
            <v>106.09481717877095</v>
          </cell>
          <cell r="K510" t="str">
            <v>Triangular</v>
          </cell>
          <cell r="L510">
            <v>71.572974371508309</v>
          </cell>
          <cell r="M510">
            <v>87.266742695530766</v>
          </cell>
          <cell r="N510">
            <v>106.09481717877095</v>
          </cell>
          <cell r="O510" t="str">
            <v>Triangular</v>
          </cell>
          <cell r="P510">
            <v>71.572974371508309</v>
          </cell>
          <cell r="Q510">
            <v>87.266742695530766</v>
          </cell>
          <cell r="R510">
            <v>106.09481717877095</v>
          </cell>
          <cell r="S510" t="str">
            <v>Triangular</v>
          </cell>
          <cell r="T510">
            <v>71.572974371508309</v>
          </cell>
          <cell r="U510">
            <v>87.266742695530766</v>
          </cell>
          <cell r="V510">
            <v>106.09481717877095</v>
          </cell>
          <cell r="W510" t="str">
            <v>Triangular</v>
          </cell>
          <cell r="X510">
            <v>71.572974371508309</v>
          </cell>
          <cell r="Y510">
            <v>87.266742695530766</v>
          </cell>
          <cell r="Z510">
            <v>106.09481717877095</v>
          </cell>
          <cell r="AA510" t="str">
            <v>Triangular</v>
          </cell>
          <cell r="AB510">
            <v>71.572974371508309</v>
          </cell>
          <cell r="AC510">
            <v>87.266742695530766</v>
          </cell>
          <cell r="AD510">
            <v>106.09481717877095</v>
          </cell>
          <cell r="AE510" t="str">
            <v>Triangular</v>
          </cell>
          <cell r="AF510">
            <v>71.572974371508309</v>
          </cell>
          <cell r="AG510">
            <v>87.266742695530766</v>
          </cell>
          <cell r="AH510">
            <v>106.09481717877095</v>
          </cell>
          <cell r="AI510" t="str">
            <v>Triangular</v>
          </cell>
          <cell r="AJ510">
            <v>71.572974371508309</v>
          </cell>
          <cell r="AK510">
            <v>87.266742695530766</v>
          </cell>
          <cell r="AL510">
            <v>106.09481717877095</v>
          </cell>
          <cell r="AM510" t="str">
            <v>Triangular</v>
          </cell>
          <cell r="AN510">
            <v>71.572974371508309</v>
          </cell>
          <cell r="AO510">
            <v>87.266742695530766</v>
          </cell>
          <cell r="AP510">
            <v>106.09481717877095</v>
          </cell>
          <cell r="AQ510" t="str">
            <v>Triangular</v>
          </cell>
          <cell r="AR510">
            <v>71.572974371508309</v>
          </cell>
          <cell r="AS510">
            <v>87.266742695530766</v>
          </cell>
          <cell r="AT510">
            <v>106.09481717877095</v>
          </cell>
          <cell r="AU510" t="str">
            <v>Triangular</v>
          </cell>
          <cell r="AV510">
            <v>71.572974371508309</v>
          </cell>
          <cell r="AW510">
            <v>87.266742695530766</v>
          </cell>
          <cell r="AX510">
            <v>106.09481717877095</v>
          </cell>
          <cell r="AY510" t="str">
            <v>Triangular</v>
          </cell>
          <cell r="AZ510">
            <v>71.572974371508309</v>
          </cell>
          <cell r="BA510">
            <v>87.266742695530766</v>
          </cell>
          <cell r="BB510">
            <v>106.09481717877095</v>
          </cell>
          <cell r="BC510" t="str">
            <v>Triangular</v>
          </cell>
          <cell r="BD510">
            <v>71.572974371508309</v>
          </cell>
          <cell r="BE510">
            <v>87.266742695530766</v>
          </cell>
          <cell r="BF510">
            <v>106.09481717877095</v>
          </cell>
          <cell r="BG510" t="str">
            <v>Triangular</v>
          </cell>
          <cell r="BH510">
            <v>71.572974371508309</v>
          </cell>
          <cell r="BI510">
            <v>87.266742695530766</v>
          </cell>
          <cell r="BJ510">
            <v>106.09481717877095</v>
          </cell>
          <cell r="BK510" t="str">
            <v>Triangular</v>
          </cell>
          <cell r="BL510">
            <v>71.572974371508309</v>
          </cell>
          <cell r="BM510">
            <v>87.266742695530766</v>
          </cell>
          <cell r="BN510">
            <v>106.09481717877095</v>
          </cell>
          <cell r="BO510" t="str">
            <v>Triangular</v>
          </cell>
          <cell r="BP510">
            <v>71.572974371508309</v>
          </cell>
          <cell r="BQ510">
            <v>87.266742695530766</v>
          </cell>
          <cell r="BR510">
            <v>106.09481717877095</v>
          </cell>
          <cell r="BS510" t="str">
            <v>Triangular</v>
          </cell>
          <cell r="BT510">
            <v>71.572974371508309</v>
          </cell>
          <cell r="BU510">
            <v>87.266742695530766</v>
          </cell>
          <cell r="BV510">
            <v>106.09481717877095</v>
          </cell>
          <cell r="BW510" t="str">
            <v>Triangular</v>
          </cell>
          <cell r="BX510">
            <v>71.572974371508309</v>
          </cell>
          <cell r="BY510">
            <v>87.266742695530766</v>
          </cell>
          <cell r="BZ510">
            <v>106.09481717877095</v>
          </cell>
          <cell r="CA510" t="str">
            <v>Triangular</v>
          </cell>
          <cell r="CB510">
            <v>71.572974371508309</v>
          </cell>
          <cell r="CC510">
            <v>87.266742695530766</v>
          </cell>
          <cell r="CD510">
            <v>106.09481717877095</v>
          </cell>
          <cell r="CE510" t="str">
            <v>Triangular</v>
          </cell>
          <cell r="CF510">
            <v>71.572974371508309</v>
          </cell>
          <cell r="CG510">
            <v>87.266742695530766</v>
          </cell>
          <cell r="CH510">
            <v>106.09481717877095</v>
          </cell>
          <cell r="CI510" t="str">
            <v>Triangular</v>
          </cell>
          <cell r="CJ510">
            <v>71.572974371508309</v>
          </cell>
          <cell r="CK510">
            <v>87.266742695530766</v>
          </cell>
          <cell r="CL510">
            <v>106.09481717877095</v>
          </cell>
          <cell r="CM510" t="str">
            <v>Triangular</v>
          </cell>
          <cell r="CN510">
            <v>71.572974371508309</v>
          </cell>
          <cell r="CO510">
            <v>87.266742695530766</v>
          </cell>
          <cell r="CP510">
            <v>106.09481717877095</v>
          </cell>
          <cell r="CQ510" t="str">
            <v>Triangular</v>
          </cell>
          <cell r="CR510">
            <v>71.572974371508309</v>
          </cell>
          <cell r="CS510">
            <v>87.266742695530766</v>
          </cell>
          <cell r="CT510">
            <v>106.09481717877095</v>
          </cell>
          <cell r="CU510" t="str">
            <v>Triangular</v>
          </cell>
          <cell r="CV510">
            <v>71.572974371508309</v>
          </cell>
          <cell r="CW510">
            <v>87.266742695530766</v>
          </cell>
          <cell r="CX510">
            <v>106.09481717877095</v>
          </cell>
          <cell r="CY510" t="str">
            <v>Triangular</v>
          </cell>
          <cell r="CZ510">
            <v>71.572974371508309</v>
          </cell>
          <cell r="DA510">
            <v>87.266742695530766</v>
          </cell>
          <cell r="DB510">
            <v>106.09481717877095</v>
          </cell>
          <cell r="DC510" t="str">
            <v>Triangular</v>
          </cell>
          <cell r="DD510">
            <v>71.572974371508309</v>
          </cell>
          <cell r="DE510">
            <v>87.266742695530766</v>
          </cell>
          <cell r="DF510">
            <v>106.09481717877095</v>
          </cell>
          <cell r="DG510" t="str">
            <v>Triangular</v>
          </cell>
          <cell r="DH510">
            <v>71.572974371508309</v>
          </cell>
          <cell r="DI510">
            <v>87.266742695530766</v>
          </cell>
          <cell r="DJ510">
            <v>106.09481717877095</v>
          </cell>
          <cell r="DK510" t="str">
            <v>Triangular</v>
          </cell>
          <cell r="DL510">
            <v>71.572974371508309</v>
          </cell>
          <cell r="DM510">
            <v>87.266742695530766</v>
          </cell>
          <cell r="DN510">
            <v>106.09481717877095</v>
          </cell>
          <cell r="DO510" t="str">
            <v>Triangular</v>
          </cell>
          <cell r="DP510">
            <v>71.572974371508309</v>
          </cell>
          <cell r="DQ510">
            <v>87.266742695530766</v>
          </cell>
          <cell r="DR510">
            <v>106.09481717877095</v>
          </cell>
          <cell r="DS510" t="str">
            <v>Triangular</v>
          </cell>
          <cell r="DT510">
            <v>71.572974371508309</v>
          </cell>
          <cell r="DU510">
            <v>87.266742695530766</v>
          </cell>
          <cell r="DV510">
            <v>106.09481717877095</v>
          </cell>
          <cell r="DW510" t="str">
            <v>Triangular</v>
          </cell>
          <cell r="DX510">
            <v>71.572974371508309</v>
          </cell>
          <cell r="DY510">
            <v>87.266742695530766</v>
          </cell>
          <cell r="DZ510">
            <v>106.09481717877095</v>
          </cell>
          <cell r="EA510" t="str">
            <v>Triangular</v>
          </cell>
          <cell r="EB510">
            <v>71.572974371508309</v>
          </cell>
          <cell r="EC510">
            <v>87.266742695530766</v>
          </cell>
          <cell r="ED510">
            <v>106.09481717877095</v>
          </cell>
          <cell r="EE510" t="str">
            <v>Triangular</v>
          </cell>
        </row>
        <row r="511">
          <cell r="E511" t="str">
            <v>3_EL_flare_rate</v>
          </cell>
          <cell r="F511">
            <v>0</v>
          </cell>
          <cell r="G511" t="e">
            <v>#NAME?</v>
          </cell>
          <cell r="H511">
            <v>0</v>
          </cell>
          <cell r="I511">
            <v>0</v>
          </cell>
          <cell r="J511">
            <v>0</v>
          </cell>
          <cell r="K511" t="str">
            <v>Uniform</v>
          </cell>
          <cell r="L511">
            <v>0</v>
          </cell>
          <cell r="M511">
            <v>0</v>
          </cell>
          <cell r="N511">
            <v>0</v>
          </cell>
          <cell r="O511" t="str">
            <v>Uniform</v>
          </cell>
          <cell r="P511">
            <v>0</v>
          </cell>
          <cell r="Q511">
            <v>0</v>
          </cell>
          <cell r="R511">
            <v>0</v>
          </cell>
          <cell r="S511" t="str">
            <v>Uniform</v>
          </cell>
          <cell r="T511">
            <v>0</v>
          </cell>
          <cell r="U511">
            <v>0</v>
          </cell>
          <cell r="V511">
            <v>0</v>
          </cell>
          <cell r="W511" t="str">
            <v>Uniform</v>
          </cell>
          <cell r="X511">
            <v>0</v>
          </cell>
          <cell r="Y511">
            <v>0</v>
          </cell>
          <cell r="Z511">
            <v>0</v>
          </cell>
          <cell r="AA511" t="str">
            <v>Uniform</v>
          </cell>
          <cell r="AB511">
            <v>0</v>
          </cell>
          <cell r="AC511">
            <v>0</v>
          </cell>
          <cell r="AD511">
            <v>0</v>
          </cell>
          <cell r="AE511" t="str">
            <v>Uniform</v>
          </cell>
          <cell r="AF511">
            <v>0</v>
          </cell>
          <cell r="AG511">
            <v>0</v>
          </cell>
          <cell r="AH511">
            <v>0</v>
          </cell>
          <cell r="AI511" t="str">
            <v>Uniform</v>
          </cell>
          <cell r="AJ511">
            <v>0</v>
          </cell>
          <cell r="AK511">
            <v>0</v>
          </cell>
          <cell r="AL511">
            <v>0</v>
          </cell>
          <cell r="AM511" t="str">
            <v>Uniform</v>
          </cell>
          <cell r="AN511">
            <v>0</v>
          </cell>
          <cell r="AO511">
            <v>0</v>
          </cell>
          <cell r="AP511">
            <v>0</v>
          </cell>
          <cell r="AQ511" t="str">
            <v>Uniform</v>
          </cell>
          <cell r="AR511">
            <v>0</v>
          </cell>
          <cell r="AS511">
            <v>0</v>
          </cell>
          <cell r="AT511">
            <v>0</v>
          </cell>
          <cell r="AU511" t="str">
            <v>Uniform</v>
          </cell>
          <cell r="AV511">
            <v>0</v>
          </cell>
          <cell r="AW511">
            <v>0</v>
          </cell>
          <cell r="AX511">
            <v>0</v>
          </cell>
          <cell r="AY511" t="str">
            <v>Uniform</v>
          </cell>
          <cell r="AZ511">
            <v>0</v>
          </cell>
          <cell r="BA511">
            <v>0</v>
          </cell>
          <cell r="BB511">
            <v>0</v>
          </cell>
          <cell r="BC511" t="str">
            <v>Uniform</v>
          </cell>
          <cell r="BD511">
            <v>0</v>
          </cell>
          <cell r="BE511">
            <v>0</v>
          </cell>
          <cell r="BF511">
            <v>0</v>
          </cell>
          <cell r="BG511" t="str">
            <v>Uniform</v>
          </cell>
          <cell r="BH511">
            <v>0</v>
          </cell>
          <cell r="BI511">
            <v>0</v>
          </cell>
          <cell r="BJ511">
            <v>0</v>
          </cell>
          <cell r="BK511" t="str">
            <v>Uniform</v>
          </cell>
          <cell r="BL511">
            <v>0</v>
          </cell>
          <cell r="BM511">
            <v>0</v>
          </cell>
          <cell r="BN511">
            <v>0</v>
          </cell>
          <cell r="BO511" t="str">
            <v>Uniform</v>
          </cell>
          <cell r="BP511">
            <v>0</v>
          </cell>
          <cell r="BQ511">
            <v>0</v>
          </cell>
          <cell r="BR511">
            <v>0</v>
          </cell>
          <cell r="BS511" t="str">
            <v>Uniform</v>
          </cell>
          <cell r="BT511">
            <v>0</v>
          </cell>
          <cell r="BU511">
            <v>0</v>
          </cell>
          <cell r="BV511">
            <v>0</v>
          </cell>
          <cell r="BW511" t="str">
            <v>Uniform</v>
          </cell>
          <cell r="BX511">
            <v>0</v>
          </cell>
          <cell r="BY511">
            <v>0</v>
          </cell>
          <cell r="BZ511">
            <v>0</v>
          </cell>
          <cell r="CA511" t="str">
            <v>Uniform</v>
          </cell>
          <cell r="CB511">
            <v>0</v>
          </cell>
          <cell r="CC511">
            <v>0</v>
          </cell>
          <cell r="CD511">
            <v>0</v>
          </cell>
          <cell r="CE511" t="str">
            <v>Uniform</v>
          </cell>
          <cell r="CF511">
            <v>0</v>
          </cell>
          <cell r="CG511">
            <v>0</v>
          </cell>
          <cell r="CH511">
            <v>0</v>
          </cell>
          <cell r="CI511" t="str">
            <v>Uniform</v>
          </cell>
          <cell r="CJ511">
            <v>0</v>
          </cell>
          <cell r="CK511">
            <v>0</v>
          </cell>
          <cell r="CL511">
            <v>0</v>
          </cell>
          <cell r="CM511" t="str">
            <v>Uniform</v>
          </cell>
          <cell r="CN511">
            <v>0</v>
          </cell>
          <cell r="CO511">
            <v>0</v>
          </cell>
          <cell r="CP511">
            <v>0</v>
          </cell>
          <cell r="CQ511" t="str">
            <v>Uniform</v>
          </cell>
          <cell r="CR511">
            <v>0</v>
          </cell>
          <cell r="CS511">
            <v>0</v>
          </cell>
          <cell r="CT511">
            <v>0</v>
          </cell>
          <cell r="CU511" t="str">
            <v>Uniform</v>
          </cell>
          <cell r="CV511">
            <v>0</v>
          </cell>
          <cell r="CW511">
            <v>0</v>
          </cell>
          <cell r="CX511">
            <v>0</v>
          </cell>
          <cell r="CY511" t="str">
            <v>Uniform</v>
          </cell>
          <cell r="CZ511">
            <v>0</v>
          </cell>
          <cell r="DA511">
            <v>0</v>
          </cell>
          <cell r="DB511">
            <v>0</v>
          </cell>
          <cell r="DC511" t="str">
            <v>Uniform</v>
          </cell>
          <cell r="DD511">
            <v>0</v>
          </cell>
          <cell r="DE511">
            <v>0</v>
          </cell>
          <cell r="DF511">
            <v>0</v>
          </cell>
          <cell r="DG511" t="str">
            <v>Uniform</v>
          </cell>
          <cell r="DH511">
            <v>0</v>
          </cell>
          <cell r="DI511">
            <v>0</v>
          </cell>
          <cell r="DJ511">
            <v>0</v>
          </cell>
          <cell r="DK511" t="str">
            <v>Uniform</v>
          </cell>
          <cell r="DL511">
            <v>0</v>
          </cell>
          <cell r="DM511">
            <v>0</v>
          </cell>
          <cell r="DN511">
            <v>0</v>
          </cell>
          <cell r="DO511" t="str">
            <v>Uniform</v>
          </cell>
          <cell r="DP511">
            <v>0</v>
          </cell>
          <cell r="DQ511">
            <v>0</v>
          </cell>
          <cell r="DR511">
            <v>0</v>
          </cell>
          <cell r="DS511" t="str">
            <v>Uniform</v>
          </cell>
          <cell r="DT511">
            <v>0</v>
          </cell>
          <cell r="DU511">
            <v>0</v>
          </cell>
          <cell r="DV511">
            <v>0</v>
          </cell>
          <cell r="DW511" t="str">
            <v>Uniform</v>
          </cell>
          <cell r="DX511">
            <v>0</v>
          </cell>
          <cell r="DY511">
            <v>0</v>
          </cell>
          <cell r="DZ511">
            <v>0</v>
          </cell>
          <cell r="EA511" t="str">
            <v>Uniform</v>
          </cell>
          <cell r="EB511">
            <v>0</v>
          </cell>
          <cell r="EC511">
            <v>0</v>
          </cell>
          <cell r="ED511">
            <v>0</v>
          </cell>
          <cell r="EE511" t="str">
            <v>Uniform</v>
          </cell>
        </row>
        <row r="512">
          <cell r="E512" t="str">
            <v>3_EL_flare_eff</v>
          </cell>
          <cell r="F512">
            <v>0</v>
          </cell>
          <cell r="G512" t="e">
            <v>#NAME?</v>
          </cell>
          <cell r="H512">
            <v>0</v>
          </cell>
          <cell r="I512">
            <v>0</v>
          </cell>
          <cell r="J512">
            <v>0</v>
          </cell>
          <cell r="K512" t="str">
            <v>Uniform</v>
          </cell>
          <cell r="L512">
            <v>0</v>
          </cell>
          <cell r="M512">
            <v>0</v>
          </cell>
          <cell r="N512">
            <v>0</v>
          </cell>
          <cell r="O512" t="str">
            <v>Uniform</v>
          </cell>
          <cell r="P512">
            <v>0</v>
          </cell>
          <cell r="Q512">
            <v>0</v>
          </cell>
          <cell r="R512">
            <v>0</v>
          </cell>
          <cell r="S512" t="str">
            <v>Uniform</v>
          </cell>
          <cell r="T512">
            <v>0</v>
          </cell>
          <cell r="U512">
            <v>0</v>
          </cell>
          <cell r="V512">
            <v>0</v>
          </cell>
          <cell r="W512" t="str">
            <v>Uniform</v>
          </cell>
          <cell r="X512">
            <v>0</v>
          </cell>
          <cell r="Y512">
            <v>0</v>
          </cell>
          <cell r="Z512">
            <v>0</v>
          </cell>
          <cell r="AA512" t="str">
            <v>Uniform</v>
          </cell>
          <cell r="AB512">
            <v>0</v>
          </cell>
          <cell r="AC512">
            <v>0</v>
          </cell>
          <cell r="AD512">
            <v>0</v>
          </cell>
          <cell r="AE512" t="str">
            <v>Uniform</v>
          </cell>
          <cell r="AF512">
            <v>0</v>
          </cell>
          <cell r="AG512">
            <v>0</v>
          </cell>
          <cell r="AH512">
            <v>0</v>
          </cell>
          <cell r="AI512" t="str">
            <v>Uniform</v>
          </cell>
          <cell r="AJ512">
            <v>0</v>
          </cell>
          <cell r="AK512">
            <v>0</v>
          </cell>
          <cell r="AL512">
            <v>0</v>
          </cell>
          <cell r="AM512" t="str">
            <v>Uniform</v>
          </cell>
          <cell r="AN512">
            <v>0</v>
          </cell>
          <cell r="AO512">
            <v>0</v>
          </cell>
          <cell r="AP512">
            <v>0</v>
          </cell>
          <cell r="AQ512" t="str">
            <v>Uniform</v>
          </cell>
          <cell r="AR512">
            <v>0</v>
          </cell>
          <cell r="AS512">
            <v>0</v>
          </cell>
          <cell r="AT512">
            <v>0</v>
          </cell>
          <cell r="AU512" t="str">
            <v>Uniform</v>
          </cell>
          <cell r="AV512">
            <v>0</v>
          </cell>
          <cell r="AW512">
            <v>0</v>
          </cell>
          <cell r="AX512">
            <v>0</v>
          </cell>
          <cell r="AY512" t="str">
            <v>Uniform</v>
          </cell>
          <cell r="AZ512">
            <v>0</v>
          </cell>
          <cell r="BA512">
            <v>0</v>
          </cell>
          <cell r="BB512">
            <v>0</v>
          </cell>
          <cell r="BC512" t="str">
            <v>Uniform</v>
          </cell>
          <cell r="BD512">
            <v>0</v>
          </cell>
          <cell r="BE512">
            <v>0</v>
          </cell>
          <cell r="BF512">
            <v>0</v>
          </cell>
          <cell r="BG512" t="str">
            <v>Uniform</v>
          </cell>
          <cell r="BH512">
            <v>0</v>
          </cell>
          <cell r="BI512">
            <v>0</v>
          </cell>
          <cell r="BJ512">
            <v>0</v>
          </cell>
          <cell r="BK512" t="str">
            <v>Uniform</v>
          </cell>
          <cell r="BL512">
            <v>0</v>
          </cell>
          <cell r="BM512">
            <v>0</v>
          </cell>
          <cell r="BN512">
            <v>0</v>
          </cell>
          <cell r="BO512" t="str">
            <v>Uniform</v>
          </cell>
          <cell r="BP512">
            <v>0</v>
          </cell>
          <cell r="BQ512">
            <v>0</v>
          </cell>
          <cell r="BR512">
            <v>0</v>
          </cell>
          <cell r="BS512" t="str">
            <v>Uniform</v>
          </cell>
          <cell r="BT512">
            <v>0</v>
          </cell>
          <cell r="BU512">
            <v>0</v>
          </cell>
          <cell r="BV512">
            <v>0</v>
          </cell>
          <cell r="BW512" t="str">
            <v>Uniform</v>
          </cell>
          <cell r="BX512">
            <v>0</v>
          </cell>
          <cell r="BY512">
            <v>0</v>
          </cell>
          <cell r="BZ512">
            <v>0</v>
          </cell>
          <cell r="CA512" t="str">
            <v>Uniform</v>
          </cell>
          <cell r="CB512">
            <v>0</v>
          </cell>
          <cell r="CC512">
            <v>0</v>
          </cell>
          <cell r="CD512">
            <v>0</v>
          </cell>
          <cell r="CE512" t="str">
            <v>Uniform</v>
          </cell>
          <cell r="CF512">
            <v>0</v>
          </cell>
          <cell r="CG512">
            <v>0</v>
          </cell>
          <cell r="CH512">
            <v>0</v>
          </cell>
          <cell r="CI512" t="str">
            <v>Uniform</v>
          </cell>
          <cell r="CJ512">
            <v>0</v>
          </cell>
          <cell r="CK512">
            <v>0</v>
          </cell>
          <cell r="CL512">
            <v>0</v>
          </cell>
          <cell r="CM512" t="str">
            <v>Uniform</v>
          </cell>
          <cell r="CN512">
            <v>0</v>
          </cell>
          <cell r="CO512">
            <v>0</v>
          </cell>
          <cell r="CP512">
            <v>0</v>
          </cell>
          <cell r="CQ512" t="str">
            <v>Uniform</v>
          </cell>
          <cell r="CR512">
            <v>0</v>
          </cell>
          <cell r="CS512">
            <v>0</v>
          </cell>
          <cell r="CT512">
            <v>0</v>
          </cell>
          <cell r="CU512" t="str">
            <v>Uniform</v>
          </cell>
          <cell r="CV512">
            <v>0</v>
          </cell>
          <cell r="CW512">
            <v>0</v>
          </cell>
          <cell r="CX512">
            <v>0</v>
          </cell>
          <cell r="CY512" t="str">
            <v>Uniform</v>
          </cell>
          <cell r="CZ512">
            <v>0</v>
          </cell>
          <cell r="DA512">
            <v>0</v>
          </cell>
          <cell r="DB512">
            <v>0</v>
          </cell>
          <cell r="DC512" t="str">
            <v>Uniform</v>
          </cell>
          <cell r="DD512">
            <v>0</v>
          </cell>
          <cell r="DE512">
            <v>0</v>
          </cell>
          <cell r="DF512">
            <v>0</v>
          </cell>
          <cell r="DG512" t="str">
            <v>Uniform</v>
          </cell>
          <cell r="DH512">
            <v>0</v>
          </cell>
          <cell r="DI512">
            <v>0</v>
          </cell>
          <cell r="DJ512">
            <v>0</v>
          </cell>
          <cell r="DK512" t="str">
            <v>Uniform</v>
          </cell>
          <cell r="DL512">
            <v>0</v>
          </cell>
          <cell r="DM512">
            <v>0</v>
          </cell>
          <cell r="DN512">
            <v>0</v>
          </cell>
          <cell r="DO512" t="str">
            <v>Uniform</v>
          </cell>
          <cell r="DP512">
            <v>0</v>
          </cell>
          <cell r="DQ512">
            <v>0</v>
          </cell>
          <cell r="DR512">
            <v>0</v>
          </cell>
          <cell r="DS512" t="str">
            <v>Uniform</v>
          </cell>
          <cell r="DT512">
            <v>0</v>
          </cell>
          <cell r="DU512">
            <v>0</v>
          </cell>
          <cell r="DV512">
            <v>0</v>
          </cell>
          <cell r="DW512" t="str">
            <v>Uniform</v>
          </cell>
          <cell r="DX512">
            <v>0</v>
          </cell>
          <cell r="DY512">
            <v>0</v>
          </cell>
          <cell r="DZ512">
            <v>0</v>
          </cell>
          <cell r="EA512" t="str">
            <v>Uniform</v>
          </cell>
          <cell r="EB512">
            <v>0</v>
          </cell>
          <cell r="EC512">
            <v>0</v>
          </cell>
          <cell r="ED512">
            <v>0</v>
          </cell>
          <cell r="EE512" t="str">
            <v>Uniform</v>
          </cell>
        </row>
        <row r="513">
          <cell r="E513" t="str">
            <v>3_COMB_CO2ef</v>
          </cell>
          <cell r="F513" t="str">
            <v>kg/scf combusted</v>
          </cell>
          <cell r="G513" t="e">
            <v>#NAME?</v>
          </cell>
          <cell r="H513">
            <v>9.4075332520285247E-7</v>
          </cell>
          <cell r="I513">
            <v>9.6762383910763696E-7</v>
          </cell>
          <cell r="J513">
            <v>9.9152275780980185E-7</v>
          </cell>
          <cell r="K513" t="str">
            <v>Triangular</v>
          </cell>
          <cell r="L513">
            <v>9.4075332520285247E-7</v>
          </cell>
          <cell r="M513">
            <v>9.6762383910763696E-7</v>
          </cell>
          <cell r="N513">
            <v>9.9152275780980185E-7</v>
          </cell>
          <cell r="O513" t="str">
            <v>Triangular</v>
          </cell>
          <cell r="P513">
            <v>9.4075332520285247E-7</v>
          </cell>
          <cell r="Q513">
            <v>9.6762383910763696E-7</v>
          </cell>
          <cell r="R513">
            <v>9.9152275780980185E-7</v>
          </cell>
          <cell r="S513" t="str">
            <v>Triangular</v>
          </cell>
          <cell r="T513">
            <v>9.4075332520285247E-7</v>
          </cell>
          <cell r="U513">
            <v>9.6762383910763696E-7</v>
          </cell>
          <cell r="V513">
            <v>9.9152275780980185E-7</v>
          </cell>
          <cell r="W513" t="str">
            <v>Triangular</v>
          </cell>
          <cell r="X513">
            <v>9.4075332520285247E-7</v>
          </cell>
          <cell r="Y513">
            <v>9.6762383910763696E-7</v>
          </cell>
          <cell r="Z513">
            <v>9.9152275780980185E-7</v>
          </cell>
          <cell r="AA513" t="str">
            <v>Triangular</v>
          </cell>
          <cell r="AB513">
            <v>9.4075332520285247E-7</v>
          </cell>
          <cell r="AC513">
            <v>9.6762383910763696E-7</v>
          </cell>
          <cell r="AD513">
            <v>9.9152275780980185E-7</v>
          </cell>
          <cell r="AE513" t="str">
            <v>Triangular</v>
          </cell>
          <cell r="AF513">
            <v>9.4075332520285247E-7</v>
          </cell>
          <cell r="AG513">
            <v>9.6762383910763696E-7</v>
          </cell>
          <cell r="AH513">
            <v>9.9152275780980185E-7</v>
          </cell>
          <cell r="AI513" t="str">
            <v>Triangular</v>
          </cell>
          <cell r="AJ513">
            <v>9.4075332520285247E-7</v>
          </cell>
          <cell r="AK513">
            <v>9.6762383910763696E-7</v>
          </cell>
          <cell r="AL513">
            <v>9.9152275780980185E-7</v>
          </cell>
          <cell r="AM513" t="str">
            <v>Triangular</v>
          </cell>
          <cell r="AN513">
            <v>9.4075332520285247E-7</v>
          </cell>
          <cell r="AO513">
            <v>9.6762383910763696E-7</v>
          </cell>
          <cell r="AP513">
            <v>9.9152275780980185E-7</v>
          </cell>
          <cell r="AQ513" t="str">
            <v>Triangular</v>
          </cell>
          <cell r="AR513">
            <v>9.4075332520285247E-7</v>
          </cell>
          <cell r="AS513">
            <v>9.6762383910763696E-7</v>
          </cell>
          <cell r="AT513">
            <v>9.9152275780980185E-7</v>
          </cell>
          <cell r="AU513" t="str">
            <v>Triangular</v>
          </cell>
          <cell r="AV513">
            <v>9.4075332520285247E-7</v>
          </cell>
          <cell r="AW513">
            <v>9.6762383910763696E-7</v>
          </cell>
          <cell r="AX513">
            <v>9.9152275780980185E-7</v>
          </cell>
          <cell r="AY513" t="str">
            <v>Triangular</v>
          </cell>
          <cell r="AZ513">
            <v>9.4075332520285247E-7</v>
          </cell>
          <cell r="BA513">
            <v>9.6762383910763696E-7</v>
          </cell>
          <cell r="BB513">
            <v>9.9152275780980185E-7</v>
          </cell>
          <cell r="BC513" t="str">
            <v>Triangular</v>
          </cell>
          <cell r="BD513">
            <v>9.4075332520285247E-7</v>
          </cell>
          <cell r="BE513">
            <v>9.6762383910763696E-7</v>
          </cell>
          <cell r="BF513">
            <v>9.9152275780980185E-7</v>
          </cell>
          <cell r="BG513" t="str">
            <v>Triangular</v>
          </cell>
          <cell r="BH513">
            <v>9.4075332520285247E-7</v>
          </cell>
          <cell r="BI513">
            <v>9.6762383910763696E-7</v>
          </cell>
          <cell r="BJ513">
            <v>9.9152275780980185E-7</v>
          </cell>
          <cell r="BK513" t="str">
            <v>Triangular</v>
          </cell>
          <cell r="BL513">
            <v>9.4075332520285247E-7</v>
          </cell>
          <cell r="BM513">
            <v>9.6762383910763696E-7</v>
          </cell>
          <cell r="BN513">
            <v>9.9152275780980185E-7</v>
          </cell>
          <cell r="BO513" t="str">
            <v>Triangular</v>
          </cell>
          <cell r="BP513">
            <v>9.4075332520285247E-7</v>
          </cell>
          <cell r="BQ513">
            <v>9.6762383910763696E-7</v>
          </cell>
          <cell r="BR513">
            <v>9.9152275780980185E-7</v>
          </cell>
          <cell r="BS513" t="str">
            <v>Triangular</v>
          </cell>
          <cell r="BT513">
            <v>9.4075332520285247E-7</v>
          </cell>
          <cell r="BU513">
            <v>9.6762383910763696E-7</v>
          </cell>
          <cell r="BV513">
            <v>9.9152275780980185E-7</v>
          </cell>
          <cell r="BW513" t="str">
            <v>Triangular</v>
          </cell>
          <cell r="BX513">
            <v>9.4075332520285247E-7</v>
          </cell>
          <cell r="BY513">
            <v>9.6762383910763696E-7</v>
          </cell>
          <cell r="BZ513">
            <v>9.9152275780980185E-7</v>
          </cell>
          <cell r="CA513" t="str">
            <v>Triangular</v>
          </cell>
          <cell r="CB513">
            <v>9.4075332520285247E-7</v>
          </cell>
          <cell r="CC513">
            <v>9.6762383910763696E-7</v>
          </cell>
          <cell r="CD513">
            <v>9.9152275780980185E-7</v>
          </cell>
          <cell r="CE513" t="str">
            <v>Triangular</v>
          </cell>
          <cell r="CF513">
            <v>9.4075332520285247E-7</v>
          </cell>
          <cell r="CG513">
            <v>9.6762383910763696E-7</v>
          </cell>
          <cell r="CH513">
            <v>9.9152275780980185E-7</v>
          </cell>
          <cell r="CI513" t="str">
            <v>Triangular</v>
          </cell>
          <cell r="CJ513">
            <v>9.4075332520285247E-7</v>
          </cell>
          <cell r="CK513">
            <v>9.6762383910763696E-7</v>
          </cell>
          <cell r="CL513">
            <v>9.9152275780980185E-7</v>
          </cell>
          <cell r="CM513" t="str">
            <v>Triangular</v>
          </cell>
          <cell r="CN513">
            <v>9.4075332520285247E-7</v>
          </cell>
          <cell r="CO513">
            <v>9.6762383910763696E-7</v>
          </cell>
          <cell r="CP513">
            <v>9.9152275780980185E-7</v>
          </cell>
          <cell r="CQ513" t="str">
            <v>Triangular</v>
          </cell>
          <cell r="CR513">
            <v>9.4075332520285247E-7</v>
          </cell>
          <cell r="CS513">
            <v>9.6762383910763696E-7</v>
          </cell>
          <cell r="CT513">
            <v>9.9152275780980185E-7</v>
          </cell>
          <cell r="CU513" t="str">
            <v>Triangular</v>
          </cell>
          <cell r="CV513">
            <v>9.4075332520285247E-7</v>
          </cell>
          <cell r="CW513">
            <v>9.6762383910763696E-7</v>
          </cell>
          <cell r="CX513">
            <v>9.9152275780980185E-7</v>
          </cell>
          <cell r="CY513" t="str">
            <v>Triangular</v>
          </cell>
          <cell r="CZ513">
            <v>9.4075332520285247E-7</v>
          </cell>
          <cell r="DA513">
            <v>9.6762383910763696E-7</v>
          </cell>
          <cell r="DB513">
            <v>9.9152275780980185E-7</v>
          </cell>
          <cell r="DC513" t="str">
            <v>Triangular</v>
          </cell>
          <cell r="DD513">
            <v>9.4075332520285247E-7</v>
          </cell>
          <cell r="DE513">
            <v>9.6762383910763696E-7</v>
          </cell>
          <cell r="DF513">
            <v>9.9152275780980185E-7</v>
          </cell>
          <cell r="DG513" t="str">
            <v>Triangular</v>
          </cell>
          <cell r="DH513">
            <v>9.4075332520285247E-7</v>
          </cell>
          <cell r="DI513">
            <v>9.6762383910763696E-7</v>
          </cell>
          <cell r="DJ513">
            <v>9.9152275780980185E-7</v>
          </cell>
          <cell r="DK513" t="str">
            <v>Triangular</v>
          </cell>
          <cell r="DL513">
            <v>9.4075332520285247E-7</v>
          </cell>
          <cell r="DM513">
            <v>9.6762383910763696E-7</v>
          </cell>
          <cell r="DN513">
            <v>9.9152275780980185E-7</v>
          </cell>
          <cell r="DO513" t="str">
            <v>Triangular</v>
          </cell>
          <cell r="DP513">
            <v>9.4075332520285247E-7</v>
          </cell>
          <cell r="DQ513">
            <v>9.6762383910763696E-7</v>
          </cell>
          <cell r="DR513">
            <v>9.9152275780980185E-7</v>
          </cell>
          <cell r="DS513" t="str">
            <v>Triangular</v>
          </cell>
          <cell r="DT513">
            <v>9.4075332520285247E-7</v>
          </cell>
          <cell r="DU513">
            <v>9.6762383910763696E-7</v>
          </cell>
          <cell r="DV513">
            <v>9.9152275780980185E-7</v>
          </cell>
          <cell r="DW513" t="str">
            <v>Triangular</v>
          </cell>
          <cell r="DX513">
            <v>9.4075332520285247E-7</v>
          </cell>
          <cell r="DY513">
            <v>9.6762383910763696E-7</v>
          </cell>
          <cell r="DZ513">
            <v>9.9152275780980185E-7</v>
          </cell>
          <cell r="EA513" t="str">
            <v>Triangular</v>
          </cell>
          <cell r="EB513">
            <v>9.4075332520285247E-7</v>
          </cell>
          <cell r="EC513">
            <v>9.6762383910763696E-7</v>
          </cell>
          <cell r="ED513">
            <v>9.9152275780980185E-7</v>
          </cell>
          <cell r="EE513" t="str">
            <v>Triangular</v>
          </cell>
        </row>
        <row r="514">
          <cell r="E514" t="str">
            <v>3_COMB_CH4ef</v>
          </cell>
          <cell r="F514" t="str">
            <v>kg/scf combusted</v>
          </cell>
          <cell r="G514" t="e">
            <v>#NAME?</v>
          </cell>
          <cell r="H514">
            <v>9.4075332520285409E-8</v>
          </cell>
          <cell r="I514">
            <v>9.6762383910763775E-8</v>
          </cell>
          <cell r="J514">
            <v>9.9152275780980277E-8</v>
          </cell>
          <cell r="K514" t="str">
            <v>Triangular</v>
          </cell>
          <cell r="L514">
            <v>9.4075332520285409E-8</v>
          </cell>
          <cell r="M514">
            <v>9.6762383910763775E-8</v>
          </cell>
          <cell r="N514">
            <v>9.9152275780980277E-8</v>
          </cell>
          <cell r="O514" t="str">
            <v>Triangular</v>
          </cell>
          <cell r="P514">
            <v>9.4075332520285409E-8</v>
          </cell>
          <cell r="Q514">
            <v>9.6762383910763775E-8</v>
          </cell>
          <cell r="R514">
            <v>9.9152275780980277E-8</v>
          </cell>
          <cell r="S514" t="str">
            <v>Triangular</v>
          </cell>
          <cell r="T514">
            <v>9.4075332520285409E-8</v>
          </cell>
          <cell r="U514">
            <v>9.6762383910763775E-8</v>
          </cell>
          <cell r="V514">
            <v>9.9152275780980277E-8</v>
          </cell>
          <cell r="W514" t="str">
            <v>Triangular</v>
          </cell>
          <cell r="X514">
            <v>9.4075332520285409E-8</v>
          </cell>
          <cell r="Y514">
            <v>9.6762383910763775E-8</v>
          </cell>
          <cell r="Z514">
            <v>9.9152275780980277E-8</v>
          </cell>
          <cell r="AA514" t="str">
            <v>Triangular</v>
          </cell>
          <cell r="AB514">
            <v>9.4075332520285409E-8</v>
          </cell>
          <cell r="AC514">
            <v>9.6762383910763775E-8</v>
          </cell>
          <cell r="AD514">
            <v>9.9152275780980277E-8</v>
          </cell>
          <cell r="AE514" t="str">
            <v>Triangular</v>
          </cell>
          <cell r="AF514">
            <v>9.4075332520285409E-8</v>
          </cell>
          <cell r="AG514">
            <v>9.6762383910763775E-8</v>
          </cell>
          <cell r="AH514">
            <v>9.9152275780980277E-8</v>
          </cell>
          <cell r="AI514" t="str">
            <v>Triangular</v>
          </cell>
          <cell r="AJ514">
            <v>9.4075332520285409E-8</v>
          </cell>
          <cell r="AK514">
            <v>9.6762383910763775E-8</v>
          </cell>
          <cell r="AL514">
            <v>9.9152275780980277E-8</v>
          </cell>
          <cell r="AM514" t="str">
            <v>Triangular</v>
          </cell>
          <cell r="AN514">
            <v>9.4075332520285409E-8</v>
          </cell>
          <cell r="AO514">
            <v>9.6762383910763775E-8</v>
          </cell>
          <cell r="AP514">
            <v>9.9152275780980277E-8</v>
          </cell>
          <cell r="AQ514" t="str">
            <v>Triangular</v>
          </cell>
          <cell r="AR514">
            <v>9.4075332520285409E-8</v>
          </cell>
          <cell r="AS514">
            <v>9.6762383910763775E-8</v>
          </cell>
          <cell r="AT514">
            <v>9.9152275780980277E-8</v>
          </cell>
          <cell r="AU514" t="str">
            <v>Triangular</v>
          </cell>
          <cell r="AV514">
            <v>9.4075332520285409E-8</v>
          </cell>
          <cell r="AW514">
            <v>9.6762383910763775E-8</v>
          </cell>
          <cell r="AX514">
            <v>9.9152275780980277E-8</v>
          </cell>
          <cell r="AY514" t="str">
            <v>Triangular</v>
          </cell>
          <cell r="AZ514">
            <v>9.4075332520285409E-8</v>
          </cell>
          <cell r="BA514">
            <v>9.6762383910763775E-8</v>
          </cell>
          <cell r="BB514">
            <v>9.9152275780980277E-8</v>
          </cell>
          <cell r="BC514" t="str">
            <v>Triangular</v>
          </cell>
          <cell r="BD514">
            <v>9.4075332520285409E-8</v>
          </cell>
          <cell r="BE514">
            <v>9.6762383910763775E-8</v>
          </cell>
          <cell r="BF514">
            <v>9.9152275780980277E-8</v>
          </cell>
          <cell r="BG514" t="str">
            <v>Triangular</v>
          </cell>
          <cell r="BH514">
            <v>9.4075332520285409E-8</v>
          </cell>
          <cell r="BI514">
            <v>9.6762383910763775E-8</v>
          </cell>
          <cell r="BJ514">
            <v>9.9152275780980277E-8</v>
          </cell>
          <cell r="BK514" t="str">
            <v>Triangular</v>
          </cell>
          <cell r="BL514">
            <v>9.4075332520285409E-8</v>
          </cell>
          <cell r="BM514">
            <v>9.6762383910763775E-8</v>
          </cell>
          <cell r="BN514">
            <v>9.9152275780980277E-8</v>
          </cell>
          <cell r="BO514" t="str">
            <v>Triangular</v>
          </cell>
          <cell r="BP514">
            <v>9.4075332520285409E-8</v>
          </cell>
          <cell r="BQ514">
            <v>9.6762383910763775E-8</v>
          </cell>
          <cell r="BR514">
            <v>9.9152275780980277E-8</v>
          </cell>
          <cell r="BS514" t="str">
            <v>Triangular</v>
          </cell>
          <cell r="BT514">
            <v>9.4075332520285409E-8</v>
          </cell>
          <cell r="BU514">
            <v>9.6762383910763775E-8</v>
          </cell>
          <cell r="BV514">
            <v>9.9152275780980277E-8</v>
          </cell>
          <cell r="BW514" t="str">
            <v>Triangular</v>
          </cell>
          <cell r="BX514">
            <v>9.4075332520285409E-8</v>
          </cell>
          <cell r="BY514">
            <v>9.6762383910763775E-8</v>
          </cell>
          <cell r="BZ514">
            <v>9.9152275780980277E-8</v>
          </cell>
          <cell r="CA514" t="str">
            <v>Triangular</v>
          </cell>
          <cell r="CB514">
            <v>9.4075332520285409E-8</v>
          </cell>
          <cell r="CC514">
            <v>9.6762383910763775E-8</v>
          </cell>
          <cell r="CD514">
            <v>9.9152275780980277E-8</v>
          </cell>
          <cell r="CE514" t="str">
            <v>Triangular</v>
          </cell>
          <cell r="CF514">
            <v>9.4075332520285409E-8</v>
          </cell>
          <cell r="CG514">
            <v>9.6762383910763775E-8</v>
          </cell>
          <cell r="CH514">
            <v>9.9152275780980277E-8</v>
          </cell>
          <cell r="CI514" t="str">
            <v>Triangular</v>
          </cell>
          <cell r="CJ514">
            <v>9.4075332520285409E-8</v>
          </cell>
          <cell r="CK514">
            <v>9.6762383910763775E-8</v>
          </cell>
          <cell r="CL514">
            <v>9.9152275780980277E-8</v>
          </cell>
          <cell r="CM514" t="str">
            <v>Triangular</v>
          </cell>
          <cell r="CN514">
            <v>9.4075332520285409E-8</v>
          </cell>
          <cell r="CO514">
            <v>9.6762383910763775E-8</v>
          </cell>
          <cell r="CP514">
            <v>9.9152275780980277E-8</v>
          </cell>
          <cell r="CQ514" t="str">
            <v>Triangular</v>
          </cell>
          <cell r="CR514">
            <v>9.4075332520285409E-8</v>
          </cell>
          <cell r="CS514">
            <v>9.6762383910763775E-8</v>
          </cell>
          <cell r="CT514">
            <v>9.9152275780980277E-8</v>
          </cell>
          <cell r="CU514" t="str">
            <v>Triangular</v>
          </cell>
          <cell r="CV514">
            <v>9.4075332520285409E-8</v>
          </cell>
          <cell r="CW514">
            <v>9.6762383910763775E-8</v>
          </cell>
          <cell r="CX514">
            <v>9.9152275780980277E-8</v>
          </cell>
          <cell r="CY514" t="str">
            <v>Triangular</v>
          </cell>
          <cell r="CZ514">
            <v>9.4075332520285409E-8</v>
          </cell>
          <cell r="DA514">
            <v>9.6762383910763775E-8</v>
          </cell>
          <cell r="DB514">
            <v>9.9152275780980277E-8</v>
          </cell>
          <cell r="DC514" t="str">
            <v>Triangular</v>
          </cell>
          <cell r="DD514">
            <v>9.4075332520285409E-8</v>
          </cell>
          <cell r="DE514">
            <v>9.6762383910763775E-8</v>
          </cell>
          <cell r="DF514">
            <v>9.9152275780980277E-8</v>
          </cell>
          <cell r="DG514" t="str">
            <v>Triangular</v>
          </cell>
          <cell r="DH514">
            <v>9.4075332520285409E-8</v>
          </cell>
          <cell r="DI514">
            <v>9.6762383910763775E-8</v>
          </cell>
          <cell r="DJ514">
            <v>9.9152275780980277E-8</v>
          </cell>
          <cell r="DK514" t="str">
            <v>Triangular</v>
          </cell>
          <cell r="DL514">
            <v>9.4075332520285409E-8</v>
          </cell>
          <cell r="DM514">
            <v>9.6762383910763775E-8</v>
          </cell>
          <cell r="DN514">
            <v>9.9152275780980277E-8</v>
          </cell>
          <cell r="DO514" t="str">
            <v>Triangular</v>
          </cell>
          <cell r="DP514">
            <v>9.4075332520285409E-8</v>
          </cell>
          <cell r="DQ514">
            <v>9.6762383910763775E-8</v>
          </cell>
          <cell r="DR514">
            <v>9.9152275780980277E-8</v>
          </cell>
          <cell r="DS514" t="str">
            <v>Triangular</v>
          </cell>
          <cell r="DT514">
            <v>9.4075332520285409E-8</v>
          </cell>
          <cell r="DU514">
            <v>9.6762383910763775E-8</v>
          </cell>
          <cell r="DV514">
            <v>9.9152275780980277E-8</v>
          </cell>
          <cell r="DW514" t="str">
            <v>Triangular</v>
          </cell>
          <cell r="DX514">
            <v>9.4075332520285409E-8</v>
          </cell>
          <cell r="DY514">
            <v>9.6762383910763775E-8</v>
          </cell>
          <cell r="DZ514">
            <v>9.9152275780980277E-8</v>
          </cell>
          <cell r="EA514" t="str">
            <v>Triangular</v>
          </cell>
          <cell r="EB514">
            <v>9.4075332520285409E-8</v>
          </cell>
          <cell r="EC514">
            <v>9.6762383910763775E-8</v>
          </cell>
          <cell r="ED514">
            <v>9.9152275780980277E-8</v>
          </cell>
          <cell r="EE514" t="str">
            <v>Triangular</v>
          </cell>
        </row>
        <row r="515">
          <cell r="E515" t="str">
            <v>3_COMB_N2Oef</v>
          </cell>
          <cell r="F515" t="str">
            <v>kg/scf combusted</v>
          </cell>
          <cell r="G515" t="e">
            <v>#NAME?</v>
          </cell>
          <cell r="H515">
            <v>5766741578.6749201</v>
          </cell>
          <cell r="I515">
            <v>7144392859.3332415</v>
          </cell>
          <cell r="J515">
            <v>8592867549.9515839</v>
          </cell>
          <cell r="K515" t="str">
            <v>Triangular</v>
          </cell>
          <cell r="L515">
            <v>5766741578.6749201</v>
          </cell>
          <cell r="M515">
            <v>7144392859.3332415</v>
          </cell>
          <cell r="N515">
            <v>8592867549.9515839</v>
          </cell>
          <cell r="O515" t="str">
            <v>Triangular</v>
          </cell>
          <cell r="P515">
            <v>5766741578.6749201</v>
          </cell>
          <cell r="Q515">
            <v>7144392859.3332415</v>
          </cell>
          <cell r="R515">
            <v>8592867549.9515839</v>
          </cell>
          <cell r="S515" t="str">
            <v>Triangular</v>
          </cell>
          <cell r="T515">
            <v>5766741578.6749201</v>
          </cell>
          <cell r="U515">
            <v>7144392859.3332415</v>
          </cell>
          <cell r="V515">
            <v>8592867549.9515839</v>
          </cell>
          <cell r="W515" t="str">
            <v>Triangular</v>
          </cell>
          <cell r="X515">
            <v>5766741578.6749201</v>
          </cell>
          <cell r="Y515">
            <v>7144392859.3332415</v>
          </cell>
          <cell r="Z515">
            <v>8592867549.9515839</v>
          </cell>
          <cell r="AA515" t="str">
            <v>Triangular</v>
          </cell>
          <cell r="AB515">
            <v>5766741578.6749201</v>
          </cell>
          <cell r="AC515">
            <v>7144392859.3332415</v>
          </cell>
          <cell r="AD515">
            <v>8592867549.9515839</v>
          </cell>
          <cell r="AE515" t="str">
            <v>Triangular</v>
          </cell>
          <cell r="AF515">
            <v>5766741578.6749201</v>
          </cell>
          <cell r="AG515">
            <v>7144392859.3332415</v>
          </cell>
          <cell r="AH515">
            <v>8592867549.9515839</v>
          </cell>
          <cell r="AI515" t="str">
            <v>Triangular</v>
          </cell>
          <cell r="AJ515">
            <v>5766741578.6749201</v>
          </cell>
          <cell r="AK515">
            <v>7144392859.3332415</v>
          </cell>
          <cell r="AL515">
            <v>8592867549.9515839</v>
          </cell>
          <cell r="AM515" t="str">
            <v>Triangular</v>
          </cell>
          <cell r="AN515">
            <v>5766741578.6749201</v>
          </cell>
          <cell r="AO515">
            <v>7144392859.3332415</v>
          </cell>
          <cell r="AP515">
            <v>8592867549.9515839</v>
          </cell>
          <cell r="AQ515" t="str">
            <v>Triangular</v>
          </cell>
          <cell r="AR515">
            <v>5766741578.6749201</v>
          </cell>
          <cell r="AS515">
            <v>7144392859.3332415</v>
          </cell>
          <cell r="AT515">
            <v>8592867549.9515839</v>
          </cell>
          <cell r="AU515" t="str">
            <v>Triangular</v>
          </cell>
          <cell r="AV515">
            <v>5766741578.6749201</v>
          </cell>
          <cell r="AW515">
            <v>7144392859.3332415</v>
          </cell>
          <cell r="AX515">
            <v>8592867549.9515839</v>
          </cell>
          <cell r="AY515" t="str">
            <v>Triangular</v>
          </cell>
          <cell r="AZ515">
            <v>5766741578.6749201</v>
          </cell>
          <cell r="BA515">
            <v>7144392859.3332415</v>
          </cell>
          <cell r="BB515">
            <v>8592867549.9515839</v>
          </cell>
          <cell r="BC515" t="str">
            <v>Triangular</v>
          </cell>
          <cell r="BD515">
            <v>5766741578.6749201</v>
          </cell>
          <cell r="BE515">
            <v>7144392859.3332415</v>
          </cell>
          <cell r="BF515">
            <v>8592867549.9515839</v>
          </cell>
          <cell r="BG515" t="str">
            <v>Triangular</v>
          </cell>
          <cell r="BH515">
            <v>5766741578.6749201</v>
          </cell>
          <cell r="BI515">
            <v>7144392859.3332415</v>
          </cell>
          <cell r="BJ515">
            <v>8592867549.9515839</v>
          </cell>
          <cell r="BK515" t="str">
            <v>Triangular</v>
          </cell>
          <cell r="BL515">
            <v>5766741578.6749201</v>
          </cell>
          <cell r="BM515">
            <v>7144392859.3332415</v>
          </cell>
          <cell r="BN515">
            <v>8592867549.9515839</v>
          </cell>
          <cell r="BO515" t="str">
            <v>Triangular</v>
          </cell>
          <cell r="BP515">
            <v>5766741578.6749201</v>
          </cell>
          <cell r="BQ515">
            <v>7144392859.3332415</v>
          </cell>
          <cell r="BR515">
            <v>8592867549.9515839</v>
          </cell>
          <cell r="BS515" t="str">
            <v>Triangular</v>
          </cell>
          <cell r="BT515">
            <v>5766741578.6749201</v>
          </cell>
          <cell r="BU515">
            <v>7144392859.3332415</v>
          </cell>
          <cell r="BV515">
            <v>8592867549.9515839</v>
          </cell>
          <cell r="BW515" t="str">
            <v>Triangular</v>
          </cell>
          <cell r="BX515">
            <v>5766741578.6749201</v>
          </cell>
          <cell r="BY515">
            <v>7144392859.3332415</v>
          </cell>
          <cell r="BZ515">
            <v>8592867549.9515839</v>
          </cell>
          <cell r="CA515" t="str">
            <v>Triangular</v>
          </cell>
          <cell r="CB515">
            <v>5766741578.6749201</v>
          </cell>
          <cell r="CC515">
            <v>7144392859.3332415</v>
          </cell>
          <cell r="CD515">
            <v>8592867549.9515839</v>
          </cell>
          <cell r="CE515" t="str">
            <v>Triangular</v>
          </cell>
          <cell r="CF515">
            <v>5766741578.6749201</v>
          </cell>
          <cell r="CG515">
            <v>7144392859.3332415</v>
          </cell>
          <cell r="CH515">
            <v>8592867549.9515839</v>
          </cell>
          <cell r="CI515" t="str">
            <v>Triangular</v>
          </cell>
          <cell r="CJ515">
            <v>5766741578.6749201</v>
          </cell>
          <cell r="CK515">
            <v>7144392859.3332415</v>
          </cell>
          <cell r="CL515">
            <v>8592867549.9515839</v>
          </cell>
          <cell r="CM515" t="str">
            <v>Triangular</v>
          </cell>
          <cell r="CN515">
            <v>5766741578.6749201</v>
          </cell>
          <cell r="CO515">
            <v>7144392859.3332415</v>
          </cell>
          <cell r="CP515">
            <v>8592867549.9515839</v>
          </cell>
          <cell r="CQ515" t="str">
            <v>Triangular</v>
          </cell>
          <cell r="CR515">
            <v>5766741578.6749201</v>
          </cell>
          <cell r="CS515">
            <v>7144392859.3332415</v>
          </cell>
          <cell r="CT515">
            <v>8592867549.9515839</v>
          </cell>
          <cell r="CU515" t="str">
            <v>Triangular</v>
          </cell>
          <cell r="CV515">
            <v>5766741578.6749201</v>
          </cell>
          <cell r="CW515">
            <v>7144392859.3332415</v>
          </cell>
          <cell r="CX515">
            <v>8592867549.9515839</v>
          </cell>
          <cell r="CY515" t="str">
            <v>Triangular</v>
          </cell>
          <cell r="CZ515">
            <v>5766741578.6749201</v>
          </cell>
          <cell r="DA515">
            <v>7144392859.3332415</v>
          </cell>
          <cell r="DB515">
            <v>8592867549.9515839</v>
          </cell>
          <cell r="DC515" t="str">
            <v>Triangular</v>
          </cell>
          <cell r="DD515">
            <v>5766741578.6749201</v>
          </cell>
          <cell r="DE515">
            <v>7144392859.3332415</v>
          </cell>
          <cell r="DF515">
            <v>8592867549.9515839</v>
          </cell>
          <cell r="DG515" t="str">
            <v>Triangular</v>
          </cell>
          <cell r="DH515">
            <v>5766741578.6749201</v>
          </cell>
          <cell r="DI515">
            <v>7144392859.3332415</v>
          </cell>
          <cell r="DJ515">
            <v>8592867549.9515839</v>
          </cell>
          <cell r="DK515" t="str">
            <v>Triangular</v>
          </cell>
          <cell r="DL515">
            <v>5766741578.6749201</v>
          </cell>
          <cell r="DM515">
            <v>7144392859.3332415</v>
          </cell>
          <cell r="DN515">
            <v>8592867549.9515839</v>
          </cell>
          <cell r="DO515" t="str">
            <v>Triangular</v>
          </cell>
          <cell r="DP515">
            <v>5766741578.6749201</v>
          </cell>
          <cell r="DQ515">
            <v>7144392859.3332415</v>
          </cell>
          <cell r="DR515">
            <v>8592867549.9515839</v>
          </cell>
          <cell r="DS515" t="str">
            <v>Triangular</v>
          </cell>
          <cell r="DT515">
            <v>5766741578.6749201</v>
          </cell>
          <cell r="DU515">
            <v>7144392859.3332415</v>
          </cell>
          <cell r="DV515">
            <v>8592867549.9515839</v>
          </cell>
          <cell r="DW515" t="str">
            <v>Triangular</v>
          </cell>
          <cell r="DX515">
            <v>5766741578.6749201</v>
          </cell>
          <cell r="DY515">
            <v>7144392859.3332415</v>
          </cell>
          <cell r="DZ515">
            <v>8592867549.9515839</v>
          </cell>
          <cell r="EA515" t="str">
            <v>Triangular</v>
          </cell>
          <cell r="EB515">
            <v>5766741578.6749201</v>
          </cell>
          <cell r="EC515">
            <v>7144392859.3332415</v>
          </cell>
          <cell r="ED515">
            <v>8592867549.9515839</v>
          </cell>
          <cell r="EE515" t="str">
            <v>Triangular</v>
          </cell>
        </row>
        <row r="516">
          <cell r="E516" t="str">
            <v>3_NG_subpartC</v>
          </cell>
          <cell r="F516" t="str">
            <v>scf</v>
          </cell>
          <cell r="G516" t="e">
            <v>#NAME?</v>
          </cell>
          <cell r="H516">
            <v>647306743.53602529</v>
          </cell>
          <cell r="I516">
            <v>772469521.40397382</v>
          </cell>
          <cell r="J516">
            <v>910166315.69123232</v>
          </cell>
          <cell r="K516" t="str">
            <v>Triangular</v>
          </cell>
          <cell r="L516">
            <v>647306743.53602529</v>
          </cell>
          <cell r="M516">
            <v>772469521.40397382</v>
          </cell>
          <cell r="N516">
            <v>910166315.69123232</v>
          </cell>
          <cell r="O516" t="str">
            <v>Triangular</v>
          </cell>
          <cell r="P516">
            <v>647306743.53602529</v>
          </cell>
          <cell r="Q516">
            <v>772469521.40397382</v>
          </cell>
          <cell r="R516">
            <v>910166315.69123232</v>
          </cell>
          <cell r="S516" t="str">
            <v>Triangular</v>
          </cell>
          <cell r="T516">
            <v>647306743.53602529</v>
          </cell>
          <cell r="U516">
            <v>772469521.40397382</v>
          </cell>
          <cell r="V516">
            <v>910166315.69123232</v>
          </cell>
          <cell r="W516" t="str">
            <v>Triangular</v>
          </cell>
          <cell r="X516">
            <v>647306743.53602529</v>
          </cell>
          <cell r="Y516">
            <v>772469521.40397382</v>
          </cell>
          <cell r="Z516">
            <v>910166315.69123232</v>
          </cell>
          <cell r="AA516" t="str">
            <v>Triangular</v>
          </cell>
          <cell r="AB516">
            <v>647306743.53602529</v>
          </cell>
          <cell r="AC516">
            <v>772469521.40397382</v>
          </cell>
          <cell r="AD516">
            <v>910166315.69123232</v>
          </cell>
          <cell r="AE516" t="str">
            <v>Triangular</v>
          </cell>
          <cell r="AF516">
            <v>647306743.53602529</v>
          </cell>
          <cell r="AG516">
            <v>772469521.40397382</v>
          </cell>
          <cell r="AH516">
            <v>910166315.69123232</v>
          </cell>
          <cell r="AI516" t="str">
            <v>Triangular</v>
          </cell>
          <cell r="AJ516">
            <v>647306743.53602529</v>
          </cell>
          <cell r="AK516">
            <v>772469521.40397382</v>
          </cell>
          <cell r="AL516">
            <v>910166315.69123232</v>
          </cell>
          <cell r="AM516" t="str">
            <v>Triangular</v>
          </cell>
          <cell r="AN516">
            <v>647306743.53602529</v>
          </cell>
          <cell r="AO516">
            <v>772469521.40397382</v>
          </cell>
          <cell r="AP516">
            <v>910166315.69123232</v>
          </cell>
          <cell r="AQ516" t="str">
            <v>Triangular</v>
          </cell>
          <cell r="AR516">
            <v>647306743.53602529</v>
          </cell>
          <cell r="AS516">
            <v>772469521.40397382</v>
          </cell>
          <cell r="AT516">
            <v>910166315.69123232</v>
          </cell>
          <cell r="AU516" t="str">
            <v>Triangular</v>
          </cell>
          <cell r="AV516">
            <v>647306743.53602529</v>
          </cell>
          <cell r="AW516">
            <v>772469521.40397382</v>
          </cell>
          <cell r="AX516">
            <v>910166315.69123232</v>
          </cell>
          <cell r="AY516" t="str">
            <v>Triangular</v>
          </cell>
          <cell r="AZ516">
            <v>647306743.53602529</v>
          </cell>
          <cell r="BA516">
            <v>772469521.40397382</v>
          </cell>
          <cell r="BB516">
            <v>910166315.69123232</v>
          </cell>
          <cell r="BC516" t="str">
            <v>Triangular</v>
          </cell>
          <cell r="BD516">
            <v>647306743.53602529</v>
          </cell>
          <cell r="BE516">
            <v>772469521.40397382</v>
          </cell>
          <cell r="BF516">
            <v>910166315.69123232</v>
          </cell>
          <cell r="BG516" t="str">
            <v>Triangular</v>
          </cell>
          <cell r="BH516">
            <v>647306743.53602529</v>
          </cell>
          <cell r="BI516">
            <v>772469521.40397382</v>
          </cell>
          <cell r="BJ516">
            <v>910166315.69123232</v>
          </cell>
          <cell r="BK516" t="str">
            <v>Triangular</v>
          </cell>
          <cell r="BL516">
            <v>647306743.53602529</v>
          </cell>
          <cell r="BM516">
            <v>772469521.40397382</v>
          </cell>
          <cell r="BN516">
            <v>910166315.69123232</v>
          </cell>
          <cell r="BO516" t="str">
            <v>Triangular</v>
          </cell>
          <cell r="BP516">
            <v>647306743.53602529</v>
          </cell>
          <cell r="BQ516">
            <v>772469521.40397382</v>
          </cell>
          <cell r="BR516">
            <v>910166315.69123232</v>
          </cell>
          <cell r="BS516" t="str">
            <v>Triangular</v>
          </cell>
          <cell r="BT516">
            <v>647306743.53602529</v>
          </cell>
          <cell r="BU516">
            <v>772469521.40397382</v>
          </cell>
          <cell r="BV516">
            <v>910166315.69123232</v>
          </cell>
          <cell r="BW516" t="str">
            <v>Triangular</v>
          </cell>
          <cell r="BX516">
            <v>647306743.53602529</v>
          </cell>
          <cell r="BY516">
            <v>772469521.40397382</v>
          </cell>
          <cell r="BZ516">
            <v>910166315.69123232</v>
          </cell>
          <cell r="CA516" t="str">
            <v>Triangular</v>
          </cell>
          <cell r="CB516">
            <v>647306743.53602529</v>
          </cell>
          <cell r="CC516">
            <v>772469521.40397382</v>
          </cell>
          <cell r="CD516">
            <v>910166315.69123232</v>
          </cell>
          <cell r="CE516" t="str">
            <v>Triangular</v>
          </cell>
          <cell r="CF516">
            <v>647306743.53602529</v>
          </cell>
          <cell r="CG516">
            <v>772469521.40397382</v>
          </cell>
          <cell r="CH516">
            <v>910166315.69123232</v>
          </cell>
          <cell r="CI516" t="str">
            <v>Triangular</v>
          </cell>
          <cell r="CJ516">
            <v>647306743.53602529</v>
          </cell>
          <cell r="CK516">
            <v>772469521.40397382</v>
          </cell>
          <cell r="CL516">
            <v>910166315.69123232</v>
          </cell>
          <cell r="CM516" t="str">
            <v>Triangular</v>
          </cell>
          <cell r="CN516">
            <v>647306743.53602529</v>
          </cell>
          <cell r="CO516">
            <v>772469521.40397382</v>
          </cell>
          <cell r="CP516">
            <v>910166315.69123232</v>
          </cell>
          <cell r="CQ516" t="str">
            <v>Triangular</v>
          </cell>
          <cell r="CR516">
            <v>647306743.53602529</v>
          </cell>
          <cell r="CS516">
            <v>772469521.40397382</v>
          </cell>
          <cell r="CT516">
            <v>910166315.69123232</v>
          </cell>
          <cell r="CU516" t="str">
            <v>Triangular</v>
          </cell>
          <cell r="CV516">
            <v>647306743.53602529</v>
          </cell>
          <cell r="CW516">
            <v>772469521.40397382</v>
          </cell>
          <cell r="CX516">
            <v>910166315.69123232</v>
          </cell>
          <cell r="CY516" t="str">
            <v>Triangular</v>
          </cell>
          <cell r="CZ516">
            <v>647306743.53602529</v>
          </cell>
          <cell r="DA516">
            <v>772469521.40397382</v>
          </cell>
          <cell r="DB516">
            <v>910166315.69123232</v>
          </cell>
          <cell r="DC516" t="str">
            <v>Triangular</v>
          </cell>
          <cell r="DD516">
            <v>647306743.53602529</v>
          </cell>
          <cell r="DE516">
            <v>772469521.40397382</v>
          </cell>
          <cell r="DF516">
            <v>910166315.69123232</v>
          </cell>
          <cell r="DG516" t="str">
            <v>Triangular</v>
          </cell>
          <cell r="DH516">
            <v>647306743.53602529</v>
          </cell>
          <cell r="DI516">
            <v>772469521.40397382</v>
          </cell>
          <cell r="DJ516">
            <v>910166315.69123232</v>
          </cell>
          <cell r="DK516" t="str">
            <v>Triangular</v>
          </cell>
          <cell r="DL516">
            <v>647306743.53602529</v>
          </cell>
          <cell r="DM516">
            <v>772469521.40397382</v>
          </cell>
          <cell r="DN516">
            <v>910166315.69123232</v>
          </cell>
          <cell r="DO516" t="str">
            <v>Triangular</v>
          </cell>
          <cell r="DP516">
            <v>647306743.53602529</v>
          </cell>
          <cell r="DQ516">
            <v>772469521.40397382</v>
          </cell>
          <cell r="DR516">
            <v>910166315.69123232</v>
          </cell>
          <cell r="DS516" t="str">
            <v>Triangular</v>
          </cell>
          <cell r="DT516">
            <v>647306743.53602529</v>
          </cell>
          <cell r="DU516">
            <v>772469521.40397382</v>
          </cell>
          <cell r="DV516">
            <v>910166315.69123232</v>
          </cell>
          <cell r="DW516" t="str">
            <v>Triangular</v>
          </cell>
          <cell r="DX516">
            <v>647306743.53602529</v>
          </cell>
          <cell r="DY516">
            <v>772469521.40397382</v>
          </cell>
          <cell r="DZ516">
            <v>910166315.69123232</v>
          </cell>
          <cell r="EA516" t="str">
            <v>Triangular</v>
          </cell>
          <cell r="EB516">
            <v>647306743.53602529</v>
          </cell>
          <cell r="EC516">
            <v>772469521.40397382</v>
          </cell>
          <cell r="ED516">
            <v>910166315.69123232</v>
          </cell>
          <cell r="EE516" t="str">
            <v>Triangular</v>
          </cell>
        </row>
        <row r="517">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0</v>
          </cell>
          <cell r="AZ517">
            <v>0</v>
          </cell>
          <cell r="BA517">
            <v>0</v>
          </cell>
          <cell r="BB517">
            <v>0</v>
          </cell>
          <cell r="BC517">
            <v>0</v>
          </cell>
          <cell r="BD517">
            <v>0</v>
          </cell>
          <cell r="BE517">
            <v>0</v>
          </cell>
          <cell r="BF517">
            <v>0</v>
          </cell>
          <cell r="BG517">
            <v>0</v>
          </cell>
          <cell r="BH517">
            <v>0</v>
          </cell>
          <cell r="BI517">
            <v>0</v>
          </cell>
          <cell r="BJ517">
            <v>0</v>
          </cell>
          <cell r="BK517">
            <v>0</v>
          </cell>
          <cell r="BL517">
            <v>0</v>
          </cell>
          <cell r="BM517">
            <v>0</v>
          </cell>
          <cell r="BN517">
            <v>0</v>
          </cell>
          <cell r="BO517">
            <v>0</v>
          </cell>
          <cell r="BP517">
            <v>0</v>
          </cell>
          <cell r="BQ517">
            <v>0</v>
          </cell>
          <cell r="BR517">
            <v>0</v>
          </cell>
          <cell r="BS517">
            <v>0</v>
          </cell>
          <cell r="BT517">
            <v>0</v>
          </cell>
          <cell r="BU517">
            <v>0</v>
          </cell>
          <cell r="BV517">
            <v>0</v>
          </cell>
          <cell r="BW517">
            <v>0</v>
          </cell>
          <cell r="BX517">
            <v>0</v>
          </cell>
          <cell r="BY517">
            <v>0</v>
          </cell>
          <cell r="BZ517">
            <v>0</v>
          </cell>
          <cell r="CA517">
            <v>0</v>
          </cell>
          <cell r="CB517">
            <v>0</v>
          </cell>
          <cell r="CC517">
            <v>0</v>
          </cell>
          <cell r="CD517">
            <v>0</v>
          </cell>
          <cell r="CE517">
            <v>0</v>
          </cell>
          <cell r="CF517">
            <v>0</v>
          </cell>
          <cell r="CG517">
            <v>0</v>
          </cell>
          <cell r="CH517">
            <v>0</v>
          </cell>
          <cell r="CI517">
            <v>0</v>
          </cell>
          <cell r="CJ517">
            <v>0</v>
          </cell>
          <cell r="CK517">
            <v>0</v>
          </cell>
          <cell r="CL517">
            <v>0</v>
          </cell>
          <cell r="CM517">
            <v>0</v>
          </cell>
          <cell r="CN517">
            <v>0</v>
          </cell>
          <cell r="CO517">
            <v>0</v>
          </cell>
          <cell r="CP517">
            <v>0</v>
          </cell>
          <cell r="CQ517">
            <v>0</v>
          </cell>
          <cell r="CR517">
            <v>0</v>
          </cell>
          <cell r="CS517">
            <v>0</v>
          </cell>
          <cell r="CT517">
            <v>0</v>
          </cell>
          <cell r="CU517">
            <v>0</v>
          </cell>
          <cell r="CV517">
            <v>0</v>
          </cell>
          <cell r="CW517">
            <v>0</v>
          </cell>
          <cell r="CX517">
            <v>0</v>
          </cell>
          <cell r="CY517">
            <v>0</v>
          </cell>
          <cell r="CZ517">
            <v>0</v>
          </cell>
          <cell r="DA517">
            <v>0</v>
          </cell>
          <cell r="DB517">
            <v>0</v>
          </cell>
          <cell r="DC517">
            <v>0</v>
          </cell>
          <cell r="DD517">
            <v>0</v>
          </cell>
          <cell r="DE517">
            <v>0</v>
          </cell>
          <cell r="DF517">
            <v>0</v>
          </cell>
          <cell r="DG517">
            <v>0</v>
          </cell>
          <cell r="DH517">
            <v>0</v>
          </cell>
          <cell r="DI517">
            <v>0</v>
          </cell>
          <cell r="DJ517">
            <v>0</v>
          </cell>
          <cell r="DK517">
            <v>0</v>
          </cell>
          <cell r="DL517">
            <v>0</v>
          </cell>
          <cell r="DM517">
            <v>0</v>
          </cell>
          <cell r="DN517">
            <v>0</v>
          </cell>
          <cell r="DO517">
            <v>0</v>
          </cell>
          <cell r="DP517">
            <v>0</v>
          </cell>
          <cell r="DQ517">
            <v>0</v>
          </cell>
          <cell r="DR517">
            <v>0</v>
          </cell>
          <cell r="DS517">
            <v>0</v>
          </cell>
          <cell r="DT517">
            <v>0</v>
          </cell>
          <cell r="DU517">
            <v>0</v>
          </cell>
          <cell r="DV517">
            <v>0</v>
          </cell>
          <cell r="DW517">
            <v>0</v>
          </cell>
          <cell r="DX517">
            <v>0</v>
          </cell>
          <cell r="DY517">
            <v>0</v>
          </cell>
          <cell r="DZ517">
            <v>0</v>
          </cell>
          <cell r="EA517">
            <v>0</v>
          </cell>
          <cell r="EB517">
            <v>0</v>
          </cell>
          <cell r="ED517">
            <v>0</v>
          </cell>
          <cell r="EE517">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4"/>
  <sheetViews>
    <sheetView zoomScaleNormal="100" workbookViewId="0">
      <selection activeCell="D6" sqref="D6:M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1" t="s">
        <v>0</v>
      </c>
      <c r="B1" s="261"/>
      <c r="C1" s="261"/>
      <c r="D1" s="261"/>
      <c r="E1" s="261"/>
      <c r="F1" s="261"/>
      <c r="G1" s="261"/>
      <c r="H1" s="261"/>
      <c r="I1" s="261"/>
      <c r="J1" s="261"/>
      <c r="K1" s="261"/>
      <c r="L1" s="261"/>
      <c r="M1" s="261"/>
      <c r="N1" s="261"/>
      <c r="O1" s="1"/>
    </row>
    <row r="2" spans="1:27" ht="21" thickBot="1" x14ac:dyDescent="0.35">
      <c r="A2" s="261" t="s">
        <v>1</v>
      </c>
      <c r="B2" s="261"/>
      <c r="C2" s="261"/>
      <c r="D2" s="261"/>
      <c r="E2" s="261"/>
      <c r="F2" s="261"/>
      <c r="G2" s="261"/>
      <c r="H2" s="261"/>
      <c r="I2" s="261"/>
      <c r="J2" s="261"/>
      <c r="K2" s="261"/>
      <c r="L2" s="261"/>
      <c r="M2" s="261"/>
      <c r="N2" s="261"/>
      <c r="O2" s="1"/>
    </row>
    <row r="3" spans="1:27" ht="12.75" customHeight="1" thickBot="1" x14ac:dyDescent="0.25">
      <c r="B3" s="2"/>
      <c r="C3" s="4" t="s">
        <v>2</v>
      </c>
      <c r="D3" s="231" t="str">
        <f>'Data Summary'!D4</f>
        <v>Processing venting</v>
      </c>
      <c r="E3" s="232"/>
      <c r="F3" s="232"/>
      <c r="G3" s="232"/>
      <c r="H3" s="232"/>
      <c r="I3" s="232"/>
      <c r="J3" s="232"/>
      <c r="K3" s="232"/>
      <c r="L3" s="232"/>
      <c r="M3" s="233"/>
      <c r="N3" s="2"/>
      <c r="O3" s="2"/>
    </row>
    <row r="4" spans="1:27" ht="42.75" customHeight="1" thickBot="1" x14ac:dyDescent="0.25">
      <c r="B4" s="2"/>
      <c r="C4" s="4" t="s">
        <v>3</v>
      </c>
      <c r="D4" s="262" t="str">
        <f>'Data Summary'!D6</f>
        <v>Venting of natural gas from onshore natural gas processing facilities</v>
      </c>
      <c r="E4" s="263"/>
      <c r="F4" s="263"/>
      <c r="G4" s="263"/>
      <c r="H4" s="263"/>
      <c r="I4" s="263"/>
      <c r="J4" s="263"/>
      <c r="K4" s="263"/>
      <c r="L4" s="263"/>
      <c r="M4" s="264"/>
      <c r="N4" s="2"/>
      <c r="O4" s="2"/>
    </row>
    <row r="5" spans="1:27" ht="39" customHeight="1" thickBot="1" x14ac:dyDescent="0.25">
      <c r="B5" s="2"/>
      <c r="C5" s="4" t="s">
        <v>4</v>
      </c>
      <c r="D5" s="262" t="s">
        <v>435</v>
      </c>
      <c r="E5" s="263"/>
      <c r="F5" s="263"/>
      <c r="G5" s="263"/>
      <c r="H5" s="263"/>
      <c r="I5" s="263"/>
      <c r="J5" s="263"/>
      <c r="K5" s="263"/>
      <c r="L5" s="263"/>
      <c r="M5" s="264"/>
      <c r="N5" s="2"/>
      <c r="O5" s="2"/>
    </row>
    <row r="6" spans="1:27" ht="56.25" customHeight="1" thickBot="1" x14ac:dyDescent="0.25">
      <c r="B6" s="2"/>
      <c r="C6" s="5" t="s">
        <v>5</v>
      </c>
      <c r="D6" s="262" t="s">
        <v>6</v>
      </c>
      <c r="E6" s="263"/>
      <c r="F6" s="263"/>
      <c r="G6" s="263"/>
      <c r="H6" s="263"/>
      <c r="I6" s="263"/>
      <c r="J6" s="263"/>
      <c r="K6" s="263"/>
      <c r="L6" s="263"/>
      <c r="M6" s="264"/>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55" t="s">
        <v>10</v>
      </c>
      <c r="C9" s="7" t="s">
        <v>11</v>
      </c>
      <c r="D9" s="257" t="s">
        <v>12</v>
      </c>
      <c r="E9" s="257"/>
      <c r="F9" s="257"/>
      <c r="G9" s="257"/>
      <c r="H9" s="257"/>
      <c r="I9" s="257"/>
      <c r="J9" s="257"/>
      <c r="K9" s="257"/>
      <c r="L9" s="257"/>
      <c r="M9" s="258"/>
      <c r="N9" s="2"/>
      <c r="O9" s="2"/>
      <c r="P9" s="2"/>
      <c r="Q9" s="2"/>
      <c r="R9" s="2"/>
      <c r="S9" s="2"/>
      <c r="T9" s="2"/>
      <c r="U9" s="2"/>
      <c r="V9" s="2"/>
      <c r="W9" s="2"/>
      <c r="X9" s="2"/>
      <c r="Y9" s="2"/>
      <c r="Z9" s="2"/>
      <c r="AA9" s="2"/>
    </row>
    <row r="10" spans="1:27" s="8" customFormat="1" ht="15" customHeight="1" x14ac:dyDescent="0.2">
      <c r="A10" s="2"/>
      <c r="B10" s="256"/>
      <c r="C10" s="9" t="s">
        <v>13</v>
      </c>
      <c r="D10" s="259" t="s">
        <v>14</v>
      </c>
      <c r="E10" s="259"/>
      <c r="F10" s="259"/>
      <c r="G10" s="259"/>
      <c r="H10" s="259"/>
      <c r="I10" s="259"/>
      <c r="J10" s="259"/>
      <c r="K10" s="259"/>
      <c r="L10" s="259"/>
      <c r="M10" s="260"/>
      <c r="N10" s="2"/>
      <c r="O10" s="2"/>
      <c r="P10" s="2"/>
      <c r="Q10" s="2"/>
      <c r="R10" s="2"/>
      <c r="S10" s="2"/>
      <c r="T10" s="2"/>
      <c r="U10" s="2"/>
      <c r="V10" s="2"/>
      <c r="W10" s="2"/>
      <c r="X10" s="2"/>
      <c r="Y10" s="2"/>
      <c r="Z10" s="2"/>
      <c r="AA10" s="2"/>
    </row>
    <row r="11" spans="1:27" s="8" customFormat="1" ht="15" customHeight="1" x14ac:dyDescent="0.2">
      <c r="A11" s="2"/>
      <c r="B11" s="256"/>
      <c r="C11" s="9" t="s">
        <v>15</v>
      </c>
      <c r="D11" s="259" t="s">
        <v>16</v>
      </c>
      <c r="E11" s="259"/>
      <c r="F11" s="259"/>
      <c r="G11" s="259"/>
      <c r="H11" s="259"/>
      <c r="I11" s="259"/>
      <c r="J11" s="259"/>
      <c r="K11" s="259"/>
      <c r="L11" s="259"/>
      <c r="M11" s="260"/>
      <c r="N11" s="2"/>
      <c r="O11" s="2"/>
      <c r="P11" s="2"/>
      <c r="Q11" s="2"/>
      <c r="R11" s="2"/>
      <c r="S11" s="2"/>
      <c r="T11" s="2"/>
      <c r="U11" s="2"/>
      <c r="V11" s="2"/>
      <c r="W11" s="2"/>
      <c r="X11" s="2"/>
      <c r="Y11" s="2"/>
      <c r="Z11" s="2"/>
      <c r="AA11" s="2"/>
    </row>
    <row r="12" spans="1:27" s="8" customFormat="1" ht="15" customHeight="1" x14ac:dyDescent="0.2">
      <c r="A12" s="2"/>
      <c r="B12" s="256"/>
      <c r="C12" s="9" t="s">
        <v>17</v>
      </c>
      <c r="D12" s="259" t="s">
        <v>18</v>
      </c>
      <c r="E12" s="259"/>
      <c r="F12" s="259"/>
      <c r="G12" s="259"/>
      <c r="H12" s="259"/>
      <c r="I12" s="259"/>
      <c r="J12" s="259"/>
      <c r="K12" s="259"/>
      <c r="L12" s="259"/>
      <c r="M12" s="260"/>
      <c r="N12" s="2"/>
      <c r="O12" s="2"/>
      <c r="P12" s="2"/>
      <c r="Q12" s="2"/>
      <c r="R12" s="2"/>
      <c r="S12" s="2"/>
      <c r="T12" s="2"/>
      <c r="U12" s="2"/>
      <c r="V12" s="2"/>
      <c r="W12" s="2"/>
      <c r="X12" s="2"/>
      <c r="Y12" s="2"/>
      <c r="Z12" s="2"/>
      <c r="AA12" s="2"/>
    </row>
    <row r="13" spans="1:27" s="2" customFormat="1" ht="15" customHeight="1" x14ac:dyDescent="0.2">
      <c r="B13" s="267"/>
      <c r="C13" s="10" t="s">
        <v>20</v>
      </c>
      <c r="D13" s="269" t="s">
        <v>21</v>
      </c>
      <c r="E13" s="269"/>
      <c r="F13" s="269"/>
      <c r="G13" s="269"/>
      <c r="H13" s="269"/>
      <c r="I13" s="269"/>
      <c r="J13" s="269"/>
      <c r="K13" s="269"/>
      <c r="L13" s="269"/>
      <c r="M13" s="270"/>
    </row>
    <row r="14" spans="1:27" s="2" customFormat="1" ht="15" customHeight="1" x14ac:dyDescent="0.2">
      <c r="B14" s="267"/>
      <c r="C14" s="11" t="s">
        <v>22</v>
      </c>
      <c r="D14" s="269" t="s">
        <v>22</v>
      </c>
      <c r="E14" s="269"/>
      <c r="F14" s="269"/>
      <c r="G14" s="269"/>
      <c r="H14" s="269"/>
      <c r="I14" s="269"/>
      <c r="J14" s="269"/>
      <c r="K14" s="269"/>
      <c r="L14" s="269"/>
      <c r="M14" s="270"/>
    </row>
    <row r="15" spans="1:27" s="2" customFormat="1" ht="15" customHeight="1" thickBot="1" x14ac:dyDescent="0.25">
      <c r="B15" s="268"/>
      <c r="C15" s="12"/>
      <c r="D15" s="271"/>
      <c r="E15" s="271"/>
      <c r="F15" s="271"/>
      <c r="G15" s="271"/>
      <c r="H15" s="271"/>
      <c r="I15" s="271"/>
      <c r="J15" s="271"/>
      <c r="K15" s="271"/>
      <c r="L15" s="271"/>
      <c r="M15" s="272"/>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65"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Processing venting. U.S. Department of Energy, National Energy Technology Laboratory. Last Updated: October 2018 (version 01). www.netl.doe.gov/LCA (http://www.netl.doe.gov/LCA)</v>
      </c>
      <c r="D24" s="265"/>
      <c r="E24" s="265"/>
      <c r="F24" s="265"/>
      <c r="G24" s="265"/>
      <c r="H24" s="265"/>
      <c r="I24" s="265"/>
      <c r="J24" s="265"/>
      <c r="K24" s="265"/>
      <c r="L24" s="265"/>
      <c r="M24" s="265"/>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66" t="s">
        <v>346</v>
      </c>
      <c r="D29" s="266"/>
      <c r="E29" s="266"/>
      <c r="F29" s="266"/>
      <c r="G29" s="266"/>
      <c r="H29" s="266"/>
      <c r="I29" s="266"/>
      <c r="J29" s="266"/>
      <c r="K29" s="266"/>
      <c r="L29" s="266"/>
      <c r="M29" s="266"/>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74"/>
  <sheetViews>
    <sheetView showGridLines="0" tabSelected="1" topLeftCell="A19" zoomScale="85" zoomScaleNormal="85" zoomScalePageLayoutView="40" workbookViewId="0">
      <selection activeCell="J45" sqref="J45:Q45"/>
    </sheetView>
  </sheetViews>
  <sheetFormatPr defaultColWidth="9.140625" defaultRowHeight="12.75" x14ac:dyDescent="0.2"/>
  <cols>
    <col min="1" max="1" width="1.85546875" style="2" customWidth="1"/>
    <col min="2" max="2" width="3.5703125" style="62" customWidth="1"/>
    <col min="3" max="3" width="29.5703125" style="3" customWidth="1"/>
    <col min="4" max="4" width="67.2851562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1" t="s">
        <v>0</v>
      </c>
      <c r="C1" s="261"/>
      <c r="D1" s="261"/>
      <c r="E1" s="261"/>
      <c r="F1" s="261"/>
      <c r="G1" s="261"/>
      <c r="H1" s="261"/>
      <c r="I1" s="261"/>
      <c r="J1" s="261"/>
      <c r="K1" s="261"/>
      <c r="L1" s="261"/>
      <c r="M1" s="261"/>
      <c r="N1" s="261"/>
      <c r="O1" s="261"/>
      <c r="P1" s="261"/>
      <c r="Q1" s="261"/>
    </row>
    <row r="2" spans="1:25" ht="20.25" x14ac:dyDescent="0.3">
      <c r="B2" s="261" t="s">
        <v>38</v>
      </c>
      <c r="C2" s="261"/>
      <c r="D2" s="261"/>
      <c r="E2" s="261"/>
      <c r="F2" s="261"/>
      <c r="G2" s="261"/>
      <c r="H2" s="261"/>
      <c r="I2" s="261"/>
      <c r="J2" s="261"/>
      <c r="K2" s="261"/>
      <c r="L2" s="261"/>
      <c r="M2" s="261"/>
      <c r="N2" s="261"/>
      <c r="O2" s="261"/>
      <c r="P2" s="261"/>
      <c r="Q2" s="261"/>
    </row>
    <row r="3" spans="1:25" ht="5.25" customHeight="1" x14ac:dyDescent="0.2">
      <c r="B3" s="6"/>
      <c r="C3" s="2"/>
      <c r="D3" s="14"/>
      <c r="E3" s="14"/>
      <c r="F3" s="14"/>
      <c r="G3" s="14"/>
      <c r="H3" s="14"/>
      <c r="I3" s="14"/>
      <c r="J3" s="14"/>
      <c r="K3" s="14"/>
      <c r="L3" s="14"/>
      <c r="M3" s="14"/>
      <c r="N3" s="14"/>
      <c r="O3" s="14"/>
      <c r="P3" s="2"/>
    </row>
    <row r="4" spans="1:25" ht="13.5" thickBot="1" x14ac:dyDescent="0.25">
      <c r="B4" s="273" t="s">
        <v>39</v>
      </c>
      <c r="C4" s="273"/>
      <c r="D4" s="279" t="s">
        <v>361</v>
      </c>
      <c r="E4" s="280"/>
      <c r="F4" s="14"/>
      <c r="G4" s="14"/>
      <c r="H4" s="14"/>
      <c r="I4" s="14"/>
      <c r="J4" s="14"/>
      <c r="K4" s="14"/>
      <c r="L4" s="14"/>
      <c r="M4" s="14"/>
      <c r="N4" s="14"/>
      <c r="O4" s="14"/>
      <c r="P4" s="2"/>
    </row>
    <row r="5" spans="1:25" ht="13.5" thickBot="1" x14ac:dyDescent="0.25">
      <c r="B5" s="273" t="s">
        <v>40</v>
      </c>
      <c r="C5" s="273"/>
      <c r="D5" s="240">
        <v>1</v>
      </c>
      <c r="E5" s="240" t="s">
        <v>41</v>
      </c>
      <c r="F5" s="241" t="s">
        <v>42</v>
      </c>
      <c r="G5" s="281" t="s">
        <v>317</v>
      </c>
      <c r="H5" s="281"/>
      <c r="I5" s="281"/>
      <c r="J5" s="281"/>
      <c r="K5" s="14"/>
      <c r="L5" s="14"/>
      <c r="M5" s="242" t="s">
        <v>17</v>
      </c>
      <c r="N5" s="243" t="str">
        <f>DQI!I16</f>
        <v>1,2,2,3,1</v>
      </c>
      <c r="O5" s="244"/>
      <c r="P5" s="14" t="s">
        <v>43</v>
      </c>
    </row>
    <row r="6" spans="1:25" ht="27.75" customHeight="1" x14ac:dyDescent="0.2">
      <c r="B6" s="282" t="s">
        <v>44</v>
      </c>
      <c r="C6" s="283"/>
      <c r="D6" s="284" t="s">
        <v>362</v>
      </c>
      <c r="E6" s="285"/>
      <c r="F6" s="285"/>
      <c r="G6" s="285"/>
      <c r="H6" s="285"/>
      <c r="I6" s="285"/>
      <c r="J6" s="285"/>
      <c r="K6" s="285"/>
      <c r="L6" s="285"/>
      <c r="M6" s="285"/>
      <c r="N6" s="285"/>
      <c r="O6" s="286"/>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87" t="s">
        <v>45</v>
      </c>
      <c r="C8" s="288"/>
      <c r="D8" s="288"/>
      <c r="E8" s="288"/>
      <c r="F8" s="288"/>
      <c r="G8" s="288"/>
      <c r="H8" s="288"/>
      <c r="I8" s="288"/>
      <c r="J8" s="288"/>
      <c r="K8" s="288"/>
      <c r="L8" s="288"/>
      <c r="M8" s="288"/>
      <c r="N8" s="288"/>
      <c r="O8" s="288"/>
      <c r="P8" s="288"/>
      <c r="Q8" s="289"/>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73" t="s">
        <v>46</v>
      </c>
      <c r="C10" s="273"/>
      <c r="D10" s="290" t="s">
        <v>318</v>
      </c>
      <c r="E10" s="278"/>
      <c r="F10" s="2"/>
      <c r="G10" s="21" t="s">
        <v>47</v>
      </c>
      <c r="H10" s="22"/>
      <c r="I10" s="22"/>
      <c r="J10" s="22"/>
      <c r="K10" s="22"/>
      <c r="L10" s="22"/>
      <c r="M10" s="22"/>
      <c r="N10" s="22"/>
      <c r="O10" s="23"/>
      <c r="P10" s="2"/>
    </row>
    <row r="11" spans="1:25" x14ac:dyDescent="0.2">
      <c r="B11" s="275" t="s">
        <v>48</v>
      </c>
      <c r="C11" s="276"/>
      <c r="D11" s="277" t="s">
        <v>318</v>
      </c>
      <c r="E11" s="278"/>
      <c r="F11" s="2"/>
      <c r="G11" s="24" t="str">
        <f>CONCATENATE("Reference Flow: ",D5," ",E5," of ",G5)</f>
        <v>Reference Flow: 1 kg of natural gas</v>
      </c>
      <c r="H11" s="25"/>
      <c r="I11" s="25"/>
      <c r="J11" s="25"/>
      <c r="K11" s="25"/>
      <c r="L11" s="25"/>
      <c r="M11" s="25"/>
      <c r="N11" s="25"/>
      <c r="O11" s="26"/>
      <c r="P11" s="2"/>
    </row>
    <row r="12" spans="1:25" x14ac:dyDescent="0.2">
      <c r="B12" s="273" t="s">
        <v>49</v>
      </c>
      <c r="C12" s="273"/>
      <c r="D12" s="274">
        <v>2016</v>
      </c>
      <c r="E12" s="274"/>
      <c r="F12" s="2"/>
      <c r="G12" s="24"/>
      <c r="H12" s="25"/>
      <c r="I12" s="25"/>
      <c r="J12" s="25"/>
      <c r="K12" s="25"/>
      <c r="L12" s="25"/>
      <c r="M12" s="25"/>
      <c r="N12" s="25"/>
      <c r="O12" s="26"/>
      <c r="P12" s="2"/>
    </row>
    <row r="13" spans="1:25" ht="12.75" customHeight="1" x14ac:dyDescent="0.2">
      <c r="B13" s="273" t="s">
        <v>50</v>
      </c>
      <c r="C13" s="273"/>
      <c r="D13" s="274" t="s">
        <v>87</v>
      </c>
      <c r="E13" s="274"/>
      <c r="F13" s="2"/>
      <c r="G13" s="292" t="s">
        <v>363</v>
      </c>
      <c r="H13" s="293"/>
      <c r="I13" s="293"/>
      <c r="J13" s="293"/>
      <c r="K13" s="293"/>
      <c r="L13" s="293"/>
      <c r="M13" s="293"/>
      <c r="N13" s="293"/>
      <c r="O13" s="294"/>
      <c r="P13" s="2"/>
    </row>
    <row r="14" spans="1:25" x14ac:dyDescent="0.2">
      <c r="B14" s="273" t="s">
        <v>51</v>
      </c>
      <c r="C14" s="273"/>
      <c r="D14" s="274" t="s">
        <v>93</v>
      </c>
      <c r="E14" s="274"/>
      <c r="F14" s="2"/>
      <c r="G14" s="292"/>
      <c r="H14" s="293"/>
      <c r="I14" s="293"/>
      <c r="J14" s="293"/>
      <c r="K14" s="293"/>
      <c r="L14" s="293"/>
      <c r="M14" s="293"/>
      <c r="N14" s="293"/>
      <c r="O14" s="294"/>
      <c r="P14" s="2"/>
    </row>
    <row r="15" spans="1:25" x14ac:dyDescent="0.2">
      <c r="B15" s="273" t="s">
        <v>52</v>
      </c>
      <c r="C15" s="273"/>
      <c r="D15" s="274" t="s">
        <v>319</v>
      </c>
      <c r="E15" s="274"/>
      <c r="F15" s="2"/>
      <c r="G15" s="292"/>
      <c r="H15" s="293"/>
      <c r="I15" s="293"/>
      <c r="J15" s="293"/>
      <c r="K15" s="293"/>
      <c r="L15" s="293"/>
      <c r="M15" s="293"/>
      <c r="N15" s="293"/>
      <c r="O15" s="294"/>
      <c r="P15" s="2"/>
    </row>
    <row r="16" spans="1:25" x14ac:dyDescent="0.2">
      <c r="B16" s="273" t="s">
        <v>53</v>
      </c>
      <c r="C16" s="273"/>
      <c r="D16" s="274" t="s">
        <v>94</v>
      </c>
      <c r="E16" s="274"/>
      <c r="F16" s="2"/>
      <c r="G16" s="292"/>
      <c r="H16" s="293"/>
      <c r="I16" s="293"/>
      <c r="J16" s="293"/>
      <c r="K16" s="293"/>
      <c r="L16" s="293"/>
      <c r="M16" s="293"/>
      <c r="N16" s="293"/>
      <c r="O16" s="294"/>
      <c r="P16" s="2"/>
    </row>
    <row r="17" spans="1:25" ht="23.45" customHeight="1" x14ac:dyDescent="0.2">
      <c r="B17" s="299" t="s">
        <v>54</v>
      </c>
      <c r="C17" s="300"/>
      <c r="D17" s="301"/>
      <c r="E17" s="301"/>
      <c r="F17" s="2"/>
      <c r="G17" s="27" t="s">
        <v>406</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87" t="s">
        <v>55</v>
      </c>
      <c r="C20" s="288"/>
      <c r="D20" s="288"/>
      <c r="E20" s="288"/>
      <c r="F20" s="288"/>
      <c r="G20" s="288"/>
      <c r="H20" s="288"/>
      <c r="I20" s="288"/>
      <c r="J20" s="288"/>
      <c r="K20" s="288"/>
      <c r="L20" s="288"/>
      <c r="M20" s="288"/>
      <c r="N20" s="288"/>
      <c r="O20" s="288"/>
      <c r="P20" s="288"/>
      <c r="Q20" s="289"/>
      <c r="R20" s="19"/>
      <c r="S20" s="19"/>
      <c r="T20" s="19"/>
      <c r="U20" s="19"/>
      <c r="V20" s="19"/>
      <c r="W20" s="19"/>
      <c r="X20" s="19"/>
      <c r="Y20" s="19"/>
    </row>
    <row r="21" spans="1:25" x14ac:dyDescent="0.2">
      <c r="B21" s="6"/>
      <c r="C21" s="2"/>
      <c r="D21" s="2"/>
      <c r="E21" s="2"/>
      <c r="F21" s="2"/>
      <c r="G21" s="30" t="s">
        <v>56</v>
      </c>
      <c r="H21" s="2"/>
      <c r="J21" s="2"/>
      <c r="K21" s="2"/>
      <c r="L21" s="2"/>
      <c r="M21" s="2"/>
      <c r="N21" s="2"/>
      <c r="O21" s="2"/>
      <c r="P21" s="2"/>
    </row>
    <row r="22" spans="1:25" x14ac:dyDescent="0.2">
      <c r="B22" s="6"/>
      <c r="C22" s="31" t="s">
        <v>57</v>
      </c>
      <c r="D22" s="31" t="s">
        <v>58</v>
      </c>
      <c r="E22" s="31" t="s">
        <v>59</v>
      </c>
      <c r="F22" s="31" t="s">
        <v>60</v>
      </c>
      <c r="G22" s="31" t="s">
        <v>61</v>
      </c>
      <c r="H22" s="31" t="s">
        <v>62</v>
      </c>
      <c r="I22" s="31" t="s">
        <v>63</v>
      </c>
      <c r="J22" s="302" t="s">
        <v>64</v>
      </c>
      <c r="K22" s="302"/>
      <c r="L22" s="302"/>
      <c r="M22" s="302"/>
      <c r="N22" s="302"/>
      <c r="O22" s="302"/>
      <c r="P22" s="302"/>
      <c r="Q22" s="302"/>
    </row>
    <row r="23" spans="1:25" x14ac:dyDescent="0.2">
      <c r="B23" s="14">
        <f t="shared" ref="B23:B35" si="0">LEN(C23)</f>
        <v>7</v>
      </c>
      <c r="C23" s="32" t="s">
        <v>378</v>
      </c>
      <c r="D23" s="33"/>
      <c r="E23" s="71">
        <f>PS!D7</f>
        <v>1</v>
      </c>
      <c r="F23" s="227">
        <f>PS!C7</f>
        <v>1</v>
      </c>
      <c r="G23" s="228">
        <f>PS!E7</f>
        <v>1</v>
      </c>
      <c r="H23" s="245" t="s">
        <v>390</v>
      </c>
      <c r="I23" s="35">
        <v>1</v>
      </c>
      <c r="J23" s="291" t="s">
        <v>407</v>
      </c>
      <c r="K23" s="291"/>
      <c r="L23" s="291"/>
      <c r="M23" s="291"/>
      <c r="N23" s="291"/>
      <c r="O23" s="291"/>
      <c r="P23" s="291"/>
      <c r="Q23" s="291"/>
    </row>
    <row r="24" spans="1:25" x14ac:dyDescent="0.2">
      <c r="B24" s="14">
        <f t="shared" si="0"/>
        <v>7</v>
      </c>
      <c r="C24" s="32" t="s">
        <v>379</v>
      </c>
      <c r="D24" s="33"/>
      <c r="E24" s="71">
        <f>PS!D8</f>
        <v>3172.5</v>
      </c>
      <c r="F24" s="227">
        <f>PS!C8</f>
        <v>3172.5</v>
      </c>
      <c r="G24" s="228">
        <f>PS!E8</f>
        <v>3172.5</v>
      </c>
      <c r="H24" s="245" t="s">
        <v>391</v>
      </c>
      <c r="I24" s="35">
        <v>1</v>
      </c>
      <c r="J24" s="291" t="s">
        <v>349</v>
      </c>
      <c r="K24" s="291"/>
      <c r="L24" s="291"/>
      <c r="M24" s="291"/>
      <c r="N24" s="291"/>
      <c r="O24" s="291"/>
      <c r="P24" s="291"/>
      <c r="Q24" s="291"/>
    </row>
    <row r="25" spans="1:25" x14ac:dyDescent="0.2">
      <c r="B25" s="14">
        <f t="shared" si="0"/>
        <v>13</v>
      </c>
      <c r="C25" s="33" t="s">
        <v>380</v>
      </c>
      <c r="D25" s="33"/>
      <c r="E25" s="71">
        <f>PS!D9</f>
        <v>7.5824575418994358E-2</v>
      </c>
      <c r="F25" s="227">
        <f>PS!C9</f>
        <v>1.3296019553072623E-2</v>
      </c>
      <c r="G25" s="228">
        <f>PS!E9</f>
        <v>0.21578791899441349</v>
      </c>
      <c r="H25" s="246" t="s">
        <v>394</v>
      </c>
      <c r="I25" s="35">
        <v>1</v>
      </c>
      <c r="J25" s="291" t="s">
        <v>395</v>
      </c>
      <c r="K25" s="291"/>
      <c r="L25" s="291"/>
      <c r="M25" s="291"/>
      <c r="N25" s="291"/>
      <c r="O25" s="291"/>
      <c r="P25" s="291"/>
      <c r="Q25" s="291"/>
    </row>
    <row r="26" spans="1:25" x14ac:dyDescent="0.2">
      <c r="B26" s="14">
        <f t="shared" si="0"/>
        <v>12</v>
      </c>
      <c r="C26" s="33" t="s">
        <v>381</v>
      </c>
      <c r="D26" s="33"/>
      <c r="E26" s="71">
        <f>PS!D10</f>
        <v>5.3795583525022375</v>
      </c>
      <c r="F26" s="227">
        <f>PS!C10</f>
        <v>1.4978577481843567</v>
      </c>
      <c r="G26" s="228">
        <f>PS!E10</f>
        <v>12.238084979706715</v>
      </c>
      <c r="H26" s="246" t="s">
        <v>394</v>
      </c>
      <c r="I26" s="35">
        <v>1</v>
      </c>
      <c r="J26" s="291" t="s">
        <v>396</v>
      </c>
      <c r="K26" s="291"/>
      <c r="L26" s="291"/>
      <c r="M26" s="291"/>
      <c r="N26" s="291"/>
      <c r="O26" s="291"/>
      <c r="P26" s="291"/>
      <c r="Q26" s="291"/>
    </row>
    <row r="27" spans="1:25" x14ac:dyDescent="0.2">
      <c r="B27" s="14">
        <f t="shared" si="0"/>
        <v>13</v>
      </c>
      <c r="C27" s="32" t="s">
        <v>382</v>
      </c>
      <c r="D27" s="33"/>
      <c r="E27" s="71">
        <f>PS!D11</f>
        <v>7.8313374937832441</v>
      </c>
      <c r="F27" s="227">
        <f>PS!C11</f>
        <v>1.921901212555865</v>
      </c>
      <c r="G27" s="228">
        <f>PS!E11</f>
        <v>16.259744826243026</v>
      </c>
      <c r="H27" s="246" t="s">
        <v>394</v>
      </c>
      <c r="I27" s="35">
        <v>1</v>
      </c>
      <c r="J27" s="291" t="s">
        <v>397</v>
      </c>
      <c r="K27" s="291"/>
      <c r="L27" s="291"/>
      <c r="M27" s="291"/>
      <c r="N27" s="291"/>
      <c r="O27" s="291"/>
      <c r="P27" s="291"/>
      <c r="Q27" s="291"/>
    </row>
    <row r="28" spans="1:25" x14ac:dyDescent="0.2">
      <c r="B28" s="14">
        <f t="shared" si="0"/>
        <v>12</v>
      </c>
      <c r="C28" s="32" t="s">
        <v>383</v>
      </c>
      <c r="D28" s="33"/>
      <c r="E28" s="71">
        <f>PS!D12</f>
        <v>22.638402969008602</v>
      </c>
      <c r="F28" s="227">
        <f>PS!C12</f>
        <v>15.164965246675967</v>
      </c>
      <c r="G28" s="228">
        <f>PS!E12</f>
        <v>31.658403954252773</v>
      </c>
      <c r="H28" s="246" t="s">
        <v>394</v>
      </c>
      <c r="I28" s="35">
        <v>1</v>
      </c>
      <c r="J28" s="291" t="s">
        <v>398</v>
      </c>
      <c r="K28" s="291"/>
      <c r="L28" s="291"/>
      <c r="M28" s="291"/>
      <c r="N28" s="291"/>
      <c r="O28" s="291"/>
      <c r="P28" s="291"/>
      <c r="Q28" s="291"/>
    </row>
    <row r="29" spans="1:25" x14ac:dyDescent="0.2">
      <c r="B29" s="14">
        <f t="shared" si="0"/>
        <v>11</v>
      </c>
      <c r="C29" s="32" t="s">
        <v>384</v>
      </c>
      <c r="D29" s="33"/>
      <c r="E29" s="71">
        <f>PS!D13</f>
        <v>2.4829190779634085</v>
      </c>
      <c r="F29" s="227">
        <f>PS!C13</f>
        <v>0.71881953405726273</v>
      </c>
      <c r="G29" s="228">
        <f>PS!E13</f>
        <v>5.9442131424581008</v>
      </c>
      <c r="H29" s="246" t="s">
        <v>394</v>
      </c>
      <c r="I29" s="35">
        <v>1</v>
      </c>
      <c r="J29" s="291" t="s">
        <v>399</v>
      </c>
      <c r="K29" s="291"/>
      <c r="L29" s="291"/>
      <c r="M29" s="291"/>
      <c r="N29" s="291"/>
      <c r="O29" s="291"/>
      <c r="P29" s="291"/>
      <c r="Q29" s="291"/>
    </row>
    <row r="30" spans="1:25" x14ac:dyDescent="0.2">
      <c r="B30" s="14">
        <f t="shared" si="0"/>
        <v>14</v>
      </c>
      <c r="C30" s="32" t="s">
        <v>385</v>
      </c>
      <c r="D30" s="33"/>
      <c r="E30" s="71">
        <f>PS!D14</f>
        <v>22.310682943260911</v>
      </c>
      <c r="F30" s="227">
        <f>PS!C14</f>
        <v>1.4643363743086595</v>
      </c>
      <c r="G30" s="228">
        <f>PS!E14</f>
        <v>53.773958059860341</v>
      </c>
      <c r="H30" s="246" t="s">
        <v>394</v>
      </c>
      <c r="I30" s="35">
        <v>1</v>
      </c>
      <c r="J30" s="291" t="s">
        <v>400</v>
      </c>
      <c r="K30" s="291"/>
      <c r="L30" s="291"/>
      <c r="M30" s="291"/>
      <c r="N30" s="291"/>
      <c r="O30" s="291"/>
      <c r="P30" s="291"/>
      <c r="Q30" s="291"/>
    </row>
    <row r="31" spans="1:25" x14ac:dyDescent="0.2">
      <c r="B31" s="14">
        <f t="shared" si="0"/>
        <v>11</v>
      </c>
      <c r="C31" s="32" t="s">
        <v>386</v>
      </c>
      <c r="D31" s="33"/>
      <c r="E31" s="71">
        <f>PS!D15</f>
        <v>1.0270457462181561</v>
      </c>
      <c r="F31" s="227">
        <f>PS!C15</f>
        <v>0.46154318835893837</v>
      </c>
      <c r="G31" s="228">
        <f>PS!E15</f>
        <v>1.7369909272416209</v>
      </c>
      <c r="H31" s="246" t="s">
        <v>394</v>
      </c>
      <c r="I31" s="35">
        <v>1</v>
      </c>
      <c r="J31" s="291" t="s">
        <v>401</v>
      </c>
      <c r="K31" s="291"/>
      <c r="L31" s="291"/>
      <c r="M31" s="291"/>
      <c r="N31" s="291"/>
      <c r="O31" s="291"/>
      <c r="P31" s="291"/>
      <c r="Q31" s="291"/>
    </row>
    <row r="32" spans="1:25" x14ac:dyDescent="0.2">
      <c r="B32" s="14">
        <f t="shared" si="0"/>
        <v>13</v>
      </c>
      <c r="C32" s="32" t="s">
        <v>387</v>
      </c>
      <c r="D32" s="33"/>
      <c r="E32" s="71">
        <f>PS!D16</f>
        <v>0.3575425590178774</v>
      </c>
      <c r="F32" s="227">
        <f>PS!C16</f>
        <v>3.8514977367318425E-2</v>
      </c>
      <c r="G32" s="228">
        <f>PS!E16</f>
        <v>1.0418911011452512</v>
      </c>
      <c r="H32" s="246" t="s">
        <v>394</v>
      </c>
      <c r="I32" s="35">
        <v>1</v>
      </c>
      <c r="J32" s="291" t="s">
        <v>402</v>
      </c>
      <c r="K32" s="291"/>
      <c r="L32" s="291"/>
      <c r="M32" s="291"/>
      <c r="N32" s="291"/>
      <c r="O32" s="291"/>
      <c r="P32" s="291"/>
      <c r="Q32" s="291"/>
    </row>
    <row r="33" spans="2:17" x14ac:dyDescent="0.2">
      <c r="B33" s="14">
        <f t="shared" si="0"/>
        <v>14</v>
      </c>
      <c r="C33" s="32" t="s">
        <v>388</v>
      </c>
      <c r="D33" s="33"/>
      <c r="E33" s="71">
        <f>PS!D17</f>
        <v>33600000</v>
      </c>
      <c r="F33" s="227">
        <f>PS!C17</f>
        <v>28400000</v>
      </c>
      <c r="G33" s="228">
        <f>PS!E17</f>
        <v>38800000</v>
      </c>
      <c r="H33" s="245" t="s">
        <v>392</v>
      </c>
      <c r="I33" s="35">
        <v>3</v>
      </c>
      <c r="J33" s="291" t="s">
        <v>403</v>
      </c>
      <c r="K33" s="291"/>
      <c r="L33" s="291"/>
      <c r="M33" s="291"/>
      <c r="N33" s="291"/>
      <c r="O33" s="291"/>
      <c r="P33" s="291"/>
      <c r="Q33" s="291"/>
    </row>
    <row r="34" spans="2:17" x14ac:dyDescent="0.2">
      <c r="B34" s="14">
        <f t="shared" si="0"/>
        <v>15</v>
      </c>
      <c r="C34" s="229" t="s">
        <v>389</v>
      </c>
      <c r="D34" s="71"/>
      <c r="E34" s="71">
        <f>PS!D18</f>
        <v>0</v>
      </c>
      <c r="F34" s="227">
        <f>PS!C18</f>
        <v>0</v>
      </c>
      <c r="G34" s="228">
        <f>PS!E18</f>
        <v>0</v>
      </c>
      <c r="H34" s="247" t="s">
        <v>393</v>
      </c>
      <c r="I34" s="35">
        <v>3</v>
      </c>
      <c r="J34" s="291" t="s">
        <v>404</v>
      </c>
      <c r="K34" s="291"/>
      <c r="L34" s="291"/>
      <c r="M34" s="291"/>
      <c r="N34" s="291"/>
      <c r="O34" s="291"/>
      <c r="P34" s="291"/>
      <c r="Q34" s="291"/>
    </row>
    <row r="35" spans="2:17" x14ac:dyDescent="0.2">
      <c r="B35" s="14">
        <f t="shared" si="0"/>
        <v>8</v>
      </c>
      <c r="C35" s="32" t="s">
        <v>376</v>
      </c>
      <c r="D35" s="216"/>
      <c r="E35" s="71">
        <f>PS!D19</f>
        <v>0.73415595693918156</v>
      </c>
      <c r="F35" s="227">
        <f>PS!C19</f>
        <v>0.73076369026073684</v>
      </c>
      <c r="G35" s="228">
        <f>PS!E19</f>
        <v>0.73754822361762629</v>
      </c>
      <c r="H35" s="36" t="s">
        <v>228</v>
      </c>
      <c r="I35" s="35"/>
      <c r="J35" s="291" t="s">
        <v>377</v>
      </c>
      <c r="K35" s="291"/>
      <c r="L35" s="291"/>
      <c r="M35" s="291"/>
      <c r="N35" s="291"/>
      <c r="O35" s="291"/>
      <c r="P35" s="291"/>
      <c r="Q35" s="291"/>
    </row>
    <row r="36" spans="2:17" x14ac:dyDescent="0.2">
      <c r="B36" s="14"/>
      <c r="C36" s="32" t="s">
        <v>374</v>
      </c>
      <c r="D36" s="33" t="str">
        <f>CONCATENATE("(",C33,"*1000*1031+",C34,"*5.3E+06)/1031*.042/2.205")</f>
        <v>(3_NG_processed*1000*1031+3_NGL_processed*5.3E+06)/1031*.042/2.205</v>
      </c>
      <c r="E36" s="71">
        <f>(E33*1000*1031+E34*5300000)/1031*0.042/2.205</f>
        <v>640000000</v>
      </c>
      <c r="F36" s="71">
        <f>(F33*1000*1031+F34*5300000)/1031*0.042/2.205</f>
        <v>540952380.9523809</v>
      </c>
      <c r="G36" s="71">
        <f>(G33*1000*1031+G34*5300000)/1031*0.042/2.205</f>
        <v>739047619.04761899</v>
      </c>
      <c r="H36" s="36" t="s">
        <v>315</v>
      </c>
      <c r="I36" s="35"/>
      <c r="J36" s="291" t="s">
        <v>375</v>
      </c>
      <c r="K36" s="291"/>
      <c r="L36" s="291"/>
      <c r="M36" s="291"/>
      <c r="N36" s="291"/>
      <c r="O36" s="291"/>
      <c r="P36" s="291"/>
      <c r="Q36" s="291"/>
    </row>
    <row r="37" spans="2:17" x14ac:dyDescent="0.2">
      <c r="B37" s="14">
        <f t="shared" ref="B37:B45" si="1">LEN(C37)</f>
        <v>9</v>
      </c>
      <c r="C37" s="32" t="s">
        <v>364</v>
      </c>
      <c r="D37" s="216" t="str">
        <f>CONCATENATE(C23,"*",C24,"/",C35,"/",C36)</f>
        <v>3_PD_AF*3_PD_EF/nat_mCH4/NG_equiv</v>
      </c>
      <c r="E37" s="71">
        <f>E23*E24/E35/E36</f>
        <v>6.7520139326617852E-6</v>
      </c>
      <c r="F37" s="71">
        <f>F23*F24/F35/F36</f>
        <v>8.0253805276618678E-6</v>
      </c>
      <c r="G37" s="71">
        <f>G23*G24/G35/G36</f>
        <v>5.820211774919275E-6</v>
      </c>
      <c r="H37" s="36" t="s">
        <v>316</v>
      </c>
      <c r="I37" s="35"/>
      <c r="J37" s="291" t="s">
        <v>436</v>
      </c>
      <c r="K37" s="291"/>
      <c r="L37" s="291"/>
      <c r="M37" s="291"/>
      <c r="N37" s="291"/>
      <c r="O37" s="291"/>
      <c r="P37" s="291"/>
      <c r="Q37" s="291"/>
    </row>
    <row r="38" spans="2:17" x14ac:dyDescent="0.2">
      <c r="B38" s="14">
        <f t="shared" si="1"/>
        <v>14</v>
      </c>
      <c r="C38" s="32" t="s">
        <v>365</v>
      </c>
      <c r="D38" s="216" t="str">
        <f>CONCATENATE(C25,"*1000/",C$35,"/",C$36)</f>
        <v>3_DEHYdes_CH4*1000/nat_mCH4/NG_equiv</v>
      </c>
      <c r="E38" s="71">
        <f>E25*1000/E$35/E$36</f>
        <v>1.613770180196105E-7</v>
      </c>
      <c r="F38" s="71">
        <f>F25*1000/F$35/F$36</f>
        <v>3.3634552061982813E-8</v>
      </c>
      <c r="G38" s="71">
        <f>G25*1000/G$35/G$36</f>
        <v>3.9588065784605592E-7</v>
      </c>
      <c r="H38" s="36" t="s">
        <v>316</v>
      </c>
      <c r="I38" s="35"/>
      <c r="J38" s="362" t="s">
        <v>438</v>
      </c>
      <c r="K38" s="362"/>
      <c r="L38" s="362"/>
      <c r="M38" s="362"/>
      <c r="N38" s="362"/>
      <c r="O38" s="362"/>
      <c r="P38" s="362"/>
      <c r="Q38" s="362"/>
    </row>
    <row r="39" spans="2:17" x14ac:dyDescent="0.2">
      <c r="B39" s="14">
        <f t="shared" si="1"/>
        <v>13</v>
      </c>
      <c r="C39" s="32" t="s">
        <v>366</v>
      </c>
      <c r="D39" s="216" t="str">
        <f t="shared" ref="D39:D45" si="2">CONCATENATE(C26,"*1000/",C$35,"/",C$36)</f>
        <v>3_DEHYlg_CH4*1000/nat_mCH4/NG_equiv</v>
      </c>
      <c r="E39" s="71">
        <f t="shared" ref="E39:F43" si="3">E26*1000/E$35/E$36</f>
        <v>1.1449283829050335E-5</v>
      </c>
      <c r="F39" s="71">
        <f t="shared" si="3"/>
        <v>3.7890869678443467E-6</v>
      </c>
      <c r="G39" s="71">
        <f>G26*1000/G$35/G$36</f>
        <v>2.2451771883798817E-5</v>
      </c>
      <c r="H39" s="36" t="s">
        <v>316</v>
      </c>
      <c r="I39" s="35"/>
      <c r="J39" s="362" t="s">
        <v>437</v>
      </c>
      <c r="K39" s="362"/>
      <c r="L39" s="362"/>
      <c r="M39" s="362"/>
      <c r="N39" s="362"/>
      <c r="O39" s="362"/>
      <c r="P39" s="362"/>
      <c r="Q39" s="362"/>
    </row>
    <row r="40" spans="2:17" x14ac:dyDescent="0.2">
      <c r="B40" s="14">
        <f t="shared" si="1"/>
        <v>14</v>
      </c>
      <c r="C40" s="32" t="s">
        <v>368</v>
      </c>
      <c r="D40" s="216" t="str">
        <f t="shared" si="2"/>
        <v>3_BDother_CH4*1000/nat_mCH4/NG_equiv</v>
      </c>
      <c r="E40" s="71">
        <f t="shared" si="3"/>
        <v>1.6667391605800188E-5</v>
      </c>
      <c r="F40" s="71">
        <f t="shared" si="3"/>
        <v>4.861777326189305E-6</v>
      </c>
      <c r="G40" s="71">
        <f>G27*1000/G$35/G$36</f>
        <v>2.9829837129986582E-5</v>
      </c>
      <c r="H40" s="36" t="s">
        <v>316</v>
      </c>
      <c r="I40" s="35"/>
      <c r="J40" s="362" t="s">
        <v>439</v>
      </c>
      <c r="K40" s="362"/>
      <c r="L40" s="362"/>
      <c r="M40" s="362"/>
      <c r="N40" s="362"/>
      <c r="O40" s="362"/>
      <c r="P40" s="362"/>
      <c r="Q40" s="362"/>
    </row>
    <row r="41" spans="2:17" x14ac:dyDescent="0.2">
      <c r="B41" s="14">
        <f t="shared" si="1"/>
        <v>13</v>
      </c>
      <c r="C41" s="32" t="s">
        <v>369</v>
      </c>
      <c r="D41" s="216" t="str">
        <f t="shared" si="2"/>
        <v>3_BDcomp_CH4*1000/nat_mCH4/NG_equiv</v>
      </c>
      <c r="E41" s="71">
        <f>E28*1000/E$35/E$36</f>
        <v>4.8181185897543898E-5</v>
      </c>
      <c r="F41" s="71">
        <f t="shared" si="3"/>
        <v>3.8362369359603547E-5</v>
      </c>
      <c r="G41" s="71">
        <f>G28*1000/G$35/G$36</f>
        <v>5.8079941834418578E-5</v>
      </c>
      <c r="H41" s="36" t="s">
        <v>316</v>
      </c>
      <c r="I41" s="35"/>
      <c r="J41" s="362" t="s">
        <v>440</v>
      </c>
      <c r="K41" s="362"/>
      <c r="L41" s="362"/>
      <c r="M41" s="362"/>
      <c r="N41" s="362"/>
      <c r="O41" s="362"/>
      <c r="P41" s="362"/>
      <c r="Q41" s="362"/>
    </row>
    <row r="42" spans="2:17" x14ac:dyDescent="0.2">
      <c r="B42" s="14">
        <f t="shared" si="1"/>
        <v>12</v>
      </c>
      <c r="C42" s="32" t="s">
        <v>370</v>
      </c>
      <c r="D42" s="216" t="str">
        <f t="shared" si="2"/>
        <v>3_BDesd_CH4*1000/nat_mCH4/NG_equiv</v>
      </c>
      <c r="E42" s="71">
        <f t="shared" si="3"/>
        <v>5.2843827291034482E-6</v>
      </c>
      <c r="F42" s="71">
        <f t="shared" si="3"/>
        <v>1.8183767664384976E-6</v>
      </c>
      <c r="G42" s="71">
        <f>G29*1000/G$35/G$36</f>
        <v>1.0905147147159827E-5</v>
      </c>
      <c r="H42" s="36" t="s">
        <v>316</v>
      </c>
      <c r="I42" s="35"/>
      <c r="J42" s="362" t="s">
        <v>441</v>
      </c>
      <c r="K42" s="362"/>
      <c r="L42" s="362"/>
      <c r="M42" s="362"/>
      <c r="N42" s="362"/>
      <c r="O42" s="362"/>
      <c r="P42" s="362"/>
      <c r="Q42" s="362"/>
    </row>
    <row r="43" spans="2:17" x14ac:dyDescent="0.2">
      <c r="B43" s="14">
        <f t="shared" si="1"/>
        <v>15</v>
      </c>
      <c r="C43" s="32" t="s">
        <v>371</v>
      </c>
      <c r="D43" s="216" t="str">
        <f t="shared" si="2"/>
        <v>3_BDfacpip_CH4*1000/nat_mCH4/NG_equiv</v>
      </c>
      <c r="E43" s="71">
        <f>E30*1000/E$35/E$36</f>
        <v>4.7483701207280485E-5</v>
      </c>
      <c r="F43" s="71">
        <f t="shared" si="3"/>
        <v>3.7042889280768152E-6</v>
      </c>
      <c r="G43" s="71">
        <f>G30*1000/G$35/G$36</f>
        <v>9.865274196501638E-5</v>
      </c>
      <c r="H43" s="36" t="s">
        <v>316</v>
      </c>
      <c r="I43" s="35"/>
      <c r="J43" s="362" t="s">
        <v>442</v>
      </c>
      <c r="K43" s="362"/>
      <c r="L43" s="362"/>
      <c r="M43" s="362"/>
      <c r="N43" s="362"/>
      <c r="O43" s="362"/>
      <c r="P43" s="362"/>
      <c r="Q43" s="362"/>
    </row>
    <row r="44" spans="2:17" x14ac:dyDescent="0.2">
      <c r="B44" s="14">
        <f t="shared" si="1"/>
        <v>12</v>
      </c>
      <c r="C44" s="32" t="s">
        <v>372</v>
      </c>
      <c r="D44" s="216" t="str">
        <f t="shared" si="2"/>
        <v>3_BDpig_CH4*1000/nat_mCH4/NG_equiv</v>
      </c>
      <c r="E44" s="71">
        <f t="shared" ref="E44:G45" si="4">E31*1000/E$35/E$36</f>
        <v>2.1858556936000036E-6</v>
      </c>
      <c r="F44" s="71">
        <f t="shared" si="4"/>
        <v>1.1675523141153027E-6</v>
      </c>
      <c r="G44" s="71">
        <f>G31*1000/G$35/G$36</f>
        <v>3.1866524972922398E-6</v>
      </c>
      <c r="H44" s="36" t="s">
        <v>316</v>
      </c>
      <c r="I44" s="35"/>
      <c r="J44" s="362" t="s">
        <v>443</v>
      </c>
      <c r="K44" s="362"/>
      <c r="L44" s="362"/>
      <c r="M44" s="362"/>
      <c r="N44" s="362"/>
      <c r="O44" s="362"/>
      <c r="P44" s="362"/>
      <c r="Q44" s="362"/>
    </row>
    <row r="45" spans="2:17" x14ac:dyDescent="0.2">
      <c r="B45" s="14">
        <f t="shared" si="1"/>
        <v>14</v>
      </c>
      <c r="C45" s="32" t="s">
        <v>373</v>
      </c>
      <c r="D45" s="216" t="str">
        <f t="shared" si="2"/>
        <v>3_BDscrub_CH4*1000/nat_mCH4/NG_equiv</v>
      </c>
      <c r="E45" s="71">
        <f t="shared" si="4"/>
        <v>7.6095582033357199E-7</v>
      </c>
      <c r="F45" s="71">
        <f t="shared" si="4"/>
        <v>9.7430212572739109E-8</v>
      </c>
      <c r="G45" s="71">
        <f>G32*1000/G$35/G$36</f>
        <v>1.9114347848917893E-6</v>
      </c>
      <c r="H45" s="36" t="s">
        <v>316</v>
      </c>
      <c r="I45" s="35"/>
      <c r="J45" s="362" t="s">
        <v>444</v>
      </c>
      <c r="K45" s="362"/>
      <c r="L45" s="362"/>
      <c r="M45" s="362"/>
      <c r="N45" s="362"/>
      <c r="O45" s="362"/>
      <c r="P45" s="362"/>
      <c r="Q45" s="362"/>
    </row>
    <row r="46" spans="2:17" x14ac:dyDescent="0.2">
      <c r="B46" s="14">
        <f>LEN(C46)</f>
        <v>11</v>
      </c>
      <c r="C46" s="32" t="s">
        <v>367</v>
      </c>
      <c r="D46" s="32" t="str">
        <f>CONCATENATE("1+",C37,"+",C38,"+",C39,"+",C40,"+",C41,"+",C42,"+",C43,"+",C44,"+",C45)</f>
        <v>1+Vent_3_PD+Vent_3_DEHYdes+Vent_3_DEHYlg+Vent_3_Bdother+Vent_3_Bdcomp+Vent_3_Bdesd+Vent_3_Bdfacpip+Vent_3_BDpig+Vent_2_Bdscrub</v>
      </c>
      <c r="E46" s="248">
        <f>1+SUM(E37:E45)</f>
        <v>1.0001389261477334</v>
      </c>
      <c r="F46" s="248">
        <f>1+SUM(F37:F45)</f>
        <v>1.0000618598969546</v>
      </c>
      <c r="G46" s="248">
        <f>1+SUM(G37:G45)</f>
        <v>1.0002312336196753</v>
      </c>
      <c r="H46" s="36" t="s">
        <v>315</v>
      </c>
      <c r="I46" s="35"/>
      <c r="J46" s="291" t="s">
        <v>313</v>
      </c>
      <c r="K46" s="291"/>
      <c r="L46" s="291"/>
      <c r="M46" s="291"/>
      <c r="N46" s="291"/>
      <c r="O46" s="291"/>
      <c r="P46" s="291"/>
      <c r="Q46" s="291"/>
    </row>
    <row r="47" spans="2:17" x14ac:dyDescent="0.2">
      <c r="B47" s="6"/>
      <c r="C47" s="32"/>
      <c r="D47" s="37" t="s">
        <v>66</v>
      </c>
      <c r="E47" s="34"/>
      <c r="F47" s="227"/>
      <c r="G47" s="228"/>
      <c r="H47" s="36"/>
      <c r="I47" s="38"/>
      <c r="J47" s="291"/>
      <c r="K47" s="291"/>
      <c r="L47" s="291"/>
      <c r="M47" s="291"/>
      <c r="N47" s="291"/>
      <c r="O47" s="291"/>
      <c r="P47" s="291"/>
      <c r="Q47" s="291"/>
    </row>
    <row r="48" spans="2:17" ht="13.5" thickBot="1" x14ac:dyDescent="0.25">
      <c r="B48" s="6"/>
      <c r="C48" s="2"/>
      <c r="D48" s="2"/>
      <c r="E48" s="2"/>
      <c r="F48" s="2"/>
      <c r="G48" s="2"/>
      <c r="H48" s="2"/>
      <c r="J48" s="2"/>
      <c r="K48" s="2"/>
      <c r="L48" s="2"/>
      <c r="M48" s="2"/>
      <c r="N48" s="2"/>
      <c r="O48" s="2"/>
      <c r="P48" s="2"/>
    </row>
    <row r="49" spans="1:25" s="20" customFormat="1" ht="15.75" customHeight="1" thickBot="1" x14ac:dyDescent="0.25">
      <c r="A49" s="19"/>
      <c r="B49" s="287" t="s">
        <v>67</v>
      </c>
      <c r="C49" s="288"/>
      <c r="D49" s="288"/>
      <c r="E49" s="288"/>
      <c r="F49" s="288"/>
      <c r="G49" s="288"/>
      <c r="H49" s="288"/>
      <c r="I49" s="288"/>
      <c r="J49" s="288"/>
      <c r="K49" s="288"/>
      <c r="L49" s="288"/>
      <c r="M49" s="288"/>
      <c r="N49" s="288"/>
      <c r="O49" s="288"/>
      <c r="P49" s="288"/>
      <c r="Q49" s="289"/>
      <c r="R49" s="19"/>
      <c r="S49" s="19"/>
      <c r="T49" s="19"/>
      <c r="U49" s="19"/>
      <c r="V49" s="19"/>
      <c r="W49" s="19"/>
      <c r="X49" s="19"/>
      <c r="Y49" s="19"/>
    </row>
    <row r="50" spans="1:25" x14ac:dyDescent="0.2">
      <c r="B50" s="6"/>
      <c r="C50" s="2"/>
      <c r="D50" s="2"/>
      <c r="E50" s="2"/>
      <c r="F50" s="2"/>
      <c r="G50" s="2"/>
      <c r="H50" s="30" t="s">
        <v>68</v>
      </c>
      <c r="J50" s="2"/>
      <c r="K50" s="2"/>
      <c r="L50" s="2"/>
      <c r="M50" s="2"/>
      <c r="N50" s="2"/>
      <c r="O50" s="2"/>
      <c r="P50" s="2"/>
    </row>
    <row r="51" spans="1:25" x14ac:dyDescent="0.2">
      <c r="B51" s="6"/>
      <c r="C51" s="31" t="s">
        <v>69</v>
      </c>
      <c r="D51" s="31" t="s">
        <v>70</v>
      </c>
      <c r="E51" s="31" t="s">
        <v>59</v>
      </c>
      <c r="F51" s="31" t="s">
        <v>71</v>
      </c>
      <c r="G51" s="31" t="s">
        <v>69</v>
      </c>
      <c r="H51" s="31" t="s">
        <v>62</v>
      </c>
      <c r="I51" s="31" t="s">
        <v>72</v>
      </c>
      <c r="J51" s="31" t="s">
        <v>73</v>
      </c>
      <c r="K51" s="31" t="s">
        <v>74</v>
      </c>
      <c r="L51" s="31" t="s">
        <v>75</v>
      </c>
      <c r="M51" s="31" t="s">
        <v>63</v>
      </c>
      <c r="N51" s="31" t="s">
        <v>17</v>
      </c>
      <c r="O51" s="302" t="s">
        <v>64</v>
      </c>
      <c r="P51" s="302"/>
      <c r="Q51" s="302"/>
      <c r="X51" s="19"/>
      <c r="Y51" s="19"/>
    </row>
    <row r="52" spans="1:25" ht="14.25" customHeight="1" x14ac:dyDescent="0.2">
      <c r="B52" s="6"/>
      <c r="C52" s="39" t="str">
        <f>C46</f>
        <v>NG_gathered</v>
      </c>
      <c r="D52" s="40" t="s">
        <v>405</v>
      </c>
      <c r="E52" s="41">
        <v>1</v>
      </c>
      <c r="F52" s="41" t="s">
        <v>41</v>
      </c>
      <c r="G52" s="238">
        <f>IF($C52="",1,VLOOKUP($C52,$C$22:$H$47,3,FALSE))</f>
        <v>1.0001389261477334</v>
      </c>
      <c r="H52" s="43" t="str">
        <f>IF($C52="","",VLOOKUP($C52,$C$22:$H$47,6,FALSE))</f>
        <v>kg NG</v>
      </c>
      <c r="I52" s="239">
        <f>IF(D52="","",E52*G52*$D$5)</f>
        <v>1.0001389261477334</v>
      </c>
      <c r="J52" s="41" t="s">
        <v>41</v>
      </c>
      <c r="K52" s="45" t="s">
        <v>91</v>
      </c>
      <c r="L52" s="41"/>
      <c r="M52" s="46"/>
      <c r="N52" s="46"/>
      <c r="O52" s="306" t="s">
        <v>360</v>
      </c>
      <c r="P52" s="306"/>
      <c r="Q52" s="306"/>
      <c r="X52" s="19"/>
      <c r="Y52" s="19"/>
    </row>
    <row r="53" spans="1:25" x14ac:dyDescent="0.2">
      <c r="B53" s="6"/>
      <c r="C53" s="41"/>
      <c r="D53" s="48"/>
      <c r="E53" s="41"/>
      <c r="F53" s="41"/>
      <c r="G53" s="42">
        <f>IF($C53="",1,VLOOKUP($C53,$C$22:$H$47,3,FALSE))</f>
        <v>1</v>
      </c>
      <c r="H53" s="43" t="str">
        <f>IF($C53="","",VLOOKUP($C53,$C$22:$H$47,6,FALSE))</f>
        <v/>
      </c>
      <c r="I53" s="44" t="str">
        <f>IF(D53="","",E53*G53*$D$5)</f>
        <v/>
      </c>
      <c r="J53" s="41"/>
      <c r="K53" s="45"/>
      <c r="L53" s="41"/>
      <c r="M53" s="46"/>
      <c r="N53" s="46"/>
      <c r="O53" s="304"/>
      <c r="P53" s="304"/>
      <c r="Q53" s="304"/>
      <c r="X53" s="19"/>
      <c r="Y53" s="19"/>
    </row>
    <row r="54" spans="1:25" x14ac:dyDescent="0.2">
      <c r="B54" s="6"/>
      <c r="C54" s="50" t="s">
        <v>65</v>
      </c>
      <c r="D54" s="37" t="s">
        <v>66</v>
      </c>
      <c r="E54" s="51" t="s">
        <v>76</v>
      </c>
      <c r="F54" s="37"/>
      <c r="G54" s="37"/>
      <c r="H54" s="37"/>
      <c r="I54" s="51" t="s">
        <v>77</v>
      </c>
      <c r="J54" s="37"/>
      <c r="K54" s="51"/>
      <c r="L54" s="37" t="s">
        <v>78</v>
      </c>
      <c r="M54" s="52"/>
      <c r="N54" s="52"/>
      <c r="O54" s="298"/>
      <c r="P54" s="298"/>
      <c r="Q54" s="298"/>
      <c r="X54" s="19"/>
      <c r="Y54" s="19"/>
    </row>
    <row r="55" spans="1:25" s="2" customFormat="1" ht="13.5" thickBot="1" x14ac:dyDescent="0.25">
      <c r="B55" s="6"/>
      <c r="X55" s="19"/>
      <c r="Y55" s="19"/>
    </row>
    <row r="56" spans="1:25" s="20" customFormat="1" ht="15.75" customHeight="1" thickBot="1" x14ac:dyDescent="0.25">
      <c r="A56" s="19"/>
      <c r="B56" s="287" t="s">
        <v>79</v>
      </c>
      <c r="C56" s="288"/>
      <c r="D56" s="288"/>
      <c r="E56" s="288"/>
      <c r="F56" s="288"/>
      <c r="G56" s="288"/>
      <c r="H56" s="288"/>
      <c r="I56" s="288"/>
      <c r="J56" s="288"/>
      <c r="K56" s="288"/>
      <c r="L56" s="288"/>
      <c r="M56" s="288"/>
      <c r="N56" s="288"/>
      <c r="O56" s="288"/>
      <c r="P56" s="288"/>
      <c r="Q56" s="289"/>
      <c r="R56" s="19"/>
      <c r="S56" s="19"/>
      <c r="T56" s="19"/>
      <c r="U56" s="19"/>
      <c r="V56" s="19"/>
      <c r="W56" s="19"/>
      <c r="X56" s="19"/>
      <c r="Y56" s="19"/>
    </row>
    <row r="57" spans="1:25" x14ac:dyDescent="0.2">
      <c r="B57" s="6"/>
      <c r="C57" s="2"/>
      <c r="D57" s="2"/>
      <c r="E57" s="2"/>
      <c r="F57" s="2"/>
      <c r="G57" s="2"/>
      <c r="H57" s="30" t="s">
        <v>80</v>
      </c>
      <c r="J57" s="2"/>
      <c r="K57" s="2"/>
      <c r="L57" s="2"/>
      <c r="M57" s="2"/>
      <c r="N57" s="2"/>
      <c r="O57" s="2"/>
      <c r="P57" s="2"/>
      <c r="X57" s="19"/>
      <c r="Y57" s="19"/>
    </row>
    <row r="58" spans="1:25" x14ac:dyDescent="0.2">
      <c r="B58" s="6"/>
      <c r="C58" s="31" t="s">
        <v>69</v>
      </c>
      <c r="D58" s="31" t="s">
        <v>70</v>
      </c>
      <c r="E58" s="31" t="s">
        <v>59</v>
      </c>
      <c r="F58" s="31" t="s">
        <v>71</v>
      </c>
      <c r="G58" s="31" t="s">
        <v>69</v>
      </c>
      <c r="H58" s="31" t="s">
        <v>62</v>
      </c>
      <c r="I58" s="31" t="s">
        <v>72</v>
      </c>
      <c r="J58" s="31" t="s">
        <v>73</v>
      </c>
      <c r="K58" s="31" t="s">
        <v>74</v>
      </c>
      <c r="L58" s="31" t="s">
        <v>75</v>
      </c>
      <c r="M58" s="31" t="s">
        <v>63</v>
      </c>
      <c r="N58" s="31" t="s">
        <v>17</v>
      </c>
      <c r="O58" s="302" t="s">
        <v>64</v>
      </c>
      <c r="P58" s="302"/>
      <c r="Q58" s="302"/>
      <c r="X58" s="19"/>
      <c r="Y58" s="19"/>
    </row>
    <row r="59" spans="1:25" x14ac:dyDescent="0.2">
      <c r="B59" s="6"/>
      <c r="C59" s="53"/>
      <c r="D59" s="54" t="s">
        <v>314</v>
      </c>
      <c r="E59" s="55">
        <v>1</v>
      </c>
      <c r="F59" s="55" t="str">
        <f>J59</f>
        <v>kg NG</v>
      </c>
      <c r="G59" s="42">
        <f t="shared" ref="G59:G69" si="5">IF($C59="",1,VLOOKUP($C59,$C$22:$H$47,3,FALSE))</f>
        <v>1</v>
      </c>
      <c r="H59" s="43" t="str">
        <f t="shared" ref="H59:H69" si="6">IF($C59="","",VLOOKUP($C59,$C$22:$H$47,6,FALSE))</f>
        <v/>
      </c>
      <c r="I59" s="44">
        <f t="shared" ref="I59:I69" si="7">IF(D59="","",E59*G59*$D$5)</f>
        <v>1</v>
      </c>
      <c r="J59" s="55" t="s">
        <v>315</v>
      </c>
      <c r="K59" s="45" t="s">
        <v>91</v>
      </c>
      <c r="L59" s="41"/>
      <c r="M59" s="56"/>
      <c r="N59" s="56"/>
      <c r="O59" s="303" t="s">
        <v>81</v>
      </c>
      <c r="P59" s="303"/>
      <c r="Q59" s="303"/>
      <c r="X59" s="19"/>
      <c r="Y59" s="19"/>
    </row>
    <row r="60" spans="1:25" x14ac:dyDescent="0.2">
      <c r="B60" s="6"/>
      <c r="C60" s="48" t="str">
        <f>C37</f>
        <v>Vent_3_PD</v>
      </c>
      <c r="D60" s="57" t="str">
        <f t="shared" ref="D60:D68" si="8">CONCATENATE(,C37," [to venting and flaring]")</f>
        <v>Vent_3_PD [to venting and flaring]</v>
      </c>
      <c r="E60" s="55">
        <v>1</v>
      </c>
      <c r="F60" s="55" t="str">
        <f t="shared" ref="F60:F68" si="9">J60</f>
        <v>kg NG</v>
      </c>
      <c r="G60" s="42">
        <f t="shared" si="5"/>
        <v>6.7520139326617852E-6</v>
      </c>
      <c r="H60" s="43" t="str">
        <f t="shared" si="6"/>
        <v>kg NG/kg NG</v>
      </c>
      <c r="I60" s="230">
        <f t="shared" si="7"/>
        <v>6.7520139326617852E-6</v>
      </c>
      <c r="J60" s="55" t="s">
        <v>315</v>
      </c>
      <c r="K60" s="45" t="s">
        <v>91</v>
      </c>
      <c r="L60" s="41"/>
      <c r="M60" s="46"/>
      <c r="N60" s="46"/>
      <c r="O60" s="295" t="str">
        <f t="shared" ref="O60:O66" si="10">J37</f>
        <v>[kg NG/kg NG] Venting of NG from high bleed pneumatic devices per unit of natural gas processed</v>
      </c>
      <c r="P60" s="296"/>
      <c r="Q60" s="297"/>
      <c r="X60" s="19"/>
      <c r="Y60" s="19"/>
    </row>
    <row r="61" spans="1:25" x14ac:dyDescent="0.2">
      <c r="B61" s="6"/>
      <c r="C61" s="48" t="str">
        <f t="shared" ref="C61:C68" si="11">C38</f>
        <v>Vent_3_DEHYdes</v>
      </c>
      <c r="D61" s="57" t="str">
        <f t="shared" si="8"/>
        <v>Vent_3_DEHYdes [to venting and flaring]</v>
      </c>
      <c r="E61" s="55">
        <v>1</v>
      </c>
      <c r="F61" s="55" t="str">
        <f t="shared" si="9"/>
        <v>kg NG</v>
      </c>
      <c r="G61" s="42">
        <f t="shared" si="5"/>
        <v>1.613770180196105E-7</v>
      </c>
      <c r="H61" s="43" t="str">
        <f t="shared" si="6"/>
        <v>kg NG/kg NG</v>
      </c>
      <c r="I61" s="230">
        <f t="shared" si="7"/>
        <v>1.613770180196105E-7</v>
      </c>
      <c r="J61" s="55" t="s">
        <v>315</v>
      </c>
      <c r="K61" s="45" t="s">
        <v>91</v>
      </c>
      <c r="L61" s="41"/>
      <c r="M61" s="46"/>
      <c r="N61" s="46"/>
      <c r="O61" s="295" t="str">
        <f t="shared" si="10"/>
        <v>[kg NG/kg NG] Venting of NG from desiccant dehydrators per unit of natural gas processed</v>
      </c>
      <c r="P61" s="296"/>
      <c r="Q61" s="297"/>
      <c r="X61" s="19"/>
      <c r="Y61" s="19"/>
    </row>
    <row r="62" spans="1:25" x14ac:dyDescent="0.2">
      <c r="B62" s="6"/>
      <c r="C62" s="48" t="str">
        <f t="shared" si="11"/>
        <v>Vent_3_DEHYlg</v>
      </c>
      <c r="D62" s="57" t="str">
        <f t="shared" si="8"/>
        <v>Vent_3_DEHYlg [to venting and flaring]</v>
      </c>
      <c r="E62" s="55">
        <v>1</v>
      </c>
      <c r="F62" s="55" t="str">
        <f t="shared" si="9"/>
        <v>kg NG</v>
      </c>
      <c r="G62" s="42">
        <f t="shared" si="5"/>
        <v>1.1449283829050335E-5</v>
      </c>
      <c r="H62" s="43" t="str">
        <f t="shared" si="6"/>
        <v>kg NG/kg NG</v>
      </c>
      <c r="I62" s="230">
        <f t="shared" si="7"/>
        <v>1.1449283829050335E-5</v>
      </c>
      <c r="J62" s="55" t="s">
        <v>315</v>
      </c>
      <c r="K62" s="45" t="s">
        <v>91</v>
      </c>
      <c r="L62" s="41"/>
      <c r="M62" s="46"/>
      <c r="N62" s="46"/>
      <c r="O62" s="295" t="str">
        <f t="shared" si="10"/>
        <v>[kg NG/kg NG] Venting of NG from large glycol dehydrators per unit of natural gas processed</v>
      </c>
      <c r="P62" s="296"/>
      <c r="Q62" s="297"/>
      <c r="X62" s="19"/>
      <c r="Y62" s="19"/>
    </row>
    <row r="63" spans="1:25" x14ac:dyDescent="0.2">
      <c r="B63" s="6"/>
      <c r="C63" s="48" t="str">
        <f t="shared" si="11"/>
        <v>Vent_3_Bdother</v>
      </c>
      <c r="D63" s="57" t="str">
        <f t="shared" si="8"/>
        <v>Vent_3_Bdother [to venting and flaring]</v>
      </c>
      <c r="E63" s="55">
        <v>1</v>
      </c>
      <c r="F63" s="55" t="str">
        <f t="shared" si="9"/>
        <v>kg NG</v>
      </c>
      <c r="G63" s="42">
        <f t="shared" si="5"/>
        <v>1.6667391605800188E-5</v>
      </c>
      <c r="H63" s="43" t="str">
        <f t="shared" si="6"/>
        <v>kg NG/kg NG</v>
      </c>
      <c r="I63" s="230">
        <f t="shared" si="7"/>
        <v>1.6667391605800188E-5</v>
      </c>
      <c r="J63" s="55" t="s">
        <v>315</v>
      </c>
      <c r="K63" s="45" t="s">
        <v>91</v>
      </c>
      <c r="L63" s="41"/>
      <c r="M63" s="46"/>
      <c r="N63" s="46"/>
      <c r="O63" s="295" t="str">
        <f t="shared" si="10"/>
        <v>[kg NG/kg NG] Venting of NG from "other" sources of venting per unit of natural gas processed</v>
      </c>
      <c r="P63" s="296"/>
      <c r="Q63" s="297"/>
      <c r="X63" s="19"/>
      <c r="Y63" s="19"/>
    </row>
    <row r="64" spans="1:25" x14ac:dyDescent="0.2">
      <c r="B64" s="6"/>
      <c r="C64" s="48" t="str">
        <f t="shared" si="11"/>
        <v>Vent_3_Bdcomp</v>
      </c>
      <c r="D64" s="57" t="str">
        <f t="shared" si="8"/>
        <v>Vent_3_Bdcomp [to venting and flaring]</v>
      </c>
      <c r="E64" s="55">
        <v>1</v>
      </c>
      <c r="F64" s="55" t="str">
        <f t="shared" si="9"/>
        <v>kg NG</v>
      </c>
      <c r="G64" s="42">
        <f t="shared" si="5"/>
        <v>4.8181185897543898E-5</v>
      </c>
      <c r="H64" s="43" t="str">
        <f t="shared" si="6"/>
        <v>kg NG/kg NG</v>
      </c>
      <c r="I64" s="230">
        <f t="shared" si="7"/>
        <v>4.8181185897543898E-5</v>
      </c>
      <c r="J64" s="55" t="s">
        <v>315</v>
      </c>
      <c r="K64" s="45" t="s">
        <v>91</v>
      </c>
      <c r="L64" s="41"/>
      <c r="M64" s="46"/>
      <c r="N64" s="46"/>
      <c r="O64" s="295" t="str">
        <f t="shared" si="10"/>
        <v>[kg NG/kg NG] Venting of NG from compressor venting per unit of natural gas processed</v>
      </c>
      <c r="P64" s="296"/>
      <c r="Q64" s="297"/>
      <c r="X64" s="19"/>
      <c r="Y64" s="19"/>
    </row>
    <row r="65" spans="2:25" x14ac:dyDescent="0.2">
      <c r="B65" s="6"/>
      <c r="C65" s="48" t="str">
        <f t="shared" si="11"/>
        <v>Vent_3_Bdesd</v>
      </c>
      <c r="D65" s="57" t="str">
        <f>CONCATENATE(,C42," [to venting and flaring]")</f>
        <v>Vent_3_Bdesd [to venting and flaring]</v>
      </c>
      <c r="E65" s="55">
        <v>1</v>
      </c>
      <c r="F65" s="55" t="str">
        <f t="shared" si="9"/>
        <v>kg NG</v>
      </c>
      <c r="G65" s="42">
        <f t="shared" si="5"/>
        <v>5.2843827291034482E-6</v>
      </c>
      <c r="H65" s="43" t="str">
        <f t="shared" si="6"/>
        <v>kg NG/kg NG</v>
      </c>
      <c r="I65" s="230">
        <f t="shared" si="7"/>
        <v>5.2843827291034482E-6</v>
      </c>
      <c r="J65" s="55" t="s">
        <v>315</v>
      </c>
      <c r="K65" s="45" t="s">
        <v>91</v>
      </c>
      <c r="L65" s="41"/>
      <c r="M65" s="46"/>
      <c r="N65" s="46"/>
      <c r="O65" s="295" t="str">
        <f t="shared" si="10"/>
        <v>[kg NG/kg NG] Venting of NG from emergency shutdown venting per unit of natural gas processed</v>
      </c>
      <c r="P65" s="296"/>
      <c r="Q65" s="297"/>
      <c r="X65" s="19"/>
      <c r="Y65" s="19"/>
    </row>
    <row r="66" spans="2:25" x14ac:dyDescent="0.2">
      <c r="B66" s="6"/>
      <c r="C66" s="48" t="str">
        <f t="shared" si="11"/>
        <v>Vent_3_Bdfacpip</v>
      </c>
      <c r="D66" s="57" t="str">
        <f t="shared" si="8"/>
        <v>Vent_3_Bdfacpip [to venting and flaring]</v>
      </c>
      <c r="E66" s="55">
        <v>1</v>
      </c>
      <c r="F66" s="55" t="str">
        <f t="shared" si="9"/>
        <v>kg NG</v>
      </c>
      <c r="G66" s="42">
        <f t="shared" si="5"/>
        <v>4.7483701207280485E-5</v>
      </c>
      <c r="H66" s="43" t="str">
        <f t="shared" si="6"/>
        <v>kg NG/kg NG</v>
      </c>
      <c r="I66" s="230">
        <f t="shared" si="7"/>
        <v>4.7483701207280485E-5</v>
      </c>
      <c r="J66" s="55" t="s">
        <v>315</v>
      </c>
      <c r="K66" s="45" t="s">
        <v>91</v>
      </c>
      <c r="L66" s="41"/>
      <c r="M66" s="46"/>
      <c r="N66" s="46"/>
      <c r="O66" s="295" t="str">
        <f t="shared" si="10"/>
        <v>[kg NG/kg NG] Venting of NG from facility piping venting per unit of natural gas processed</v>
      </c>
      <c r="P66" s="296"/>
      <c r="Q66" s="297"/>
      <c r="X66" s="19"/>
      <c r="Y66" s="19"/>
    </row>
    <row r="67" spans="2:25" x14ac:dyDescent="0.2">
      <c r="B67" s="6"/>
      <c r="C67" s="48" t="str">
        <f t="shared" si="11"/>
        <v>Vent_3_BDpig</v>
      </c>
      <c r="D67" s="57" t="str">
        <f t="shared" si="8"/>
        <v>Vent_3_BDpig [to venting and flaring]</v>
      </c>
      <c r="E67" s="55">
        <v>1</v>
      </c>
      <c r="F67" s="55" t="str">
        <f t="shared" si="9"/>
        <v>kg NG</v>
      </c>
      <c r="G67" s="42">
        <f t="shared" si="5"/>
        <v>2.1858556936000036E-6</v>
      </c>
      <c r="H67" s="43" t="str">
        <f t="shared" si="6"/>
        <v>kg NG/kg NG</v>
      </c>
      <c r="I67" s="230">
        <f t="shared" si="7"/>
        <v>2.1858556936000036E-6</v>
      </c>
      <c r="J67" s="55" t="s">
        <v>315</v>
      </c>
      <c r="K67" s="45" t="s">
        <v>91</v>
      </c>
      <c r="L67" s="41"/>
      <c r="M67" s="46"/>
      <c r="N67" s="46"/>
      <c r="O67" s="295" t="str">
        <f t="shared" ref="O67" si="12">J44</f>
        <v>[kg NG/kg NG] Venting of NG from pigging venting per unit of natural gas processed</v>
      </c>
      <c r="P67" s="296"/>
      <c r="Q67" s="297"/>
      <c r="X67" s="19"/>
      <c r="Y67" s="19"/>
    </row>
    <row r="68" spans="2:25" x14ac:dyDescent="0.2">
      <c r="B68" s="6"/>
      <c r="C68" s="48" t="str">
        <f t="shared" si="11"/>
        <v>Vent_2_Bdscrub</v>
      </c>
      <c r="D68" s="57" t="str">
        <f t="shared" si="8"/>
        <v>Vent_2_Bdscrub [to venting and flaring]</v>
      </c>
      <c r="E68" s="55">
        <v>1</v>
      </c>
      <c r="F68" s="55" t="str">
        <f t="shared" si="9"/>
        <v>kg NG</v>
      </c>
      <c r="G68" s="42">
        <f t="shared" si="5"/>
        <v>7.6095582033357199E-7</v>
      </c>
      <c r="H68" s="43" t="str">
        <f t="shared" si="6"/>
        <v>kg NG/kg NG</v>
      </c>
      <c r="I68" s="230">
        <f t="shared" si="7"/>
        <v>7.6095582033357199E-7</v>
      </c>
      <c r="J68" s="55" t="s">
        <v>315</v>
      </c>
      <c r="K68" s="45" t="s">
        <v>91</v>
      </c>
      <c r="L68" s="41"/>
      <c r="M68" s="46"/>
      <c r="N68" s="46"/>
      <c r="O68" s="295" t="str">
        <f>J45</f>
        <v>[kg NG/kg NG] Venting of NG from scrubber venting per unit of natural gas processed</v>
      </c>
      <c r="P68" s="296"/>
      <c r="Q68" s="297"/>
      <c r="X68" s="19"/>
      <c r="Y68" s="19"/>
    </row>
    <row r="69" spans="2:25" x14ac:dyDescent="0.2">
      <c r="B69" s="6"/>
      <c r="C69" s="48"/>
      <c r="D69" s="57"/>
      <c r="E69" s="55"/>
      <c r="F69" s="55"/>
      <c r="G69" s="42">
        <f t="shared" si="5"/>
        <v>1</v>
      </c>
      <c r="H69" s="43" t="str">
        <f t="shared" si="6"/>
        <v/>
      </c>
      <c r="I69" s="44" t="str">
        <f t="shared" si="7"/>
        <v/>
      </c>
      <c r="J69" s="55"/>
      <c r="K69" s="45"/>
      <c r="L69" s="41"/>
      <c r="M69" s="46"/>
      <c r="N69" s="46"/>
      <c r="O69" s="303"/>
      <c r="P69" s="303"/>
      <c r="Q69" s="303"/>
      <c r="X69" s="19"/>
      <c r="Y69" s="19"/>
    </row>
    <row r="70" spans="2:25" x14ac:dyDescent="0.2">
      <c r="B70" s="6"/>
      <c r="C70" s="50" t="s">
        <v>65</v>
      </c>
      <c r="D70" s="58" t="s">
        <v>66</v>
      </c>
      <c r="E70" s="51" t="s">
        <v>76</v>
      </c>
      <c r="F70" s="55"/>
      <c r="G70" s="59"/>
      <c r="H70" s="60"/>
      <c r="I70" s="60"/>
      <c r="J70" s="37"/>
      <c r="K70" s="51"/>
      <c r="L70" s="37" t="s">
        <v>78</v>
      </c>
      <c r="M70" s="52"/>
      <c r="N70" s="52"/>
      <c r="O70" s="298"/>
      <c r="P70" s="298"/>
      <c r="Q70" s="298"/>
      <c r="X70" s="19"/>
      <c r="Y70" s="19"/>
    </row>
    <row r="71" spans="2:25" x14ac:dyDescent="0.2">
      <c r="B71" s="6"/>
      <c r="C71" s="2"/>
      <c r="D71" s="2"/>
      <c r="E71" s="2"/>
      <c r="F71" s="2"/>
      <c r="G71" s="2"/>
      <c r="H71" s="2"/>
      <c r="J71" s="2"/>
      <c r="K71" s="2"/>
      <c r="L71" s="2"/>
      <c r="M71" s="2"/>
      <c r="N71" s="2"/>
      <c r="O71" s="2"/>
      <c r="P71" s="2"/>
      <c r="X71" s="19"/>
      <c r="Y71" s="19"/>
    </row>
    <row r="72" spans="2:25" ht="20.25" customHeight="1" x14ac:dyDescent="0.2">
      <c r="B72" s="6"/>
      <c r="C72" s="299" t="s">
        <v>82</v>
      </c>
      <c r="D72" s="305"/>
      <c r="E72" s="305"/>
      <c r="F72" s="305"/>
      <c r="G72" s="305"/>
      <c r="H72" s="305"/>
      <c r="I72" s="305"/>
      <c r="J72" s="305"/>
      <c r="K72" s="305"/>
      <c r="L72" s="305"/>
      <c r="M72" s="305"/>
      <c r="N72" s="305"/>
      <c r="O72" s="305"/>
      <c r="P72" s="305"/>
      <c r="Q72" s="300"/>
    </row>
    <row r="73" spans="2:25" x14ac:dyDescent="0.2">
      <c r="B73" s="6"/>
      <c r="C73" s="2"/>
      <c r="D73" s="2"/>
      <c r="E73" s="2"/>
      <c r="F73" s="2"/>
      <c r="G73" s="2"/>
      <c r="H73" s="2"/>
      <c r="J73" s="2"/>
      <c r="K73" s="2"/>
      <c r="L73" s="2"/>
      <c r="M73" s="2"/>
      <c r="N73" s="2"/>
      <c r="O73" s="2"/>
      <c r="P73" s="2"/>
    </row>
    <row r="74" spans="2:25" x14ac:dyDescent="0.2">
      <c r="B74" s="6"/>
      <c r="C74" s="2"/>
      <c r="D74" s="2"/>
      <c r="E74" s="2"/>
      <c r="F74" s="2"/>
      <c r="G74" s="2"/>
      <c r="H74" s="2"/>
      <c r="J74" s="2"/>
      <c r="K74" s="2"/>
      <c r="L74" s="2"/>
      <c r="M74" s="2"/>
      <c r="N74" s="2"/>
      <c r="O74" s="2"/>
      <c r="P74" s="2"/>
    </row>
    <row r="75" spans="2:25" x14ac:dyDescent="0.2">
      <c r="B75" s="6"/>
      <c r="C75" s="2"/>
      <c r="D75" s="2"/>
      <c r="E75" s="2"/>
      <c r="F75" s="2"/>
      <c r="G75" s="2"/>
      <c r="H75" s="2"/>
      <c r="J75" s="2"/>
      <c r="K75" s="2"/>
      <c r="L75" s="2"/>
      <c r="M75" s="2"/>
      <c r="N75" s="2"/>
      <c r="O75" s="2"/>
      <c r="P75" s="2"/>
    </row>
    <row r="76" spans="2:25" x14ac:dyDescent="0.2">
      <c r="B76" s="6"/>
      <c r="C76" s="2"/>
      <c r="D76" s="2"/>
      <c r="E76" s="2"/>
      <c r="F76" s="2"/>
      <c r="G76" s="2"/>
      <c r="H76" s="2"/>
      <c r="J76" s="2"/>
      <c r="K76" s="2"/>
      <c r="L76" s="2"/>
      <c r="M76" s="2"/>
      <c r="N76" s="2"/>
      <c r="O76" s="2"/>
      <c r="P76" s="2"/>
    </row>
    <row r="77" spans="2:25" x14ac:dyDescent="0.2">
      <c r="B77" s="6"/>
      <c r="C77" s="2"/>
      <c r="D77" s="2"/>
      <c r="E77" s="2"/>
      <c r="F77" s="2"/>
      <c r="G77" s="2"/>
      <c r="H77" s="2"/>
      <c r="J77" s="2"/>
      <c r="K77" s="2"/>
      <c r="L77" s="2"/>
      <c r="M77" s="2"/>
      <c r="N77" s="2"/>
      <c r="O77" s="2"/>
      <c r="P77" s="2"/>
    </row>
    <row r="78" spans="2:25" x14ac:dyDescent="0.2">
      <c r="B78" s="6"/>
      <c r="C78" s="2"/>
      <c r="D78" s="2"/>
      <c r="E78" s="2"/>
      <c r="F78" s="2"/>
      <c r="G78" s="2"/>
      <c r="H78" s="2"/>
      <c r="J78" s="2"/>
      <c r="K78" s="2"/>
      <c r="L78" s="2"/>
      <c r="M78" s="2"/>
      <c r="N78" s="2"/>
      <c r="O78" s="2"/>
      <c r="P78" s="2"/>
    </row>
    <row r="79" spans="2:25" s="2" customFormat="1" x14ac:dyDescent="0.2">
      <c r="B79" s="6"/>
    </row>
    <row r="80" spans="2:25" s="2" customFormat="1" x14ac:dyDescent="0.2">
      <c r="B80" s="6"/>
    </row>
    <row r="81" spans="2:2" s="2" customFormat="1" x14ac:dyDescent="0.2">
      <c r="B81" s="6"/>
    </row>
    <row r="82" spans="2:2" s="2" customFormat="1" x14ac:dyDescent="0.2">
      <c r="B82" s="6"/>
    </row>
    <row r="83" spans="2:2" s="2" customFormat="1" x14ac:dyDescent="0.2">
      <c r="B83" s="6"/>
    </row>
    <row r="84" spans="2:2" s="2" customFormat="1" x14ac:dyDescent="0.2">
      <c r="B84" s="6"/>
    </row>
    <row r="85" spans="2:2" s="2" customFormat="1" x14ac:dyDescent="0.2">
      <c r="B85" s="6"/>
    </row>
    <row r="86" spans="2:2" s="2" customFormat="1" x14ac:dyDescent="0.2">
      <c r="B86" s="6"/>
    </row>
    <row r="87" spans="2:2" s="2" customFormat="1" x14ac:dyDescent="0.2">
      <c r="B87" s="6"/>
    </row>
    <row r="88" spans="2:2" s="2" customFormat="1" x14ac:dyDescent="0.2">
      <c r="B88" s="6"/>
    </row>
    <row r="89" spans="2:2" s="2" customFormat="1" x14ac:dyDescent="0.2">
      <c r="B89" s="6"/>
    </row>
    <row r="90" spans="2:2" s="2" customFormat="1" x14ac:dyDescent="0.2">
      <c r="B90" s="6"/>
    </row>
    <row r="91" spans="2:2" s="2" customFormat="1" x14ac:dyDescent="0.2">
      <c r="B91" s="6"/>
    </row>
    <row r="92" spans="2:2" s="2" customFormat="1" x14ac:dyDescent="0.2">
      <c r="B92" s="6"/>
    </row>
    <row r="93" spans="2:2" s="2" customFormat="1" x14ac:dyDescent="0.2">
      <c r="B93" s="6"/>
    </row>
    <row r="94" spans="2:2" s="2" customFormat="1" x14ac:dyDescent="0.2">
      <c r="B94" s="6"/>
    </row>
    <row r="95" spans="2:2" s="2" customFormat="1" x14ac:dyDescent="0.2">
      <c r="B95" s="6"/>
    </row>
    <row r="96" spans="2:2" s="2" customFormat="1" x14ac:dyDescent="0.2">
      <c r="B96" s="6"/>
    </row>
    <row r="97" spans="2:16" s="2" customFormat="1" x14ac:dyDescent="0.2">
      <c r="B97" s="6"/>
    </row>
    <row r="98" spans="2:16" s="2" customFormat="1" x14ac:dyDescent="0.2">
      <c r="B98" s="6"/>
    </row>
    <row r="99" spans="2:16" s="2" customFormat="1" x14ac:dyDescent="0.2">
      <c r="B99" s="6"/>
    </row>
    <row r="100" spans="2:16" s="2" customFormat="1" x14ac:dyDescent="0.2">
      <c r="B100" s="6"/>
    </row>
    <row r="101" spans="2:16" s="2" customFormat="1" x14ac:dyDescent="0.2">
      <c r="B101" s="6"/>
    </row>
    <row r="102" spans="2:16" s="2" customFormat="1" x14ac:dyDescent="0.2">
      <c r="B102" s="6"/>
    </row>
    <row r="103" spans="2:16" s="2" customFormat="1" x14ac:dyDescent="0.2">
      <c r="B103" s="6"/>
    </row>
    <row r="104" spans="2:16" s="2" customFormat="1" x14ac:dyDescent="0.2">
      <c r="B104" s="6"/>
    </row>
    <row r="105" spans="2:16" s="2" customFormat="1" x14ac:dyDescent="0.2">
      <c r="B105" s="6"/>
    </row>
    <row r="106" spans="2:16" s="2" customFormat="1" x14ac:dyDescent="0.2">
      <c r="B106" s="6"/>
    </row>
    <row r="107" spans="2:16" s="2" customFormat="1" x14ac:dyDescent="0.2">
      <c r="B107" s="6"/>
    </row>
    <row r="108" spans="2:16" s="2" customFormat="1" x14ac:dyDescent="0.2">
      <c r="B108" s="6"/>
    </row>
    <row r="109" spans="2:16" s="2" customFormat="1" x14ac:dyDescent="0.2">
      <c r="B109" s="6"/>
    </row>
    <row r="110" spans="2:16" s="2" customFormat="1" x14ac:dyDescent="0.2">
      <c r="B110" s="6"/>
    </row>
    <row r="111" spans="2:16" x14ac:dyDescent="0.2">
      <c r="B111" s="6"/>
      <c r="C111" s="2"/>
      <c r="D111" s="2"/>
      <c r="E111" s="2"/>
      <c r="F111" s="2"/>
      <c r="G111" s="2"/>
      <c r="H111" s="2"/>
      <c r="J111" s="2"/>
      <c r="K111" s="2"/>
      <c r="L111" s="2"/>
      <c r="M111" s="2"/>
      <c r="N111" s="2"/>
      <c r="O111" s="2"/>
      <c r="P111" s="2"/>
    </row>
    <row r="112" spans="2:16" x14ac:dyDescent="0.2">
      <c r="B112" s="6"/>
      <c r="C112" s="2"/>
      <c r="D112" s="2"/>
      <c r="E112" s="2"/>
      <c r="F112" s="2"/>
      <c r="G112" s="2"/>
      <c r="H112" s="2"/>
      <c r="J112" s="2"/>
      <c r="K112" s="2"/>
      <c r="L112" s="2"/>
      <c r="M112" s="2"/>
      <c r="N112" s="2"/>
      <c r="O112" s="2"/>
      <c r="P112" s="2"/>
    </row>
    <row r="113" spans="1:25" x14ac:dyDescent="0.2">
      <c r="B113" s="6"/>
      <c r="C113" s="2"/>
      <c r="D113" s="2"/>
      <c r="E113" s="2"/>
      <c r="F113" s="2"/>
      <c r="G113" s="2"/>
      <c r="H113" s="2"/>
      <c r="J113" s="2"/>
      <c r="K113" s="2"/>
      <c r="L113" s="2"/>
      <c r="M113" s="2"/>
      <c r="N113" s="2"/>
      <c r="O113" s="2"/>
      <c r="P113" s="2"/>
    </row>
    <row r="114" spans="1:25" x14ac:dyDescent="0.2">
      <c r="B114" s="6"/>
      <c r="C114" s="2"/>
      <c r="D114" s="2"/>
      <c r="E114" s="2"/>
      <c r="F114" s="2"/>
      <c r="G114" s="2"/>
      <c r="H114" s="2"/>
      <c r="J114" s="2"/>
      <c r="K114" s="2"/>
      <c r="L114" s="2"/>
      <c r="M114" s="2"/>
      <c r="N114" s="2"/>
      <c r="O114" s="2"/>
      <c r="P114" s="2"/>
    </row>
    <row r="115" spans="1:25" x14ac:dyDescent="0.2">
      <c r="B115" s="6"/>
      <c r="C115" s="2"/>
      <c r="D115" s="2"/>
      <c r="E115" s="2"/>
      <c r="F115" s="2"/>
      <c r="G115" s="2"/>
      <c r="H115" s="2"/>
      <c r="J115" s="2"/>
      <c r="K115" s="2"/>
      <c r="L115" s="2"/>
      <c r="M115" s="2"/>
      <c r="N115" s="2"/>
      <c r="O115" s="2"/>
      <c r="P115" s="2"/>
    </row>
    <row r="116" spans="1:25" x14ac:dyDescent="0.2">
      <c r="B116" s="6"/>
      <c r="C116" s="2"/>
      <c r="D116" s="2"/>
      <c r="E116" s="2"/>
      <c r="F116" s="2"/>
      <c r="G116" s="2"/>
      <c r="H116" s="2"/>
      <c r="J116" s="2"/>
      <c r="K116" s="2"/>
      <c r="L116" s="2"/>
      <c r="M116" s="2"/>
      <c r="N116" s="2"/>
      <c r="O116" s="2"/>
      <c r="P116" s="2"/>
    </row>
    <row r="117" spans="1:25" x14ac:dyDescent="0.2">
      <c r="B117" s="6"/>
      <c r="C117" s="2"/>
      <c r="D117" s="2"/>
      <c r="E117" s="2"/>
      <c r="F117" s="2"/>
      <c r="G117" s="2"/>
      <c r="H117" s="2"/>
      <c r="J117" s="2"/>
      <c r="K117" s="2"/>
      <c r="L117" s="2"/>
      <c r="M117" s="2"/>
      <c r="N117" s="2"/>
      <c r="O117" s="2"/>
      <c r="P117" s="2"/>
    </row>
    <row r="118" spans="1:25" x14ac:dyDescent="0.2">
      <c r="B118" s="6"/>
      <c r="C118" s="2"/>
      <c r="D118" s="2"/>
      <c r="E118" s="2"/>
      <c r="F118" s="2"/>
      <c r="G118" s="2"/>
      <c r="H118" s="2"/>
      <c r="J118" s="2"/>
      <c r="K118" s="2"/>
      <c r="L118" s="2"/>
      <c r="M118" s="2"/>
      <c r="N118" s="2"/>
      <c r="O118" s="2"/>
      <c r="P118" s="2"/>
    </row>
    <row r="119" spans="1:25" x14ac:dyDescent="0.2">
      <c r="B119" s="6"/>
      <c r="C119" s="2"/>
      <c r="D119" s="2"/>
      <c r="E119" s="2"/>
      <c r="F119" s="2"/>
      <c r="G119" s="2"/>
      <c r="H119" s="2"/>
      <c r="J119" s="2"/>
      <c r="K119" s="2"/>
      <c r="L119" s="2"/>
      <c r="M119" s="2"/>
      <c r="N119" s="2"/>
      <c r="O119" s="2"/>
      <c r="P119" s="2"/>
    </row>
    <row r="120" spans="1:25" x14ac:dyDescent="0.2">
      <c r="B120" s="6"/>
      <c r="C120" s="2"/>
      <c r="D120" s="2"/>
      <c r="E120" s="2"/>
      <c r="F120" s="2"/>
      <c r="G120" s="2"/>
      <c r="H120" s="2"/>
      <c r="J120" s="2"/>
      <c r="K120" s="2"/>
      <c r="L120" s="2"/>
      <c r="M120" s="2"/>
      <c r="N120" s="2"/>
      <c r="O120" s="2"/>
      <c r="P120" s="2"/>
    </row>
    <row r="121" spans="1:25" x14ac:dyDescent="0.2">
      <c r="B121" s="6"/>
      <c r="C121" s="2"/>
      <c r="D121" s="2"/>
      <c r="E121" s="2"/>
      <c r="F121" s="2"/>
      <c r="G121" s="2"/>
      <c r="H121" s="2"/>
      <c r="J121" s="2"/>
      <c r="K121" s="2"/>
      <c r="L121" s="2"/>
      <c r="M121" s="2"/>
      <c r="N121" s="2"/>
      <c r="O121" s="2"/>
      <c r="P121" s="2"/>
    </row>
    <row r="122" spans="1:25" x14ac:dyDescent="0.2">
      <c r="B122" s="6"/>
      <c r="C122" s="2"/>
      <c r="D122" s="2"/>
      <c r="E122" s="2"/>
      <c r="F122" s="2"/>
      <c r="G122" s="2"/>
      <c r="H122" s="2"/>
      <c r="J122" s="2"/>
      <c r="K122" s="2"/>
      <c r="L122" s="2"/>
      <c r="M122" s="2"/>
      <c r="N122" s="2"/>
      <c r="O122" s="2"/>
      <c r="P122" s="2"/>
    </row>
    <row r="123" spans="1:25" x14ac:dyDescent="0.2">
      <c r="B123" s="6"/>
      <c r="C123" s="2"/>
      <c r="D123" s="2"/>
      <c r="E123" s="2"/>
      <c r="F123" s="2"/>
      <c r="G123" s="2"/>
      <c r="H123" s="2"/>
      <c r="J123" s="2"/>
      <c r="K123" s="2"/>
      <c r="L123" s="2"/>
      <c r="M123" s="2"/>
      <c r="N123" s="2"/>
      <c r="O123" s="2"/>
      <c r="P123" s="2"/>
    </row>
    <row r="124" spans="1:25" x14ac:dyDescent="0.2">
      <c r="B124" s="61" t="s">
        <v>83</v>
      </c>
      <c r="C124" s="2"/>
      <c r="D124" s="2"/>
      <c r="E124" s="2"/>
      <c r="F124" s="2"/>
      <c r="G124" s="2"/>
      <c r="H124" s="2"/>
      <c r="J124" s="2"/>
      <c r="K124" s="2"/>
      <c r="L124" s="2"/>
      <c r="M124" s="2"/>
      <c r="N124" s="2"/>
      <c r="O124" s="2"/>
      <c r="P124" s="2"/>
    </row>
    <row r="125" spans="1:25" s="62" customFormat="1" x14ac:dyDescent="0.2">
      <c r="A125" s="6"/>
      <c r="B125" s="6"/>
      <c r="C125" s="6" t="s">
        <v>84</v>
      </c>
      <c r="D125" s="6" t="s">
        <v>85</v>
      </c>
      <c r="E125" s="6" t="s">
        <v>86</v>
      </c>
      <c r="F125" s="6"/>
      <c r="G125" s="6"/>
      <c r="H125" s="6" t="s">
        <v>75</v>
      </c>
      <c r="I125" s="6"/>
      <c r="J125" s="6" t="s">
        <v>74</v>
      </c>
      <c r="K125" s="6"/>
      <c r="L125" s="6"/>
      <c r="M125" s="6"/>
      <c r="N125" s="6"/>
      <c r="O125" s="6"/>
      <c r="P125" s="6"/>
      <c r="Q125" s="6"/>
      <c r="R125" s="6"/>
      <c r="S125" s="6"/>
      <c r="T125" s="6"/>
      <c r="U125" s="6"/>
      <c r="V125" s="6"/>
      <c r="W125" s="6"/>
      <c r="X125" s="6"/>
      <c r="Y125" s="6"/>
    </row>
    <row r="126" spans="1:25" x14ac:dyDescent="0.2">
      <c r="B126" s="6"/>
      <c r="C126" s="63" t="s">
        <v>78</v>
      </c>
      <c r="D126" s="63" t="s">
        <v>78</v>
      </c>
      <c r="E126" s="63" t="s">
        <v>78</v>
      </c>
      <c r="F126" s="2"/>
      <c r="G126" s="2"/>
      <c r="H126" s="63" t="s">
        <v>78</v>
      </c>
      <c r="J126" s="2"/>
      <c r="K126" s="2"/>
      <c r="L126" s="2"/>
      <c r="M126" s="2"/>
      <c r="N126" s="2"/>
      <c r="O126" s="2"/>
      <c r="P126" s="2"/>
    </row>
    <row r="127" spans="1:25" s="2" customFormat="1" x14ac:dyDescent="0.2">
      <c r="B127" s="6"/>
      <c r="C127" s="14" t="s">
        <v>87</v>
      </c>
      <c r="D127" s="2" t="s">
        <v>88</v>
      </c>
      <c r="E127" s="2" t="s">
        <v>89</v>
      </c>
      <c r="H127" s="2" t="s">
        <v>90</v>
      </c>
      <c r="J127" s="2" t="s">
        <v>91</v>
      </c>
    </row>
    <row r="128" spans="1:25" s="2" customFormat="1" x14ac:dyDescent="0.2">
      <c r="B128" s="6"/>
      <c r="C128" s="2" t="s">
        <v>92</v>
      </c>
      <c r="D128" s="2" t="s">
        <v>93</v>
      </c>
      <c r="E128" s="2" t="s">
        <v>94</v>
      </c>
      <c r="H128" s="2" t="s">
        <v>95</v>
      </c>
      <c r="J128" s="2" t="s">
        <v>96</v>
      </c>
    </row>
    <row r="129" spans="2:16" s="2" customFormat="1" x14ac:dyDescent="0.2">
      <c r="B129" s="6"/>
      <c r="C129" s="2" t="s">
        <v>97</v>
      </c>
      <c r="D129" s="2" t="s">
        <v>98</v>
      </c>
      <c r="E129" s="2" t="s">
        <v>99</v>
      </c>
      <c r="H129" s="2" t="s">
        <v>100</v>
      </c>
    </row>
    <row r="130" spans="2:16" s="2" customFormat="1" x14ac:dyDescent="0.2">
      <c r="B130" s="6"/>
      <c r="C130" s="2" t="s">
        <v>101</v>
      </c>
      <c r="D130" s="2" t="s">
        <v>102</v>
      </c>
      <c r="E130" s="2" t="s">
        <v>103</v>
      </c>
      <c r="H130" s="2" t="s">
        <v>104</v>
      </c>
    </row>
    <row r="131" spans="2:16" s="2" customFormat="1" x14ac:dyDescent="0.2">
      <c r="B131" s="6"/>
      <c r="C131" s="2" t="s">
        <v>105</v>
      </c>
      <c r="E131" s="2" t="s">
        <v>106</v>
      </c>
      <c r="H131" s="2" t="s">
        <v>106</v>
      </c>
    </row>
    <row r="132" spans="2:16" s="2" customFormat="1" x14ac:dyDescent="0.2">
      <c r="B132" s="6"/>
      <c r="C132" s="2" t="s">
        <v>107</v>
      </c>
    </row>
    <row r="133" spans="2:16" s="2" customFormat="1" x14ac:dyDescent="0.2">
      <c r="B133" s="6"/>
      <c r="C133" s="2" t="s">
        <v>108</v>
      </c>
    </row>
    <row r="134" spans="2:16" s="2" customFormat="1" x14ac:dyDescent="0.2">
      <c r="B134" s="6"/>
      <c r="C134" s="2" t="s">
        <v>109</v>
      </c>
    </row>
    <row r="135" spans="2:16" s="2" customFormat="1" x14ac:dyDescent="0.2">
      <c r="B135" s="6"/>
      <c r="C135" s="14" t="s">
        <v>110</v>
      </c>
    </row>
    <row r="136" spans="2:16" s="2" customFormat="1" x14ac:dyDescent="0.2">
      <c r="B136" s="6"/>
      <c r="C136" s="3"/>
      <c r="D136" s="3"/>
      <c r="E136" s="3"/>
      <c r="F136" s="3"/>
      <c r="G136" s="3"/>
      <c r="H136" s="3"/>
      <c r="J136" s="3"/>
      <c r="K136" s="3"/>
      <c r="L136" s="3"/>
      <c r="M136" s="3"/>
      <c r="N136" s="3"/>
      <c r="O136" s="3"/>
      <c r="P136" s="3"/>
    </row>
    <row r="137" spans="2:16" s="2" customFormat="1" x14ac:dyDescent="0.2">
      <c r="B137" s="6"/>
      <c r="C137" s="3"/>
      <c r="D137" s="3"/>
      <c r="E137" s="3"/>
      <c r="F137" s="3"/>
      <c r="G137" s="3"/>
      <c r="H137" s="3"/>
      <c r="J137" s="3"/>
      <c r="K137" s="3"/>
      <c r="L137" s="3"/>
      <c r="M137" s="3"/>
      <c r="N137" s="3"/>
      <c r="O137" s="3"/>
      <c r="P137" s="3"/>
    </row>
    <row r="138" spans="2:16" s="2" customFormat="1" x14ac:dyDescent="0.2">
      <c r="B138" s="6"/>
      <c r="C138" s="3"/>
      <c r="D138" s="3"/>
      <c r="E138" s="3"/>
      <c r="F138" s="3"/>
      <c r="G138" s="3"/>
      <c r="H138" s="3"/>
      <c r="J138" s="3"/>
      <c r="K138" s="3"/>
      <c r="L138" s="3"/>
      <c r="M138" s="3"/>
      <c r="N138" s="3"/>
      <c r="O138" s="3"/>
      <c r="P138" s="3"/>
    </row>
    <row r="139" spans="2:16" s="2" customFormat="1" x14ac:dyDescent="0.2">
      <c r="B139" s="6"/>
      <c r="C139" s="3"/>
      <c r="D139" s="3"/>
      <c r="E139" s="3"/>
      <c r="F139" s="3"/>
      <c r="G139" s="3"/>
      <c r="H139" s="3"/>
      <c r="J139" s="3"/>
      <c r="K139" s="3"/>
      <c r="L139" s="3"/>
      <c r="M139" s="3"/>
      <c r="N139" s="3"/>
      <c r="O139" s="3"/>
      <c r="P139" s="3"/>
    </row>
    <row r="140" spans="2:16" s="2" customFormat="1" x14ac:dyDescent="0.2">
      <c r="B140" s="6"/>
      <c r="C140" s="3"/>
      <c r="D140" s="3"/>
      <c r="E140" s="3"/>
      <c r="F140" s="3"/>
      <c r="G140" s="3"/>
      <c r="H140" s="3"/>
      <c r="J140" s="3"/>
      <c r="K140" s="3"/>
      <c r="L140" s="3"/>
      <c r="M140" s="3"/>
      <c r="N140" s="3"/>
      <c r="O140" s="3"/>
      <c r="P140" s="3"/>
    </row>
    <row r="141" spans="2:16" s="2" customFormat="1" x14ac:dyDescent="0.2">
      <c r="B141" s="6"/>
      <c r="C141" s="3"/>
      <c r="D141" s="3"/>
      <c r="E141" s="3"/>
      <c r="F141" s="3"/>
      <c r="G141" s="3"/>
      <c r="H141" s="3"/>
      <c r="J141" s="3"/>
      <c r="K141" s="3"/>
      <c r="L141" s="3"/>
      <c r="M141" s="3"/>
      <c r="N141" s="3"/>
      <c r="O141" s="3"/>
      <c r="P141" s="3"/>
    </row>
    <row r="142" spans="2:16" s="2" customFormat="1" x14ac:dyDescent="0.2">
      <c r="B142" s="6"/>
      <c r="C142" s="3"/>
      <c r="D142" s="3"/>
      <c r="E142" s="3"/>
      <c r="F142" s="3"/>
      <c r="G142" s="3"/>
      <c r="H142" s="3"/>
      <c r="J142" s="3"/>
      <c r="K142" s="3"/>
      <c r="L142" s="3"/>
      <c r="M142" s="3"/>
      <c r="N142" s="3"/>
      <c r="O142" s="3"/>
      <c r="P142" s="3"/>
    </row>
    <row r="143" spans="2:16" x14ac:dyDescent="0.2">
      <c r="B143" s="6"/>
    </row>
    <row r="144" spans="2:16"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row r="360" spans="2:2" x14ac:dyDescent="0.2">
      <c r="B360" s="6"/>
    </row>
    <row r="361" spans="2:2" x14ac:dyDescent="0.2">
      <c r="B361" s="6"/>
    </row>
    <row r="362" spans="2:2" x14ac:dyDescent="0.2">
      <c r="B362" s="6"/>
    </row>
    <row r="363" spans="2:2" x14ac:dyDescent="0.2">
      <c r="B363" s="6"/>
    </row>
    <row r="364" spans="2:2" x14ac:dyDescent="0.2">
      <c r="B364" s="6"/>
    </row>
    <row r="365" spans="2:2" x14ac:dyDescent="0.2">
      <c r="B365" s="6"/>
    </row>
    <row r="366" spans="2:2" x14ac:dyDescent="0.2">
      <c r="B366" s="6"/>
    </row>
    <row r="367" spans="2:2" x14ac:dyDescent="0.2">
      <c r="B367" s="6"/>
    </row>
    <row r="368" spans="2:2" x14ac:dyDescent="0.2">
      <c r="B368" s="6"/>
    </row>
    <row r="369" spans="2:2" x14ac:dyDescent="0.2">
      <c r="B369" s="6"/>
    </row>
    <row r="370" spans="2:2" x14ac:dyDescent="0.2">
      <c r="B370" s="6"/>
    </row>
    <row r="371" spans="2:2" x14ac:dyDescent="0.2">
      <c r="B371" s="6"/>
    </row>
    <row r="372" spans="2:2" x14ac:dyDescent="0.2">
      <c r="B372" s="6"/>
    </row>
    <row r="373" spans="2:2" x14ac:dyDescent="0.2">
      <c r="B373" s="6"/>
    </row>
    <row r="374" spans="2:2" x14ac:dyDescent="0.2">
      <c r="B374" s="6"/>
    </row>
  </sheetData>
  <sheetProtection formatCells="0" formatRows="0" insertRows="0" insertHyperlinks="0" deleteRows="0" selectLockedCells="1"/>
  <mergeCells count="73">
    <mergeCell ref="O64:Q64"/>
    <mergeCell ref="O65:Q65"/>
    <mergeCell ref="O66:Q66"/>
    <mergeCell ref="O67:Q67"/>
    <mergeCell ref="O68:Q68"/>
    <mergeCell ref="O70:Q70"/>
    <mergeCell ref="C72:Q72"/>
    <mergeCell ref="J36:Q36"/>
    <mergeCell ref="J33:Q33"/>
    <mergeCell ref="B49:Q49"/>
    <mergeCell ref="O51:Q51"/>
    <mergeCell ref="O52:Q52"/>
    <mergeCell ref="J44:Q44"/>
    <mergeCell ref="J37:Q37"/>
    <mergeCell ref="J38:Q38"/>
    <mergeCell ref="J39:Q39"/>
    <mergeCell ref="J40:Q40"/>
    <mergeCell ref="J41:Q41"/>
    <mergeCell ref="J42:Q42"/>
    <mergeCell ref="J47:Q47"/>
    <mergeCell ref="O69:Q69"/>
    <mergeCell ref="J32:Q32"/>
    <mergeCell ref="J45:Q45"/>
    <mergeCell ref="J43:Q43"/>
    <mergeCell ref="B56:Q56"/>
    <mergeCell ref="O58:Q58"/>
    <mergeCell ref="J35:Q35"/>
    <mergeCell ref="O59:Q59"/>
    <mergeCell ref="O53:Q53"/>
    <mergeCell ref="O60:Q60"/>
    <mergeCell ref="O61:Q61"/>
    <mergeCell ref="O62:Q62"/>
    <mergeCell ref="O63:Q63"/>
    <mergeCell ref="O54:Q54"/>
    <mergeCell ref="J46:Q46"/>
    <mergeCell ref="B17:C17"/>
    <mergeCell ref="D17:E17"/>
    <mergeCell ref="B20:Q20"/>
    <mergeCell ref="J22:Q22"/>
    <mergeCell ref="J31:Q31"/>
    <mergeCell ref="J34:Q34"/>
    <mergeCell ref="J23:Q23"/>
    <mergeCell ref="J30:Q30"/>
    <mergeCell ref="J25:Q25"/>
    <mergeCell ref="J26:Q26"/>
    <mergeCell ref="J24:Q24"/>
    <mergeCell ref="J27:Q27"/>
    <mergeCell ref="J28:Q28"/>
    <mergeCell ref="J29:Q29"/>
    <mergeCell ref="B13:C13"/>
    <mergeCell ref="D13:E13"/>
    <mergeCell ref="G13:O16"/>
    <mergeCell ref="B14:C14"/>
    <mergeCell ref="D14:E14"/>
    <mergeCell ref="B15:C15"/>
    <mergeCell ref="D15:E15"/>
    <mergeCell ref="B16:C16"/>
    <mergeCell ref="D16:E16"/>
    <mergeCell ref="B12:C12"/>
    <mergeCell ref="D12:E12"/>
    <mergeCell ref="B11:C11"/>
    <mergeCell ref="D11:E11"/>
    <mergeCell ref="B1:Q1"/>
    <mergeCell ref="B2:Q2"/>
    <mergeCell ref="B4:C4"/>
    <mergeCell ref="D4:E4"/>
    <mergeCell ref="B5:C5"/>
    <mergeCell ref="G5:J5"/>
    <mergeCell ref="B6:C6"/>
    <mergeCell ref="D6:O6"/>
    <mergeCell ref="B8:Q8"/>
    <mergeCell ref="B10:C10"/>
    <mergeCell ref="D10:E10"/>
  </mergeCells>
  <conditionalFormatting sqref="H59 H69:H70 H52:H53">
    <cfRule type="cellIs" dxfId="31" priority="43" stopIfTrue="1" operator="equal">
      <formula>0</formula>
    </cfRule>
  </conditionalFormatting>
  <conditionalFormatting sqref="G59 G69:G70 G52:G53">
    <cfRule type="cellIs" dxfId="30" priority="42" stopIfTrue="1" operator="equal">
      <formula>1</formula>
    </cfRule>
  </conditionalFormatting>
  <conditionalFormatting sqref="H68">
    <cfRule type="cellIs" dxfId="29" priority="19" stopIfTrue="1" operator="equal">
      <formula>0</formula>
    </cfRule>
  </conditionalFormatting>
  <conditionalFormatting sqref="G68">
    <cfRule type="cellIs" dxfId="28" priority="18" stopIfTrue="1" operator="equal">
      <formula>1</formula>
    </cfRule>
  </conditionalFormatting>
  <conditionalFormatting sqref="H67">
    <cfRule type="cellIs" dxfId="27" priority="17" stopIfTrue="1" operator="equal">
      <formula>0</formula>
    </cfRule>
  </conditionalFormatting>
  <conditionalFormatting sqref="G67">
    <cfRule type="cellIs" dxfId="26" priority="16" stopIfTrue="1" operator="equal">
      <formula>1</formula>
    </cfRule>
  </conditionalFormatting>
  <conditionalFormatting sqref="H66">
    <cfRule type="cellIs" dxfId="25" priority="15" stopIfTrue="1" operator="equal">
      <formula>0</formula>
    </cfRule>
  </conditionalFormatting>
  <conditionalFormatting sqref="G66">
    <cfRule type="cellIs" dxfId="24" priority="14" stopIfTrue="1" operator="equal">
      <formula>1</formula>
    </cfRule>
  </conditionalFormatting>
  <conditionalFormatting sqref="H65">
    <cfRule type="cellIs" dxfId="23" priority="13" stopIfTrue="1" operator="equal">
      <formula>0</formula>
    </cfRule>
  </conditionalFormatting>
  <conditionalFormatting sqref="G65">
    <cfRule type="cellIs" dxfId="22" priority="12" stopIfTrue="1" operator="equal">
      <formula>1</formula>
    </cfRule>
  </conditionalFormatting>
  <conditionalFormatting sqref="H64">
    <cfRule type="cellIs" dxfId="21" priority="11" stopIfTrue="1" operator="equal">
      <formula>0</formula>
    </cfRule>
  </conditionalFormatting>
  <conditionalFormatting sqref="G64">
    <cfRule type="cellIs" dxfId="20" priority="10" stopIfTrue="1" operator="equal">
      <formula>1</formula>
    </cfRule>
  </conditionalFormatting>
  <conditionalFormatting sqref="H63">
    <cfRule type="cellIs" dxfId="19" priority="9" stopIfTrue="1" operator="equal">
      <formula>0</formula>
    </cfRule>
  </conditionalFormatting>
  <conditionalFormatting sqref="G63">
    <cfRule type="cellIs" dxfId="18" priority="8" stopIfTrue="1" operator="equal">
      <formula>1</formula>
    </cfRule>
  </conditionalFormatting>
  <conditionalFormatting sqref="H62">
    <cfRule type="cellIs" dxfId="17" priority="7" stopIfTrue="1" operator="equal">
      <formula>0</formula>
    </cfRule>
  </conditionalFormatting>
  <conditionalFormatting sqref="G62">
    <cfRule type="cellIs" dxfId="16" priority="6" stopIfTrue="1" operator="equal">
      <formula>1</formula>
    </cfRule>
  </conditionalFormatting>
  <conditionalFormatting sqref="H61">
    <cfRule type="cellIs" dxfId="15" priority="5" stopIfTrue="1" operator="equal">
      <formula>0</formula>
    </cfRule>
  </conditionalFormatting>
  <conditionalFormatting sqref="G61">
    <cfRule type="cellIs" dxfId="14" priority="4" stopIfTrue="1" operator="equal">
      <formula>1</formula>
    </cfRule>
  </conditionalFormatting>
  <conditionalFormatting sqref="H60">
    <cfRule type="cellIs" dxfId="13" priority="3" stopIfTrue="1" operator="equal">
      <formula>0</formula>
    </cfRule>
  </conditionalFormatting>
  <conditionalFormatting sqref="G60">
    <cfRule type="cellIs" dxfId="12" priority="2" stopIfTrue="1" operator="equal">
      <formula>1</formula>
    </cfRule>
  </conditionalFormatting>
  <dataValidations count="7">
    <dataValidation type="list" allowBlank="1" showInputMessage="1" showErrorMessage="1" sqref="WVT983054:WVT983061 WVT59 WLX983054:WLX983061 WCB983054:WCB983061 VSF983054:VSF983061 VIJ983054:VIJ983061 UYN983054:UYN983061 UOR983054:UOR983061 UEV983054:UEV983061 TUZ983054:TUZ983061 TLD983054:TLD983061 TBH983054:TBH983061 SRL983054:SRL983061 SHP983054:SHP983061 RXT983054:RXT983061 RNX983054:RNX983061 REB983054:REB983061 QUF983054:QUF983061 QKJ983054:QKJ983061 QAN983054:QAN983061 PQR983054:PQR983061 PGV983054:PGV983061 OWZ983054:OWZ983061 OND983054:OND983061 ODH983054:ODH983061 NTL983054:NTL983061 NJP983054:NJP983061 MZT983054:MZT983061 MPX983054:MPX983061 MGB983054:MGB983061 LWF983054:LWF983061 LMJ983054:LMJ983061 LCN983054:LCN983061 KSR983054:KSR983061 KIV983054:KIV983061 JYZ983054:JYZ983061 JPD983054:JPD983061 JFH983054:JFH983061 IVL983054:IVL983061 ILP983054:ILP983061 IBT983054:IBT983061 HRX983054:HRX983061 HIB983054:HIB983061 GYF983054:GYF983061 GOJ983054:GOJ983061 GEN983054:GEN983061 FUR983054:FUR983061 FKV983054:FKV983061 FAZ983054:FAZ983061 ERD983054:ERD983061 EHH983054:EHH983061 DXL983054:DXL983061 DNP983054:DNP983061 DDT983054:DDT983061 CTX983054:CTX983061 CKB983054:CKB983061 CAF983054:CAF983061 BQJ983054:BQJ983061 BGN983054:BGN983061 AWR983054:AWR983061 AMV983054:AMV983061 ACZ983054:ACZ983061 TD983054:TD983061 JH983054:JH983061 L983054:L983061 WVT917518:WVT917525 WLX917518:WLX917525 WCB917518:WCB917525 VSF917518:VSF917525 VIJ917518:VIJ917525 UYN917518:UYN917525 UOR917518:UOR917525 UEV917518:UEV917525 TUZ917518:TUZ917525 TLD917518:TLD917525 TBH917518:TBH917525 SRL917518:SRL917525 SHP917518:SHP917525 RXT917518:RXT917525 RNX917518:RNX917525 REB917518:REB917525 QUF917518:QUF917525 QKJ917518:QKJ917525 QAN917518:QAN917525 PQR917518:PQR917525 PGV917518:PGV917525 OWZ917518:OWZ917525 OND917518:OND917525 ODH917518:ODH917525 NTL917518:NTL917525 NJP917518:NJP917525 MZT917518:MZT917525 MPX917518:MPX917525 MGB917518:MGB917525 LWF917518:LWF917525 LMJ917518:LMJ917525 LCN917518:LCN917525 KSR917518:KSR917525 KIV917518:KIV917525 JYZ917518:JYZ917525 JPD917518:JPD917525 JFH917518:JFH917525 IVL917518:IVL917525 ILP917518:ILP917525 IBT917518:IBT917525 HRX917518:HRX917525 HIB917518:HIB917525 GYF917518:GYF917525 GOJ917518:GOJ917525 GEN917518:GEN917525 FUR917518:FUR917525 FKV917518:FKV917525 FAZ917518:FAZ917525 ERD917518:ERD917525 EHH917518:EHH917525 DXL917518:DXL917525 DNP917518:DNP917525 DDT917518:DDT917525 CTX917518:CTX917525 CKB917518:CKB917525 CAF917518:CAF917525 BQJ917518:BQJ917525 BGN917518:BGN917525 AWR917518:AWR917525 AMV917518:AMV917525 ACZ917518:ACZ917525 TD917518:TD917525 JH917518:JH917525 L917518:L917525 WVT851982:WVT851989 WLX851982:WLX851989 WCB851982:WCB851989 VSF851982:VSF851989 VIJ851982:VIJ851989 UYN851982:UYN851989 UOR851982:UOR851989 UEV851982:UEV851989 TUZ851982:TUZ851989 TLD851982:TLD851989 TBH851982:TBH851989 SRL851982:SRL851989 SHP851982:SHP851989 RXT851982:RXT851989 RNX851982:RNX851989 REB851982:REB851989 QUF851982:QUF851989 QKJ851982:QKJ851989 QAN851982:QAN851989 PQR851982:PQR851989 PGV851982:PGV851989 OWZ851982:OWZ851989 OND851982:OND851989 ODH851982:ODH851989 NTL851982:NTL851989 NJP851982:NJP851989 MZT851982:MZT851989 MPX851982:MPX851989 MGB851982:MGB851989 LWF851982:LWF851989 LMJ851982:LMJ851989 LCN851982:LCN851989 KSR851982:KSR851989 KIV851982:KIV851989 JYZ851982:JYZ851989 JPD851982:JPD851989 JFH851982:JFH851989 IVL851982:IVL851989 ILP851982:ILP851989 IBT851982:IBT851989 HRX851982:HRX851989 HIB851982:HIB851989 GYF851982:GYF851989 GOJ851982:GOJ851989 GEN851982:GEN851989 FUR851982:FUR851989 FKV851982:FKV851989 FAZ851982:FAZ851989 ERD851982:ERD851989 EHH851982:EHH851989 DXL851982:DXL851989 DNP851982:DNP851989 DDT851982:DDT851989 CTX851982:CTX851989 CKB851982:CKB851989 CAF851982:CAF851989 BQJ851982:BQJ851989 BGN851982:BGN851989 AWR851982:AWR851989 AMV851982:AMV851989 ACZ851982:ACZ851989 TD851982:TD851989 JH851982:JH851989 L851982:L851989 WVT786446:WVT786453 WLX786446:WLX786453 WCB786446:WCB786453 VSF786446:VSF786453 VIJ786446:VIJ786453 UYN786446:UYN786453 UOR786446:UOR786453 UEV786446:UEV786453 TUZ786446:TUZ786453 TLD786446:TLD786453 TBH786446:TBH786453 SRL786446:SRL786453 SHP786446:SHP786453 RXT786446:RXT786453 RNX786446:RNX786453 REB786446:REB786453 QUF786446:QUF786453 QKJ786446:QKJ786453 QAN786446:QAN786453 PQR786446:PQR786453 PGV786446:PGV786453 OWZ786446:OWZ786453 OND786446:OND786453 ODH786446:ODH786453 NTL786446:NTL786453 NJP786446:NJP786453 MZT786446:MZT786453 MPX786446:MPX786453 MGB786446:MGB786453 LWF786446:LWF786453 LMJ786446:LMJ786453 LCN786446:LCN786453 KSR786446:KSR786453 KIV786446:KIV786453 JYZ786446:JYZ786453 JPD786446:JPD786453 JFH786446:JFH786453 IVL786446:IVL786453 ILP786446:ILP786453 IBT786446:IBT786453 HRX786446:HRX786453 HIB786446:HIB786453 GYF786446:GYF786453 GOJ786446:GOJ786453 GEN786446:GEN786453 FUR786446:FUR786453 FKV786446:FKV786453 FAZ786446:FAZ786453 ERD786446:ERD786453 EHH786446:EHH786453 DXL786446:DXL786453 DNP786446:DNP786453 DDT786446:DDT786453 CTX786446:CTX786453 CKB786446:CKB786453 CAF786446:CAF786453 BQJ786446:BQJ786453 BGN786446:BGN786453 AWR786446:AWR786453 AMV786446:AMV786453 ACZ786446:ACZ786453 TD786446:TD786453 JH786446:JH786453 L786446:L786453 WVT720910:WVT720917 WLX720910:WLX720917 WCB720910:WCB720917 VSF720910:VSF720917 VIJ720910:VIJ720917 UYN720910:UYN720917 UOR720910:UOR720917 UEV720910:UEV720917 TUZ720910:TUZ720917 TLD720910:TLD720917 TBH720910:TBH720917 SRL720910:SRL720917 SHP720910:SHP720917 RXT720910:RXT720917 RNX720910:RNX720917 REB720910:REB720917 QUF720910:QUF720917 QKJ720910:QKJ720917 QAN720910:QAN720917 PQR720910:PQR720917 PGV720910:PGV720917 OWZ720910:OWZ720917 OND720910:OND720917 ODH720910:ODH720917 NTL720910:NTL720917 NJP720910:NJP720917 MZT720910:MZT720917 MPX720910:MPX720917 MGB720910:MGB720917 LWF720910:LWF720917 LMJ720910:LMJ720917 LCN720910:LCN720917 KSR720910:KSR720917 KIV720910:KIV720917 JYZ720910:JYZ720917 JPD720910:JPD720917 JFH720910:JFH720917 IVL720910:IVL720917 ILP720910:ILP720917 IBT720910:IBT720917 HRX720910:HRX720917 HIB720910:HIB720917 GYF720910:GYF720917 GOJ720910:GOJ720917 GEN720910:GEN720917 FUR720910:FUR720917 FKV720910:FKV720917 FAZ720910:FAZ720917 ERD720910:ERD720917 EHH720910:EHH720917 DXL720910:DXL720917 DNP720910:DNP720917 DDT720910:DDT720917 CTX720910:CTX720917 CKB720910:CKB720917 CAF720910:CAF720917 BQJ720910:BQJ720917 BGN720910:BGN720917 AWR720910:AWR720917 AMV720910:AMV720917 ACZ720910:ACZ720917 TD720910:TD720917 JH720910:JH720917 L720910:L720917 WVT655374:WVT655381 WLX655374:WLX655381 WCB655374:WCB655381 VSF655374:VSF655381 VIJ655374:VIJ655381 UYN655374:UYN655381 UOR655374:UOR655381 UEV655374:UEV655381 TUZ655374:TUZ655381 TLD655374:TLD655381 TBH655374:TBH655381 SRL655374:SRL655381 SHP655374:SHP655381 RXT655374:RXT655381 RNX655374:RNX655381 REB655374:REB655381 QUF655374:QUF655381 QKJ655374:QKJ655381 QAN655374:QAN655381 PQR655374:PQR655381 PGV655374:PGV655381 OWZ655374:OWZ655381 OND655374:OND655381 ODH655374:ODH655381 NTL655374:NTL655381 NJP655374:NJP655381 MZT655374:MZT655381 MPX655374:MPX655381 MGB655374:MGB655381 LWF655374:LWF655381 LMJ655374:LMJ655381 LCN655374:LCN655381 KSR655374:KSR655381 KIV655374:KIV655381 JYZ655374:JYZ655381 JPD655374:JPD655381 JFH655374:JFH655381 IVL655374:IVL655381 ILP655374:ILP655381 IBT655374:IBT655381 HRX655374:HRX655381 HIB655374:HIB655381 GYF655374:GYF655381 GOJ655374:GOJ655381 GEN655374:GEN655381 FUR655374:FUR655381 FKV655374:FKV655381 FAZ655374:FAZ655381 ERD655374:ERD655381 EHH655374:EHH655381 DXL655374:DXL655381 DNP655374:DNP655381 DDT655374:DDT655381 CTX655374:CTX655381 CKB655374:CKB655381 CAF655374:CAF655381 BQJ655374:BQJ655381 BGN655374:BGN655381 AWR655374:AWR655381 AMV655374:AMV655381 ACZ655374:ACZ655381 TD655374:TD655381 JH655374:JH655381 L655374:L655381 WVT589838:WVT589845 WLX589838:WLX589845 WCB589838:WCB589845 VSF589838:VSF589845 VIJ589838:VIJ589845 UYN589838:UYN589845 UOR589838:UOR589845 UEV589838:UEV589845 TUZ589838:TUZ589845 TLD589838:TLD589845 TBH589838:TBH589845 SRL589838:SRL589845 SHP589838:SHP589845 RXT589838:RXT589845 RNX589838:RNX589845 REB589838:REB589845 QUF589838:QUF589845 QKJ589838:QKJ589845 QAN589838:QAN589845 PQR589838:PQR589845 PGV589838:PGV589845 OWZ589838:OWZ589845 OND589838:OND589845 ODH589838:ODH589845 NTL589838:NTL589845 NJP589838:NJP589845 MZT589838:MZT589845 MPX589838:MPX589845 MGB589838:MGB589845 LWF589838:LWF589845 LMJ589838:LMJ589845 LCN589838:LCN589845 KSR589838:KSR589845 KIV589838:KIV589845 JYZ589838:JYZ589845 JPD589838:JPD589845 JFH589838:JFH589845 IVL589838:IVL589845 ILP589838:ILP589845 IBT589838:IBT589845 HRX589838:HRX589845 HIB589838:HIB589845 GYF589838:GYF589845 GOJ589838:GOJ589845 GEN589838:GEN589845 FUR589838:FUR589845 FKV589838:FKV589845 FAZ589838:FAZ589845 ERD589838:ERD589845 EHH589838:EHH589845 DXL589838:DXL589845 DNP589838:DNP589845 DDT589838:DDT589845 CTX589838:CTX589845 CKB589838:CKB589845 CAF589838:CAF589845 BQJ589838:BQJ589845 BGN589838:BGN589845 AWR589838:AWR589845 AMV589838:AMV589845 ACZ589838:ACZ589845 TD589838:TD589845 JH589838:JH589845 L589838:L589845 WVT524302:WVT524309 WLX524302:WLX524309 WCB524302:WCB524309 VSF524302:VSF524309 VIJ524302:VIJ524309 UYN524302:UYN524309 UOR524302:UOR524309 UEV524302:UEV524309 TUZ524302:TUZ524309 TLD524302:TLD524309 TBH524302:TBH524309 SRL524302:SRL524309 SHP524302:SHP524309 RXT524302:RXT524309 RNX524302:RNX524309 REB524302:REB524309 QUF524302:QUF524309 QKJ524302:QKJ524309 QAN524302:QAN524309 PQR524302:PQR524309 PGV524302:PGV524309 OWZ524302:OWZ524309 OND524302:OND524309 ODH524302:ODH524309 NTL524302:NTL524309 NJP524302:NJP524309 MZT524302:MZT524309 MPX524302:MPX524309 MGB524302:MGB524309 LWF524302:LWF524309 LMJ524302:LMJ524309 LCN524302:LCN524309 KSR524302:KSR524309 KIV524302:KIV524309 JYZ524302:JYZ524309 JPD524302:JPD524309 JFH524302:JFH524309 IVL524302:IVL524309 ILP524302:ILP524309 IBT524302:IBT524309 HRX524302:HRX524309 HIB524302:HIB524309 GYF524302:GYF524309 GOJ524302:GOJ524309 GEN524302:GEN524309 FUR524302:FUR524309 FKV524302:FKV524309 FAZ524302:FAZ524309 ERD524302:ERD524309 EHH524302:EHH524309 DXL524302:DXL524309 DNP524302:DNP524309 DDT524302:DDT524309 CTX524302:CTX524309 CKB524302:CKB524309 CAF524302:CAF524309 BQJ524302:BQJ524309 BGN524302:BGN524309 AWR524302:AWR524309 AMV524302:AMV524309 ACZ524302:ACZ524309 TD524302:TD524309 JH524302:JH524309 L524302:L524309 WVT458766:WVT458773 WLX458766:WLX458773 WCB458766:WCB458773 VSF458766:VSF458773 VIJ458766:VIJ458773 UYN458766:UYN458773 UOR458766:UOR458773 UEV458766:UEV458773 TUZ458766:TUZ458773 TLD458766:TLD458773 TBH458766:TBH458773 SRL458766:SRL458773 SHP458766:SHP458773 RXT458766:RXT458773 RNX458766:RNX458773 REB458766:REB458773 QUF458766:QUF458773 QKJ458766:QKJ458773 QAN458766:QAN458773 PQR458766:PQR458773 PGV458766:PGV458773 OWZ458766:OWZ458773 OND458766:OND458773 ODH458766:ODH458773 NTL458766:NTL458773 NJP458766:NJP458773 MZT458766:MZT458773 MPX458766:MPX458773 MGB458766:MGB458773 LWF458766:LWF458773 LMJ458766:LMJ458773 LCN458766:LCN458773 KSR458766:KSR458773 KIV458766:KIV458773 JYZ458766:JYZ458773 JPD458766:JPD458773 JFH458766:JFH458773 IVL458766:IVL458773 ILP458766:ILP458773 IBT458766:IBT458773 HRX458766:HRX458773 HIB458766:HIB458773 GYF458766:GYF458773 GOJ458766:GOJ458773 GEN458766:GEN458773 FUR458766:FUR458773 FKV458766:FKV458773 FAZ458766:FAZ458773 ERD458766:ERD458773 EHH458766:EHH458773 DXL458766:DXL458773 DNP458766:DNP458773 DDT458766:DDT458773 CTX458766:CTX458773 CKB458766:CKB458773 CAF458766:CAF458773 BQJ458766:BQJ458773 BGN458766:BGN458773 AWR458766:AWR458773 AMV458766:AMV458773 ACZ458766:ACZ458773 TD458766:TD458773 JH458766:JH458773 L458766:L458773 WVT393230:WVT393237 WLX393230:WLX393237 WCB393230:WCB393237 VSF393230:VSF393237 VIJ393230:VIJ393237 UYN393230:UYN393237 UOR393230:UOR393237 UEV393230:UEV393237 TUZ393230:TUZ393237 TLD393230:TLD393237 TBH393230:TBH393237 SRL393230:SRL393237 SHP393230:SHP393237 RXT393230:RXT393237 RNX393230:RNX393237 REB393230:REB393237 QUF393230:QUF393237 QKJ393230:QKJ393237 QAN393230:QAN393237 PQR393230:PQR393237 PGV393230:PGV393237 OWZ393230:OWZ393237 OND393230:OND393237 ODH393230:ODH393237 NTL393230:NTL393237 NJP393230:NJP393237 MZT393230:MZT393237 MPX393230:MPX393237 MGB393230:MGB393237 LWF393230:LWF393237 LMJ393230:LMJ393237 LCN393230:LCN393237 KSR393230:KSR393237 KIV393230:KIV393237 JYZ393230:JYZ393237 JPD393230:JPD393237 JFH393230:JFH393237 IVL393230:IVL393237 ILP393230:ILP393237 IBT393230:IBT393237 HRX393230:HRX393237 HIB393230:HIB393237 GYF393230:GYF393237 GOJ393230:GOJ393237 GEN393230:GEN393237 FUR393230:FUR393237 FKV393230:FKV393237 FAZ393230:FAZ393237 ERD393230:ERD393237 EHH393230:EHH393237 DXL393230:DXL393237 DNP393230:DNP393237 DDT393230:DDT393237 CTX393230:CTX393237 CKB393230:CKB393237 CAF393230:CAF393237 BQJ393230:BQJ393237 BGN393230:BGN393237 AWR393230:AWR393237 AMV393230:AMV393237 ACZ393230:ACZ393237 TD393230:TD393237 JH393230:JH393237 L393230:L393237 WVT327694:WVT327701 WLX327694:WLX327701 WCB327694:WCB327701 VSF327694:VSF327701 VIJ327694:VIJ327701 UYN327694:UYN327701 UOR327694:UOR327701 UEV327694:UEV327701 TUZ327694:TUZ327701 TLD327694:TLD327701 TBH327694:TBH327701 SRL327694:SRL327701 SHP327694:SHP327701 RXT327694:RXT327701 RNX327694:RNX327701 REB327694:REB327701 QUF327694:QUF327701 QKJ327694:QKJ327701 QAN327694:QAN327701 PQR327694:PQR327701 PGV327694:PGV327701 OWZ327694:OWZ327701 OND327694:OND327701 ODH327694:ODH327701 NTL327694:NTL327701 NJP327694:NJP327701 MZT327694:MZT327701 MPX327694:MPX327701 MGB327694:MGB327701 LWF327694:LWF327701 LMJ327694:LMJ327701 LCN327694:LCN327701 KSR327694:KSR327701 KIV327694:KIV327701 JYZ327694:JYZ327701 JPD327694:JPD327701 JFH327694:JFH327701 IVL327694:IVL327701 ILP327694:ILP327701 IBT327694:IBT327701 HRX327694:HRX327701 HIB327694:HIB327701 GYF327694:GYF327701 GOJ327694:GOJ327701 GEN327694:GEN327701 FUR327694:FUR327701 FKV327694:FKV327701 FAZ327694:FAZ327701 ERD327694:ERD327701 EHH327694:EHH327701 DXL327694:DXL327701 DNP327694:DNP327701 DDT327694:DDT327701 CTX327694:CTX327701 CKB327694:CKB327701 CAF327694:CAF327701 BQJ327694:BQJ327701 BGN327694:BGN327701 AWR327694:AWR327701 AMV327694:AMV327701 ACZ327694:ACZ327701 TD327694:TD327701 JH327694:JH327701 L327694:L327701 WVT262158:WVT262165 WLX262158:WLX262165 WCB262158:WCB262165 VSF262158:VSF262165 VIJ262158:VIJ262165 UYN262158:UYN262165 UOR262158:UOR262165 UEV262158:UEV262165 TUZ262158:TUZ262165 TLD262158:TLD262165 TBH262158:TBH262165 SRL262158:SRL262165 SHP262158:SHP262165 RXT262158:RXT262165 RNX262158:RNX262165 REB262158:REB262165 QUF262158:QUF262165 QKJ262158:QKJ262165 QAN262158:QAN262165 PQR262158:PQR262165 PGV262158:PGV262165 OWZ262158:OWZ262165 OND262158:OND262165 ODH262158:ODH262165 NTL262158:NTL262165 NJP262158:NJP262165 MZT262158:MZT262165 MPX262158:MPX262165 MGB262158:MGB262165 LWF262158:LWF262165 LMJ262158:LMJ262165 LCN262158:LCN262165 KSR262158:KSR262165 KIV262158:KIV262165 JYZ262158:JYZ262165 JPD262158:JPD262165 JFH262158:JFH262165 IVL262158:IVL262165 ILP262158:ILP262165 IBT262158:IBT262165 HRX262158:HRX262165 HIB262158:HIB262165 GYF262158:GYF262165 GOJ262158:GOJ262165 GEN262158:GEN262165 FUR262158:FUR262165 FKV262158:FKV262165 FAZ262158:FAZ262165 ERD262158:ERD262165 EHH262158:EHH262165 DXL262158:DXL262165 DNP262158:DNP262165 DDT262158:DDT262165 CTX262158:CTX262165 CKB262158:CKB262165 CAF262158:CAF262165 BQJ262158:BQJ262165 BGN262158:BGN262165 AWR262158:AWR262165 AMV262158:AMV262165 ACZ262158:ACZ262165 TD262158:TD262165 JH262158:JH262165 L262158:L262165 WVT196622:WVT196629 WLX196622:WLX196629 WCB196622:WCB196629 VSF196622:VSF196629 VIJ196622:VIJ196629 UYN196622:UYN196629 UOR196622:UOR196629 UEV196622:UEV196629 TUZ196622:TUZ196629 TLD196622:TLD196629 TBH196622:TBH196629 SRL196622:SRL196629 SHP196622:SHP196629 RXT196622:RXT196629 RNX196622:RNX196629 REB196622:REB196629 QUF196622:QUF196629 QKJ196622:QKJ196629 QAN196622:QAN196629 PQR196622:PQR196629 PGV196622:PGV196629 OWZ196622:OWZ196629 OND196622:OND196629 ODH196622:ODH196629 NTL196622:NTL196629 NJP196622:NJP196629 MZT196622:MZT196629 MPX196622:MPX196629 MGB196622:MGB196629 LWF196622:LWF196629 LMJ196622:LMJ196629 LCN196622:LCN196629 KSR196622:KSR196629 KIV196622:KIV196629 JYZ196622:JYZ196629 JPD196622:JPD196629 JFH196622:JFH196629 IVL196622:IVL196629 ILP196622:ILP196629 IBT196622:IBT196629 HRX196622:HRX196629 HIB196622:HIB196629 GYF196622:GYF196629 GOJ196622:GOJ196629 GEN196622:GEN196629 FUR196622:FUR196629 FKV196622:FKV196629 FAZ196622:FAZ196629 ERD196622:ERD196629 EHH196622:EHH196629 DXL196622:DXL196629 DNP196622:DNP196629 DDT196622:DDT196629 CTX196622:CTX196629 CKB196622:CKB196629 CAF196622:CAF196629 BQJ196622:BQJ196629 BGN196622:BGN196629 AWR196622:AWR196629 AMV196622:AMV196629 ACZ196622:ACZ196629 TD196622:TD196629 JH196622:JH196629 L196622:L196629 WVT131086:WVT131093 WLX131086:WLX131093 WCB131086:WCB131093 VSF131086:VSF131093 VIJ131086:VIJ131093 UYN131086:UYN131093 UOR131086:UOR131093 UEV131086:UEV131093 TUZ131086:TUZ131093 TLD131086:TLD131093 TBH131086:TBH131093 SRL131086:SRL131093 SHP131086:SHP131093 RXT131086:RXT131093 RNX131086:RNX131093 REB131086:REB131093 QUF131086:QUF131093 QKJ131086:QKJ131093 QAN131086:QAN131093 PQR131086:PQR131093 PGV131086:PGV131093 OWZ131086:OWZ131093 OND131086:OND131093 ODH131086:ODH131093 NTL131086:NTL131093 NJP131086:NJP131093 MZT131086:MZT131093 MPX131086:MPX131093 MGB131086:MGB131093 LWF131086:LWF131093 LMJ131086:LMJ131093 LCN131086:LCN131093 KSR131086:KSR131093 KIV131086:KIV131093 JYZ131086:JYZ131093 JPD131086:JPD131093 JFH131086:JFH131093 IVL131086:IVL131093 ILP131086:ILP131093 IBT131086:IBT131093 HRX131086:HRX131093 HIB131086:HIB131093 GYF131086:GYF131093 GOJ131086:GOJ131093 GEN131086:GEN131093 FUR131086:FUR131093 FKV131086:FKV131093 FAZ131086:FAZ131093 ERD131086:ERD131093 EHH131086:EHH131093 DXL131086:DXL131093 DNP131086:DNP131093 DDT131086:DDT131093 CTX131086:CTX131093 CKB131086:CKB131093 CAF131086:CAF131093 BQJ131086:BQJ131093 BGN131086:BGN131093 AWR131086:AWR131093 AMV131086:AMV131093 ACZ131086:ACZ131093 TD131086:TD131093 JH131086:JH131093 L131086:L131093 WVT65550:WVT65557 WLX65550:WLX65557 WCB65550:WCB65557 VSF65550:VSF65557 VIJ65550:VIJ65557 UYN65550:UYN65557 UOR65550:UOR65557 UEV65550:UEV65557 TUZ65550:TUZ65557 TLD65550:TLD65557 TBH65550:TBH65557 SRL65550:SRL65557 SHP65550:SHP65557 RXT65550:RXT65557 RNX65550:RNX65557 REB65550:REB65557 QUF65550:QUF65557 QKJ65550:QKJ65557 QAN65550:QAN65557 PQR65550:PQR65557 PGV65550:PGV65557 OWZ65550:OWZ65557 OND65550:OND65557 ODH65550:ODH65557 NTL65550:NTL65557 NJP65550:NJP65557 MZT65550:MZT65557 MPX65550:MPX65557 MGB65550:MGB65557 LWF65550:LWF65557 LMJ65550:LMJ65557 LCN65550:LCN65557 KSR65550:KSR65557 KIV65550:KIV65557 JYZ65550:JYZ65557 JPD65550:JPD65557 JFH65550:JFH65557 IVL65550:IVL65557 ILP65550:ILP65557 IBT65550:IBT65557 HRX65550:HRX65557 HIB65550:HIB65557 GYF65550:GYF65557 GOJ65550:GOJ65557 GEN65550:GEN65557 FUR65550:FUR65557 FKV65550:FKV65557 FAZ65550:FAZ65557 ERD65550:ERD65557 EHH65550:EHH65557 DXL65550:DXL65557 DNP65550:DNP65557 DDT65550:DDT65557 CTX65550:CTX65557 CKB65550:CKB65557 CAF65550:CAF65557 BQJ65550:BQJ65557 BGN65550:BGN65557 AWR65550:AWR65557 AMV65550:AMV65557 ACZ65550:ACZ65557 TD65550:TD65557 JH65550:JH65557 L65550:L65557 WVT52 WLX52 WCB52 VSF52 VIJ52 UYN52 UOR52 UEV52 TUZ52 TLD52 TBH52 SRL52 SHP52 RXT52 RNX52 REB52 QUF52 QKJ52 QAN52 PQR52 PGV52 OWZ52 OND52 ODH52 NTL52 NJP52 MZT52 MPX52 MGB52 LWF52 LMJ52 LCN52 KSR52 KIV52 JYZ52 JPD52 JFH52 IVL52 ILP52 IBT52 HRX52 HIB52 GYF52 GOJ52 GEN52 FUR52 FKV52 FAZ52 ERD52 EHH52 DXL52 DNP52 DDT52 CTX52 CKB52 CAF52 BQJ52 BGN52 AWR52 AMV52 ACZ52 TD52 JH52 L52:L53 WVT983068:WVT983106 WLX983068:WLX983106 WCB983068:WCB983106 VSF983068:VSF983106 VIJ983068:VIJ983106 UYN983068:UYN983106 UOR983068:UOR983106 UEV983068:UEV983106 TUZ983068:TUZ983106 TLD983068:TLD983106 TBH983068:TBH983106 SRL983068:SRL983106 SHP983068:SHP983106 RXT983068:RXT983106 RNX983068:RNX983106 REB983068:REB983106 QUF983068:QUF983106 QKJ983068:QKJ983106 QAN983068:QAN983106 PQR983068:PQR983106 PGV983068:PGV983106 OWZ983068:OWZ983106 OND983068:OND983106 ODH983068:ODH983106 NTL983068:NTL983106 NJP983068:NJP983106 MZT983068:MZT983106 MPX983068:MPX983106 MGB983068:MGB983106 LWF983068:LWF983106 LMJ983068:LMJ983106 LCN983068:LCN983106 KSR983068:KSR983106 KIV983068:KIV983106 JYZ983068:JYZ983106 JPD983068:JPD983106 JFH983068:JFH983106 IVL983068:IVL983106 ILP983068:ILP983106 IBT983068:IBT983106 HRX983068:HRX983106 HIB983068:HIB983106 GYF983068:GYF983106 GOJ983068:GOJ983106 GEN983068:GEN983106 FUR983068:FUR983106 FKV983068:FKV983106 FAZ983068:FAZ983106 ERD983068:ERD983106 EHH983068:EHH983106 DXL983068:DXL983106 DNP983068:DNP983106 DDT983068:DDT983106 CTX983068:CTX983106 CKB983068:CKB983106 CAF983068:CAF983106 BQJ983068:BQJ983106 BGN983068:BGN983106 AWR983068:AWR983106 AMV983068:AMV983106 ACZ983068:ACZ983106 TD983068:TD983106 JH983068:JH983106 L983068:L983106 WVT917532:WVT917570 WLX917532:WLX917570 WCB917532:WCB917570 VSF917532:VSF917570 VIJ917532:VIJ917570 UYN917532:UYN917570 UOR917532:UOR917570 UEV917532:UEV917570 TUZ917532:TUZ917570 TLD917532:TLD917570 TBH917532:TBH917570 SRL917532:SRL917570 SHP917532:SHP917570 RXT917532:RXT917570 RNX917532:RNX917570 REB917532:REB917570 QUF917532:QUF917570 QKJ917532:QKJ917570 QAN917532:QAN917570 PQR917532:PQR917570 PGV917532:PGV917570 OWZ917532:OWZ917570 OND917532:OND917570 ODH917532:ODH917570 NTL917532:NTL917570 NJP917532:NJP917570 MZT917532:MZT917570 MPX917532:MPX917570 MGB917532:MGB917570 LWF917532:LWF917570 LMJ917532:LMJ917570 LCN917532:LCN917570 KSR917532:KSR917570 KIV917532:KIV917570 JYZ917532:JYZ917570 JPD917532:JPD917570 JFH917532:JFH917570 IVL917532:IVL917570 ILP917532:ILP917570 IBT917532:IBT917570 HRX917532:HRX917570 HIB917532:HIB917570 GYF917532:GYF917570 GOJ917532:GOJ917570 GEN917532:GEN917570 FUR917532:FUR917570 FKV917532:FKV917570 FAZ917532:FAZ917570 ERD917532:ERD917570 EHH917532:EHH917570 DXL917532:DXL917570 DNP917532:DNP917570 DDT917532:DDT917570 CTX917532:CTX917570 CKB917532:CKB917570 CAF917532:CAF917570 BQJ917532:BQJ917570 BGN917532:BGN917570 AWR917532:AWR917570 AMV917532:AMV917570 ACZ917532:ACZ917570 TD917532:TD917570 JH917532:JH917570 L917532:L917570 WVT851996:WVT852034 WLX851996:WLX852034 WCB851996:WCB852034 VSF851996:VSF852034 VIJ851996:VIJ852034 UYN851996:UYN852034 UOR851996:UOR852034 UEV851996:UEV852034 TUZ851996:TUZ852034 TLD851996:TLD852034 TBH851996:TBH852034 SRL851996:SRL852034 SHP851996:SHP852034 RXT851996:RXT852034 RNX851996:RNX852034 REB851996:REB852034 QUF851996:QUF852034 QKJ851996:QKJ852034 QAN851996:QAN852034 PQR851996:PQR852034 PGV851996:PGV852034 OWZ851996:OWZ852034 OND851996:OND852034 ODH851996:ODH852034 NTL851996:NTL852034 NJP851996:NJP852034 MZT851996:MZT852034 MPX851996:MPX852034 MGB851996:MGB852034 LWF851996:LWF852034 LMJ851996:LMJ852034 LCN851996:LCN852034 KSR851996:KSR852034 KIV851996:KIV852034 JYZ851996:JYZ852034 JPD851996:JPD852034 JFH851996:JFH852034 IVL851996:IVL852034 ILP851996:ILP852034 IBT851996:IBT852034 HRX851996:HRX852034 HIB851996:HIB852034 GYF851996:GYF852034 GOJ851996:GOJ852034 GEN851996:GEN852034 FUR851996:FUR852034 FKV851996:FKV852034 FAZ851996:FAZ852034 ERD851996:ERD852034 EHH851996:EHH852034 DXL851996:DXL852034 DNP851996:DNP852034 DDT851996:DDT852034 CTX851996:CTX852034 CKB851996:CKB852034 CAF851996:CAF852034 BQJ851996:BQJ852034 BGN851996:BGN852034 AWR851996:AWR852034 AMV851996:AMV852034 ACZ851996:ACZ852034 TD851996:TD852034 JH851996:JH852034 L851996:L852034 WVT786460:WVT786498 WLX786460:WLX786498 WCB786460:WCB786498 VSF786460:VSF786498 VIJ786460:VIJ786498 UYN786460:UYN786498 UOR786460:UOR786498 UEV786460:UEV786498 TUZ786460:TUZ786498 TLD786460:TLD786498 TBH786460:TBH786498 SRL786460:SRL786498 SHP786460:SHP786498 RXT786460:RXT786498 RNX786460:RNX786498 REB786460:REB786498 QUF786460:QUF786498 QKJ786460:QKJ786498 QAN786460:QAN786498 PQR786460:PQR786498 PGV786460:PGV786498 OWZ786460:OWZ786498 OND786460:OND786498 ODH786460:ODH786498 NTL786460:NTL786498 NJP786460:NJP786498 MZT786460:MZT786498 MPX786460:MPX786498 MGB786460:MGB786498 LWF786460:LWF786498 LMJ786460:LMJ786498 LCN786460:LCN786498 KSR786460:KSR786498 KIV786460:KIV786498 JYZ786460:JYZ786498 JPD786460:JPD786498 JFH786460:JFH786498 IVL786460:IVL786498 ILP786460:ILP786498 IBT786460:IBT786498 HRX786460:HRX786498 HIB786460:HIB786498 GYF786460:GYF786498 GOJ786460:GOJ786498 GEN786460:GEN786498 FUR786460:FUR786498 FKV786460:FKV786498 FAZ786460:FAZ786498 ERD786460:ERD786498 EHH786460:EHH786498 DXL786460:DXL786498 DNP786460:DNP786498 DDT786460:DDT786498 CTX786460:CTX786498 CKB786460:CKB786498 CAF786460:CAF786498 BQJ786460:BQJ786498 BGN786460:BGN786498 AWR786460:AWR786498 AMV786460:AMV786498 ACZ786460:ACZ786498 TD786460:TD786498 JH786460:JH786498 L786460:L786498 WVT720924:WVT720962 WLX720924:WLX720962 WCB720924:WCB720962 VSF720924:VSF720962 VIJ720924:VIJ720962 UYN720924:UYN720962 UOR720924:UOR720962 UEV720924:UEV720962 TUZ720924:TUZ720962 TLD720924:TLD720962 TBH720924:TBH720962 SRL720924:SRL720962 SHP720924:SHP720962 RXT720924:RXT720962 RNX720924:RNX720962 REB720924:REB720962 QUF720924:QUF720962 QKJ720924:QKJ720962 QAN720924:QAN720962 PQR720924:PQR720962 PGV720924:PGV720962 OWZ720924:OWZ720962 OND720924:OND720962 ODH720924:ODH720962 NTL720924:NTL720962 NJP720924:NJP720962 MZT720924:MZT720962 MPX720924:MPX720962 MGB720924:MGB720962 LWF720924:LWF720962 LMJ720924:LMJ720962 LCN720924:LCN720962 KSR720924:KSR720962 KIV720924:KIV720962 JYZ720924:JYZ720962 JPD720924:JPD720962 JFH720924:JFH720962 IVL720924:IVL720962 ILP720924:ILP720962 IBT720924:IBT720962 HRX720924:HRX720962 HIB720924:HIB720962 GYF720924:GYF720962 GOJ720924:GOJ720962 GEN720924:GEN720962 FUR720924:FUR720962 FKV720924:FKV720962 FAZ720924:FAZ720962 ERD720924:ERD720962 EHH720924:EHH720962 DXL720924:DXL720962 DNP720924:DNP720962 DDT720924:DDT720962 CTX720924:CTX720962 CKB720924:CKB720962 CAF720924:CAF720962 BQJ720924:BQJ720962 BGN720924:BGN720962 AWR720924:AWR720962 AMV720924:AMV720962 ACZ720924:ACZ720962 TD720924:TD720962 JH720924:JH720962 L720924:L720962 WVT655388:WVT655426 WLX655388:WLX655426 WCB655388:WCB655426 VSF655388:VSF655426 VIJ655388:VIJ655426 UYN655388:UYN655426 UOR655388:UOR655426 UEV655388:UEV655426 TUZ655388:TUZ655426 TLD655388:TLD655426 TBH655388:TBH655426 SRL655388:SRL655426 SHP655388:SHP655426 RXT655388:RXT655426 RNX655388:RNX655426 REB655388:REB655426 QUF655388:QUF655426 QKJ655388:QKJ655426 QAN655388:QAN655426 PQR655388:PQR655426 PGV655388:PGV655426 OWZ655388:OWZ655426 OND655388:OND655426 ODH655388:ODH655426 NTL655388:NTL655426 NJP655388:NJP655426 MZT655388:MZT655426 MPX655388:MPX655426 MGB655388:MGB655426 LWF655388:LWF655426 LMJ655388:LMJ655426 LCN655388:LCN655426 KSR655388:KSR655426 KIV655388:KIV655426 JYZ655388:JYZ655426 JPD655388:JPD655426 JFH655388:JFH655426 IVL655388:IVL655426 ILP655388:ILP655426 IBT655388:IBT655426 HRX655388:HRX655426 HIB655388:HIB655426 GYF655388:GYF655426 GOJ655388:GOJ655426 GEN655388:GEN655426 FUR655388:FUR655426 FKV655388:FKV655426 FAZ655388:FAZ655426 ERD655388:ERD655426 EHH655388:EHH655426 DXL655388:DXL655426 DNP655388:DNP655426 DDT655388:DDT655426 CTX655388:CTX655426 CKB655388:CKB655426 CAF655388:CAF655426 BQJ655388:BQJ655426 BGN655388:BGN655426 AWR655388:AWR655426 AMV655388:AMV655426 ACZ655388:ACZ655426 TD655388:TD655426 JH655388:JH655426 L655388:L655426 WVT589852:WVT589890 WLX589852:WLX589890 WCB589852:WCB589890 VSF589852:VSF589890 VIJ589852:VIJ589890 UYN589852:UYN589890 UOR589852:UOR589890 UEV589852:UEV589890 TUZ589852:TUZ589890 TLD589852:TLD589890 TBH589852:TBH589890 SRL589852:SRL589890 SHP589852:SHP589890 RXT589852:RXT589890 RNX589852:RNX589890 REB589852:REB589890 QUF589852:QUF589890 QKJ589852:QKJ589890 QAN589852:QAN589890 PQR589852:PQR589890 PGV589852:PGV589890 OWZ589852:OWZ589890 OND589852:OND589890 ODH589852:ODH589890 NTL589852:NTL589890 NJP589852:NJP589890 MZT589852:MZT589890 MPX589852:MPX589890 MGB589852:MGB589890 LWF589852:LWF589890 LMJ589852:LMJ589890 LCN589852:LCN589890 KSR589852:KSR589890 KIV589852:KIV589890 JYZ589852:JYZ589890 JPD589852:JPD589890 JFH589852:JFH589890 IVL589852:IVL589890 ILP589852:ILP589890 IBT589852:IBT589890 HRX589852:HRX589890 HIB589852:HIB589890 GYF589852:GYF589890 GOJ589852:GOJ589890 GEN589852:GEN589890 FUR589852:FUR589890 FKV589852:FKV589890 FAZ589852:FAZ589890 ERD589852:ERD589890 EHH589852:EHH589890 DXL589852:DXL589890 DNP589852:DNP589890 DDT589852:DDT589890 CTX589852:CTX589890 CKB589852:CKB589890 CAF589852:CAF589890 BQJ589852:BQJ589890 BGN589852:BGN589890 AWR589852:AWR589890 AMV589852:AMV589890 ACZ589852:ACZ589890 TD589852:TD589890 JH589852:JH589890 L589852:L589890 WVT524316:WVT524354 WLX524316:WLX524354 WCB524316:WCB524354 VSF524316:VSF524354 VIJ524316:VIJ524354 UYN524316:UYN524354 UOR524316:UOR524354 UEV524316:UEV524354 TUZ524316:TUZ524354 TLD524316:TLD524354 TBH524316:TBH524354 SRL524316:SRL524354 SHP524316:SHP524354 RXT524316:RXT524354 RNX524316:RNX524354 REB524316:REB524354 QUF524316:QUF524354 QKJ524316:QKJ524354 QAN524316:QAN524354 PQR524316:PQR524354 PGV524316:PGV524354 OWZ524316:OWZ524354 OND524316:OND524354 ODH524316:ODH524354 NTL524316:NTL524354 NJP524316:NJP524354 MZT524316:MZT524354 MPX524316:MPX524354 MGB524316:MGB524354 LWF524316:LWF524354 LMJ524316:LMJ524354 LCN524316:LCN524354 KSR524316:KSR524354 KIV524316:KIV524354 JYZ524316:JYZ524354 JPD524316:JPD524354 JFH524316:JFH524354 IVL524316:IVL524354 ILP524316:ILP524354 IBT524316:IBT524354 HRX524316:HRX524354 HIB524316:HIB524354 GYF524316:GYF524354 GOJ524316:GOJ524354 GEN524316:GEN524354 FUR524316:FUR524354 FKV524316:FKV524354 FAZ524316:FAZ524354 ERD524316:ERD524354 EHH524316:EHH524354 DXL524316:DXL524354 DNP524316:DNP524354 DDT524316:DDT524354 CTX524316:CTX524354 CKB524316:CKB524354 CAF524316:CAF524354 BQJ524316:BQJ524354 BGN524316:BGN524354 AWR524316:AWR524354 AMV524316:AMV524354 ACZ524316:ACZ524354 TD524316:TD524354 JH524316:JH524354 L524316:L524354 WVT458780:WVT458818 WLX458780:WLX458818 WCB458780:WCB458818 VSF458780:VSF458818 VIJ458780:VIJ458818 UYN458780:UYN458818 UOR458780:UOR458818 UEV458780:UEV458818 TUZ458780:TUZ458818 TLD458780:TLD458818 TBH458780:TBH458818 SRL458780:SRL458818 SHP458780:SHP458818 RXT458780:RXT458818 RNX458780:RNX458818 REB458780:REB458818 QUF458780:QUF458818 QKJ458780:QKJ458818 QAN458780:QAN458818 PQR458780:PQR458818 PGV458780:PGV458818 OWZ458780:OWZ458818 OND458780:OND458818 ODH458780:ODH458818 NTL458780:NTL458818 NJP458780:NJP458818 MZT458780:MZT458818 MPX458780:MPX458818 MGB458780:MGB458818 LWF458780:LWF458818 LMJ458780:LMJ458818 LCN458780:LCN458818 KSR458780:KSR458818 KIV458780:KIV458818 JYZ458780:JYZ458818 JPD458780:JPD458818 JFH458780:JFH458818 IVL458780:IVL458818 ILP458780:ILP458818 IBT458780:IBT458818 HRX458780:HRX458818 HIB458780:HIB458818 GYF458780:GYF458818 GOJ458780:GOJ458818 GEN458780:GEN458818 FUR458780:FUR458818 FKV458780:FKV458818 FAZ458780:FAZ458818 ERD458780:ERD458818 EHH458780:EHH458818 DXL458780:DXL458818 DNP458780:DNP458818 DDT458780:DDT458818 CTX458780:CTX458818 CKB458780:CKB458818 CAF458780:CAF458818 BQJ458780:BQJ458818 BGN458780:BGN458818 AWR458780:AWR458818 AMV458780:AMV458818 ACZ458780:ACZ458818 TD458780:TD458818 JH458780:JH458818 L458780:L458818 WVT393244:WVT393282 WLX393244:WLX393282 WCB393244:WCB393282 VSF393244:VSF393282 VIJ393244:VIJ393282 UYN393244:UYN393282 UOR393244:UOR393282 UEV393244:UEV393282 TUZ393244:TUZ393282 TLD393244:TLD393282 TBH393244:TBH393282 SRL393244:SRL393282 SHP393244:SHP393282 RXT393244:RXT393282 RNX393244:RNX393282 REB393244:REB393282 QUF393244:QUF393282 QKJ393244:QKJ393282 QAN393244:QAN393282 PQR393244:PQR393282 PGV393244:PGV393282 OWZ393244:OWZ393282 OND393244:OND393282 ODH393244:ODH393282 NTL393244:NTL393282 NJP393244:NJP393282 MZT393244:MZT393282 MPX393244:MPX393282 MGB393244:MGB393282 LWF393244:LWF393282 LMJ393244:LMJ393282 LCN393244:LCN393282 KSR393244:KSR393282 KIV393244:KIV393282 JYZ393244:JYZ393282 JPD393244:JPD393282 JFH393244:JFH393282 IVL393244:IVL393282 ILP393244:ILP393282 IBT393244:IBT393282 HRX393244:HRX393282 HIB393244:HIB393282 GYF393244:GYF393282 GOJ393244:GOJ393282 GEN393244:GEN393282 FUR393244:FUR393282 FKV393244:FKV393282 FAZ393244:FAZ393282 ERD393244:ERD393282 EHH393244:EHH393282 DXL393244:DXL393282 DNP393244:DNP393282 DDT393244:DDT393282 CTX393244:CTX393282 CKB393244:CKB393282 CAF393244:CAF393282 BQJ393244:BQJ393282 BGN393244:BGN393282 AWR393244:AWR393282 AMV393244:AMV393282 ACZ393244:ACZ393282 TD393244:TD393282 JH393244:JH393282 L393244:L393282 WVT327708:WVT327746 WLX327708:WLX327746 WCB327708:WCB327746 VSF327708:VSF327746 VIJ327708:VIJ327746 UYN327708:UYN327746 UOR327708:UOR327746 UEV327708:UEV327746 TUZ327708:TUZ327746 TLD327708:TLD327746 TBH327708:TBH327746 SRL327708:SRL327746 SHP327708:SHP327746 RXT327708:RXT327746 RNX327708:RNX327746 REB327708:REB327746 QUF327708:QUF327746 QKJ327708:QKJ327746 QAN327708:QAN327746 PQR327708:PQR327746 PGV327708:PGV327746 OWZ327708:OWZ327746 OND327708:OND327746 ODH327708:ODH327746 NTL327708:NTL327746 NJP327708:NJP327746 MZT327708:MZT327746 MPX327708:MPX327746 MGB327708:MGB327746 LWF327708:LWF327746 LMJ327708:LMJ327746 LCN327708:LCN327746 KSR327708:KSR327746 KIV327708:KIV327746 JYZ327708:JYZ327746 JPD327708:JPD327746 JFH327708:JFH327746 IVL327708:IVL327746 ILP327708:ILP327746 IBT327708:IBT327746 HRX327708:HRX327746 HIB327708:HIB327746 GYF327708:GYF327746 GOJ327708:GOJ327746 GEN327708:GEN327746 FUR327708:FUR327746 FKV327708:FKV327746 FAZ327708:FAZ327746 ERD327708:ERD327746 EHH327708:EHH327746 DXL327708:DXL327746 DNP327708:DNP327746 DDT327708:DDT327746 CTX327708:CTX327746 CKB327708:CKB327746 CAF327708:CAF327746 BQJ327708:BQJ327746 BGN327708:BGN327746 AWR327708:AWR327746 AMV327708:AMV327746 ACZ327708:ACZ327746 TD327708:TD327746 JH327708:JH327746 L327708:L327746 WVT262172:WVT262210 WLX262172:WLX262210 WCB262172:WCB262210 VSF262172:VSF262210 VIJ262172:VIJ262210 UYN262172:UYN262210 UOR262172:UOR262210 UEV262172:UEV262210 TUZ262172:TUZ262210 TLD262172:TLD262210 TBH262172:TBH262210 SRL262172:SRL262210 SHP262172:SHP262210 RXT262172:RXT262210 RNX262172:RNX262210 REB262172:REB262210 QUF262172:QUF262210 QKJ262172:QKJ262210 QAN262172:QAN262210 PQR262172:PQR262210 PGV262172:PGV262210 OWZ262172:OWZ262210 OND262172:OND262210 ODH262172:ODH262210 NTL262172:NTL262210 NJP262172:NJP262210 MZT262172:MZT262210 MPX262172:MPX262210 MGB262172:MGB262210 LWF262172:LWF262210 LMJ262172:LMJ262210 LCN262172:LCN262210 KSR262172:KSR262210 KIV262172:KIV262210 JYZ262172:JYZ262210 JPD262172:JPD262210 JFH262172:JFH262210 IVL262172:IVL262210 ILP262172:ILP262210 IBT262172:IBT262210 HRX262172:HRX262210 HIB262172:HIB262210 GYF262172:GYF262210 GOJ262172:GOJ262210 GEN262172:GEN262210 FUR262172:FUR262210 FKV262172:FKV262210 FAZ262172:FAZ262210 ERD262172:ERD262210 EHH262172:EHH262210 DXL262172:DXL262210 DNP262172:DNP262210 DDT262172:DDT262210 CTX262172:CTX262210 CKB262172:CKB262210 CAF262172:CAF262210 BQJ262172:BQJ262210 BGN262172:BGN262210 AWR262172:AWR262210 AMV262172:AMV262210 ACZ262172:ACZ262210 TD262172:TD262210 JH262172:JH262210 L262172:L262210 WVT196636:WVT196674 WLX196636:WLX196674 WCB196636:WCB196674 VSF196636:VSF196674 VIJ196636:VIJ196674 UYN196636:UYN196674 UOR196636:UOR196674 UEV196636:UEV196674 TUZ196636:TUZ196674 TLD196636:TLD196674 TBH196636:TBH196674 SRL196636:SRL196674 SHP196636:SHP196674 RXT196636:RXT196674 RNX196636:RNX196674 REB196636:REB196674 QUF196636:QUF196674 QKJ196636:QKJ196674 QAN196636:QAN196674 PQR196636:PQR196674 PGV196636:PGV196674 OWZ196636:OWZ196674 OND196636:OND196674 ODH196636:ODH196674 NTL196636:NTL196674 NJP196636:NJP196674 MZT196636:MZT196674 MPX196636:MPX196674 MGB196636:MGB196674 LWF196636:LWF196674 LMJ196636:LMJ196674 LCN196636:LCN196674 KSR196636:KSR196674 KIV196636:KIV196674 JYZ196636:JYZ196674 JPD196636:JPD196674 JFH196636:JFH196674 IVL196636:IVL196674 ILP196636:ILP196674 IBT196636:IBT196674 HRX196636:HRX196674 HIB196636:HIB196674 GYF196636:GYF196674 GOJ196636:GOJ196674 GEN196636:GEN196674 FUR196636:FUR196674 FKV196636:FKV196674 FAZ196636:FAZ196674 ERD196636:ERD196674 EHH196636:EHH196674 DXL196636:DXL196674 DNP196636:DNP196674 DDT196636:DDT196674 CTX196636:CTX196674 CKB196636:CKB196674 CAF196636:CAF196674 BQJ196636:BQJ196674 BGN196636:BGN196674 AWR196636:AWR196674 AMV196636:AMV196674 ACZ196636:ACZ196674 TD196636:TD196674 JH196636:JH196674 L196636:L196674 WVT131100:WVT131138 WLX131100:WLX131138 WCB131100:WCB131138 VSF131100:VSF131138 VIJ131100:VIJ131138 UYN131100:UYN131138 UOR131100:UOR131138 UEV131100:UEV131138 TUZ131100:TUZ131138 TLD131100:TLD131138 TBH131100:TBH131138 SRL131100:SRL131138 SHP131100:SHP131138 RXT131100:RXT131138 RNX131100:RNX131138 REB131100:REB131138 QUF131100:QUF131138 QKJ131100:QKJ131138 QAN131100:QAN131138 PQR131100:PQR131138 PGV131100:PGV131138 OWZ131100:OWZ131138 OND131100:OND131138 ODH131100:ODH131138 NTL131100:NTL131138 NJP131100:NJP131138 MZT131100:MZT131138 MPX131100:MPX131138 MGB131100:MGB131138 LWF131100:LWF131138 LMJ131100:LMJ131138 LCN131100:LCN131138 KSR131100:KSR131138 KIV131100:KIV131138 JYZ131100:JYZ131138 JPD131100:JPD131138 JFH131100:JFH131138 IVL131100:IVL131138 ILP131100:ILP131138 IBT131100:IBT131138 HRX131100:HRX131138 HIB131100:HIB131138 GYF131100:GYF131138 GOJ131100:GOJ131138 GEN131100:GEN131138 FUR131100:FUR131138 FKV131100:FKV131138 FAZ131100:FAZ131138 ERD131100:ERD131138 EHH131100:EHH131138 DXL131100:DXL131138 DNP131100:DNP131138 DDT131100:DDT131138 CTX131100:CTX131138 CKB131100:CKB131138 CAF131100:CAF131138 BQJ131100:BQJ131138 BGN131100:BGN131138 AWR131100:AWR131138 AMV131100:AMV131138 ACZ131100:ACZ131138 TD131100:TD131138 JH131100:JH131138 L131100:L131138 WVT65564:WVT65602 WLX65564:WLX65602 WCB65564:WCB65602 VSF65564:VSF65602 VIJ65564:VIJ65602 UYN65564:UYN65602 UOR65564:UOR65602 UEV65564:UEV65602 TUZ65564:TUZ65602 TLD65564:TLD65602 TBH65564:TBH65602 SRL65564:SRL65602 SHP65564:SHP65602 RXT65564:RXT65602 RNX65564:RNX65602 REB65564:REB65602 QUF65564:QUF65602 QKJ65564:QKJ65602 QAN65564:QAN65602 PQR65564:PQR65602 PGV65564:PGV65602 OWZ65564:OWZ65602 OND65564:OND65602 ODH65564:ODH65602 NTL65564:NTL65602 NJP65564:NJP65602 MZT65564:MZT65602 MPX65564:MPX65602 MGB65564:MGB65602 LWF65564:LWF65602 LMJ65564:LMJ65602 LCN65564:LCN65602 KSR65564:KSR65602 KIV65564:KIV65602 JYZ65564:JYZ65602 JPD65564:JPD65602 JFH65564:JFH65602 IVL65564:IVL65602 ILP65564:ILP65602 IBT65564:IBT65602 HRX65564:HRX65602 HIB65564:HIB65602 GYF65564:GYF65602 GOJ65564:GOJ65602 GEN65564:GEN65602 FUR65564:FUR65602 FKV65564:FKV65602 FAZ65564:FAZ65602 ERD65564:ERD65602 EHH65564:EHH65602 DXL65564:DXL65602 DNP65564:DNP65602 DDT65564:DDT65602 CTX65564:CTX65602 CKB65564:CKB65602 CAF65564:CAF65602 BQJ65564:BQJ65602 BGN65564:BGN65602 AWR65564:AWR65602 AMV65564:AMV65602 ACZ65564:ACZ65602 TD65564:TD65602 JH65564:JH65602 L65564:L65602 WLX59 WCB59 VSF59 VIJ59 UYN59 UOR59 UEV59 TUZ59 TLD59 TBH59 SRL59 SHP59 RXT59 RNX59 REB59 QUF59 QKJ59 QAN59 PQR59 PGV59 OWZ59 OND59 ODH59 NTL59 NJP59 MZT59 MPX59 MGB59 LWF59 LMJ59 LCN59 KSR59 KIV59 JYZ59 JPD59 JFH59 IVL59 ILP59 IBT59 HRX59 HIB59 GYF59 GOJ59 GEN59 FUR59 FKV59 FAZ59 ERD59 EHH59 DXL59 DNP59 DDT59 CTX59 CKB59 CAF59 BQJ59 BGN59 AWR59 AMV59 ACZ59 TD59 L59:L69 JH59">
      <formula1>$H$126:$H$131</formula1>
    </dataValidation>
    <dataValidation type="list" allowBlank="1" showInputMessage="1" showErrorMessage="1" sqref="WVS983054:WVS983061 WVS59 WLW983054:WLW983061 WCA983054:WCA983061 VSE983054:VSE983061 VII983054:VII983061 UYM983054:UYM983061 UOQ983054:UOQ983061 UEU983054:UEU983061 TUY983054:TUY983061 TLC983054:TLC983061 TBG983054:TBG983061 SRK983054:SRK983061 SHO983054:SHO983061 RXS983054:RXS983061 RNW983054:RNW983061 REA983054:REA983061 QUE983054:QUE983061 QKI983054:QKI983061 QAM983054:QAM983061 PQQ983054:PQQ983061 PGU983054:PGU983061 OWY983054:OWY983061 ONC983054:ONC983061 ODG983054:ODG983061 NTK983054:NTK983061 NJO983054:NJO983061 MZS983054:MZS983061 MPW983054:MPW983061 MGA983054:MGA983061 LWE983054:LWE983061 LMI983054:LMI983061 LCM983054:LCM983061 KSQ983054:KSQ983061 KIU983054:KIU983061 JYY983054:JYY983061 JPC983054:JPC983061 JFG983054:JFG983061 IVK983054:IVK983061 ILO983054:ILO983061 IBS983054:IBS983061 HRW983054:HRW983061 HIA983054:HIA983061 GYE983054:GYE983061 GOI983054:GOI983061 GEM983054:GEM983061 FUQ983054:FUQ983061 FKU983054:FKU983061 FAY983054:FAY983061 ERC983054:ERC983061 EHG983054:EHG983061 DXK983054:DXK983061 DNO983054:DNO983061 DDS983054:DDS983061 CTW983054:CTW983061 CKA983054:CKA983061 CAE983054:CAE983061 BQI983054:BQI983061 BGM983054:BGM983061 AWQ983054:AWQ983061 AMU983054:AMU983061 ACY983054:ACY983061 TC983054:TC983061 JG983054:JG983061 K983054:K983061 WVS917518:WVS917525 WLW917518:WLW917525 WCA917518:WCA917525 VSE917518:VSE917525 VII917518:VII917525 UYM917518:UYM917525 UOQ917518:UOQ917525 UEU917518:UEU917525 TUY917518:TUY917525 TLC917518:TLC917525 TBG917518:TBG917525 SRK917518:SRK917525 SHO917518:SHO917525 RXS917518:RXS917525 RNW917518:RNW917525 REA917518:REA917525 QUE917518:QUE917525 QKI917518:QKI917525 QAM917518:QAM917525 PQQ917518:PQQ917525 PGU917518:PGU917525 OWY917518:OWY917525 ONC917518:ONC917525 ODG917518:ODG917525 NTK917518:NTK917525 NJO917518:NJO917525 MZS917518:MZS917525 MPW917518:MPW917525 MGA917518:MGA917525 LWE917518:LWE917525 LMI917518:LMI917525 LCM917518:LCM917525 KSQ917518:KSQ917525 KIU917518:KIU917525 JYY917518:JYY917525 JPC917518:JPC917525 JFG917518:JFG917525 IVK917518:IVK917525 ILO917518:ILO917525 IBS917518:IBS917525 HRW917518:HRW917525 HIA917518:HIA917525 GYE917518:GYE917525 GOI917518:GOI917525 GEM917518:GEM917525 FUQ917518:FUQ917525 FKU917518:FKU917525 FAY917518:FAY917525 ERC917518:ERC917525 EHG917518:EHG917525 DXK917518:DXK917525 DNO917518:DNO917525 DDS917518:DDS917525 CTW917518:CTW917525 CKA917518:CKA917525 CAE917518:CAE917525 BQI917518:BQI917525 BGM917518:BGM917525 AWQ917518:AWQ917525 AMU917518:AMU917525 ACY917518:ACY917525 TC917518:TC917525 JG917518:JG917525 K917518:K917525 WVS851982:WVS851989 WLW851982:WLW851989 WCA851982:WCA851989 VSE851982:VSE851989 VII851982:VII851989 UYM851982:UYM851989 UOQ851982:UOQ851989 UEU851982:UEU851989 TUY851982:TUY851989 TLC851982:TLC851989 TBG851982:TBG851989 SRK851982:SRK851989 SHO851982:SHO851989 RXS851982:RXS851989 RNW851982:RNW851989 REA851982:REA851989 QUE851982:QUE851989 QKI851982:QKI851989 QAM851982:QAM851989 PQQ851982:PQQ851989 PGU851982:PGU851989 OWY851982:OWY851989 ONC851982:ONC851989 ODG851982:ODG851989 NTK851982:NTK851989 NJO851982:NJO851989 MZS851982:MZS851989 MPW851982:MPW851989 MGA851982:MGA851989 LWE851982:LWE851989 LMI851982:LMI851989 LCM851982:LCM851989 KSQ851982:KSQ851989 KIU851982:KIU851989 JYY851982:JYY851989 JPC851982:JPC851989 JFG851982:JFG851989 IVK851982:IVK851989 ILO851982:ILO851989 IBS851982:IBS851989 HRW851982:HRW851989 HIA851982:HIA851989 GYE851982:GYE851989 GOI851982:GOI851989 GEM851982:GEM851989 FUQ851982:FUQ851989 FKU851982:FKU851989 FAY851982:FAY851989 ERC851982:ERC851989 EHG851982:EHG851989 DXK851982:DXK851989 DNO851982:DNO851989 DDS851982:DDS851989 CTW851982:CTW851989 CKA851982:CKA851989 CAE851982:CAE851989 BQI851982:BQI851989 BGM851982:BGM851989 AWQ851982:AWQ851989 AMU851982:AMU851989 ACY851982:ACY851989 TC851982:TC851989 JG851982:JG851989 K851982:K851989 WVS786446:WVS786453 WLW786446:WLW786453 WCA786446:WCA786453 VSE786446:VSE786453 VII786446:VII786453 UYM786446:UYM786453 UOQ786446:UOQ786453 UEU786446:UEU786453 TUY786446:TUY786453 TLC786446:TLC786453 TBG786446:TBG786453 SRK786446:SRK786453 SHO786446:SHO786453 RXS786446:RXS786453 RNW786446:RNW786453 REA786446:REA786453 QUE786446:QUE786453 QKI786446:QKI786453 QAM786446:QAM786453 PQQ786446:PQQ786453 PGU786446:PGU786453 OWY786446:OWY786453 ONC786446:ONC786453 ODG786446:ODG786453 NTK786446:NTK786453 NJO786446:NJO786453 MZS786446:MZS786453 MPW786446:MPW786453 MGA786446:MGA786453 LWE786446:LWE786453 LMI786446:LMI786453 LCM786446:LCM786453 KSQ786446:KSQ786453 KIU786446:KIU786453 JYY786446:JYY786453 JPC786446:JPC786453 JFG786446:JFG786453 IVK786446:IVK786453 ILO786446:ILO786453 IBS786446:IBS786453 HRW786446:HRW786453 HIA786446:HIA786453 GYE786446:GYE786453 GOI786446:GOI786453 GEM786446:GEM786453 FUQ786446:FUQ786453 FKU786446:FKU786453 FAY786446:FAY786453 ERC786446:ERC786453 EHG786446:EHG786453 DXK786446:DXK786453 DNO786446:DNO786453 DDS786446:DDS786453 CTW786446:CTW786453 CKA786446:CKA786453 CAE786446:CAE786453 BQI786446:BQI786453 BGM786446:BGM786453 AWQ786446:AWQ786453 AMU786446:AMU786453 ACY786446:ACY786453 TC786446:TC786453 JG786446:JG786453 K786446:K786453 WVS720910:WVS720917 WLW720910:WLW720917 WCA720910:WCA720917 VSE720910:VSE720917 VII720910:VII720917 UYM720910:UYM720917 UOQ720910:UOQ720917 UEU720910:UEU720917 TUY720910:TUY720917 TLC720910:TLC720917 TBG720910:TBG720917 SRK720910:SRK720917 SHO720910:SHO720917 RXS720910:RXS720917 RNW720910:RNW720917 REA720910:REA720917 QUE720910:QUE720917 QKI720910:QKI720917 QAM720910:QAM720917 PQQ720910:PQQ720917 PGU720910:PGU720917 OWY720910:OWY720917 ONC720910:ONC720917 ODG720910:ODG720917 NTK720910:NTK720917 NJO720910:NJO720917 MZS720910:MZS720917 MPW720910:MPW720917 MGA720910:MGA720917 LWE720910:LWE720917 LMI720910:LMI720917 LCM720910:LCM720917 KSQ720910:KSQ720917 KIU720910:KIU720917 JYY720910:JYY720917 JPC720910:JPC720917 JFG720910:JFG720917 IVK720910:IVK720917 ILO720910:ILO720917 IBS720910:IBS720917 HRW720910:HRW720917 HIA720910:HIA720917 GYE720910:GYE720917 GOI720910:GOI720917 GEM720910:GEM720917 FUQ720910:FUQ720917 FKU720910:FKU720917 FAY720910:FAY720917 ERC720910:ERC720917 EHG720910:EHG720917 DXK720910:DXK720917 DNO720910:DNO720917 DDS720910:DDS720917 CTW720910:CTW720917 CKA720910:CKA720917 CAE720910:CAE720917 BQI720910:BQI720917 BGM720910:BGM720917 AWQ720910:AWQ720917 AMU720910:AMU720917 ACY720910:ACY720917 TC720910:TC720917 JG720910:JG720917 K720910:K720917 WVS655374:WVS655381 WLW655374:WLW655381 WCA655374:WCA655381 VSE655374:VSE655381 VII655374:VII655381 UYM655374:UYM655381 UOQ655374:UOQ655381 UEU655374:UEU655381 TUY655374:TUY655381 TLC655374:TLC655381 TBG655374:TBG655381 SRK655374:SRK655381 SHO655374:SHO655381 RXS655374:RXS655381 RNW655374:RNW655381 REA655374:REA655381 QUE655374:QUE655381 QKI655374:QKI655381 QAM655374:QAM655381 PQQ655374:PQQ655381 PGU655374:PGU655381 OWY655374:OWY655381 ONC655374:ONC655381 ODG655374:ODG655381 NTK655374:NTK655381 NJO655374:NJO655381 MZS655374:MZS655381 MPW655374:MPW655381 MGA655374:MGA655381 LWE655374:LWE655381 LMI655374:LMI655381 LCM655374:LCM655381 KSQ655374:KSQ655381 KIU655374:KIU655381 JYY655374:JYY655381 JPC655374:JPC655381 JFG655374:JFG655381 IVK655374:IVK655381 ILO655374:ILO655381 IBS655374:IBS655381 HRW655374:HRW655381 HIA655374:HIA655381 GYE655374:GYE655381 GOI655374:GOI655381 GEM655374:GEM655381 FUQ655374:FUQ655381 FKU655374:FKU655381 FAY655374:FAY655381 ERC655374:ERC655381 EHG655374:EHG655381 DXK655374:DXK655381 DNO655374:DNO655381 DDS655374:DDS655381 CTW655374:CTW655381 CKA655374:CKA655381 CAE655374:CAE655381 BQI655374:BQI655381 BGM655374:BGM655381 AWQ655374:AWQ655381 AMU655374:AMU655381 ACY655374:ACY655381 TC655374:TC655381 JG655374:JG655381 K655374:K655381 WVS589838:WVS589845 WLW589838:WLW589845 WCA589838:WCA589845 VSE589838:VSE589845 VII589838:VII589845 UYM589838:UYM589845 UOQ589838:UOQ589845 UEU589838:UEU589845 TUY589838:TUY589845 TLC589838:TLC589845 TBG589838:TBG589845 SRK589838:SRK589845 SHO589838:SHO589845 RXS589838:RXS589845 RNW589838:RNW589845 REA589838:REA589845 QUE589838:QUE589845 QKI589838:QKI589845 QAM589838:QAM589845 PQQ589838:PQQ589845 PGU589838:PGU589845 OWY589838:OWY589845 ONC589838:ONC589845 ODG589838:ODG589845 NTK589838:NTK589845 NJO589838:NJO589845 MZS589838:MZS589845 MPW589838:MPW589845 MGA589838:MGA589845 LWE589838:LWE589845 LMI589838:LMI589845 LCM589838:LCM589845 KSQ589838:KSQ589845 KIU589838:KIU589845 JYY589838:JYY589845 JPC589838:JPC589845 JFG589838:JFG589845 IVK589838:IVK589845 ILO589838:ILO589845 IBS589838:IBS589845 HRW589838:HRW589845 HIA589838:HIA589845 GYE589838:GYE589845 GOI589838:GOI589845 GEM589838:GEM589845 FUQ589838:FUQ589845 FKU589838:FKU589845 FAY589838:FAY589845 ERC589838:ERC589845 EHG589838:EHG589845 DXK589838:DXK589845 DNO589838:DNO589845 DDS589838:DDS589845 CTW589838:CTW589845 CKA589838:CKA589845 CAE589838:CAE589845 BQI589838:BQI589845 BGM589838:BGM589845 AWQ589838:AWQ589845 AMU589838:AMU589845 ACY589838:ACY589845 TC589838:TC589845 JG589838:JG589845 K589838:K589845 WVS524302:WVS524309 WLW524302:WLW524309 WCA524302:WCA524309 VSE524302:VSE524309 VII524302:VII524309 UYM524302:UYM524309 UOQ524302:UOQ524309 UEU524302:UEU524309 TUY524302:TUY524309 TLC524302:TLC524309 TBG524302:TBG524309 SRK524302:SRK524309 SHO524302:SHO524309 RXS524302:RXS524309 RNW524302:RNW524309 REA524302:REA524309 QUE524302:QUE524309 QKI524302:QKI524309 QAM524302:QAM524309 PQQ524302:PQQ524309 PGU524302:PGU524309 OWY524302:OWY524309 ONC524302:ONC524309 ODG524302:ODG524309 NTK524302:NTK524309 NJO524302:NJO524309 MZS524302:MZS524309 MPW524302:MPW524309 MGA524302:MGA524309 LWE524302:LWE524309 LMI524302:LMI524309 LCM524302:LCM524309 KSQ524302:KSQ524309 KIU524302:KIU524309 JYY524302:JYY524309 JPC524302:JPC524309 JFG524302:JFG524309 IVK524302:IVK524309 ILO524302:ILO524309 IBS524302:IBS524309 HRW524302:HRW524309 HIA524302:HIA524309 GYE524302:GYE524309 GOI524302:GOI524309 GEM524302:GEM524309 FUQ524302:FUQ524309 FKU524302:FKU524309 FAY524302:FAY524309 ERC524302:ERC524309 EHG524302:EHG524309 DXK524302:DXK524309 DNO524302:DNO524309 DDS524302:DDS524309 CTW524302:CTW524309 CKA524302:CKA524309 CAE524302:CAE524309 BQI524302:BQI524309 BGM524302:BGM524309 AWQ524302:AWQ524309 AMU524302:AMU524309 ACY524302:ACY524309 TC524302:TC524309 JG524302:JG524309 K524302:K524309 WVS458766:WVS458773 WLW458766:WLW458773 WCA458766:WCA458773 VSE458766:VSE458773 VII458766:VII458773 UYM458766:UYM458773 UOQ458766:UOQ458773 UEU458766:UEU458773 TUY458766:TUY458773 TLC458766:TLC458773 TBG458766:TBG458773 SRK458766:SRK458773 SHO458766:SHO458773 RXS458766:RXS458773 RNW458766:RNW458773 REA458766:REA458773 QUE458766:QUE458773 QKI458766:QKI458773 QAM458766:QAM458773 PQQ458766:PQQ458773 PGU458766:PGU458773 OWY458766:OWY458773 ONC458766:ONC458773 ODG458766:ODG458773 NTK458766:NTK458773 NJO458766:NJO458773 MZS458766:MZS458773 MPW458766:MPW458773 MGA458766:MGA458773 LWE458766:LWE458773 LMI458766:LMI458773 LCM458766:LCM458773 KSQ458766:KSQ458773 KIU458766:KIU458773 JYY458766:JYY458773 JPC458766:JPC458773 JFG458766:JFG458773 IVK458766:IVK458773 ILO458766:ILO458773 IBS458766:IBS458773 HRW458766:HRW458773 HIA458766:HIA458773 GYE458766:GYE458773 GOI458766:GOI458773 GEM458766:GEM458773 FUQ458766:FUQ458773 FKU458766:FKU458773 FAY458766:FAY458773 ERC458766:ERC458773 EHG458766:EHG458773 DXK458766:DXK458773 DNO458766:DNO458773 DDS458766:DDS458773 CTW458766:CTW458773 CKA458766:CKA458773 CAE458766:CAE458773 BQI458766:BQI458773 BGM458766:BGM458773 AWQ458766:AWQ458773 AMU458766:AMU458773 ACY458766:ACY458773 TC458766:TC458773 JG458766:JG458773 K458766:K458773 WVS393230:WVS393237 WLW393230:WLW393237 WCA393230:WCA393237 VSE393230:VSE393237 VII393230:VII393237 UYM393230:UYM393237 UOQ393230:UOQ393237 UEU393230:UEU393237 TUY393230:TUY393237 TLC393230:TLC393237 TBG393230:TBG393237 SRK393230:SRK393237 SHO393230:SHO393237 RXS393230:RXS393237 RNW393230:RNW393237 REA393230:REA393237 QUE393230:QUE393237 QKI393230:QKI393237 QAM393230:QAM393237 PQQ393230:PQQ393237 PGU393230:PGU393237 OWY393230:OWY393237 ONC393230:ONC393237 ODG393230:ODG393237 NTK393230:NTK393237 NJO393230:NJO393237 MZS393230:MZS393237 MPW393230:MPW393237 MGA393230:MGA393237 LWE393230:LWE393237 LMI393230:LMI393237 LCM393230:LCM393237 KSQ393230:KSQ393237 KIU393230:KIU393237 JYY393230:JYY393237 JPC393230:JPC393237 JFG393230:JFG393237 IVK393230:IVK393237 ILO393230:ILO393237 IBS393230:IBS393237 HRW393230:HRW393237 HIA393230:HIA393237 GYE393230:GYE393237 GOI393230:GOI393237 GEM393230:GEM393237 FUQ393230:FUQ393237 FKU393230:FKU393237 FAY393230:FAY393237 ERC393230:ERC393237 EHG393230:EHG393237 DXK393230:DXK393237 DNO393230:DNO393237 DDS393230:DDS393237 CTW393230:CTW393237 CKA393230:CKA393237 CAE393230:CAE393237 BQI393230:BQI393237 BGM393230:BGM393237 AWQ393230:AWQ393237 AMU393230:AMU393237 ACY393230:ACY393237 TC393230:TC393237 JG393230:JG393237 K393230:K393237 WVS327694:WVS327701 WLW327694:WLW327701 WCA327694:WCA327701 VSE327694:VSE327701 VII327694:VII327701 UYM327694:UYM327701 UOQ327694:UOQ327701 UEU327694:UEU327701 TUY327694:TUY327701 TLC327694:TLC327701 TBG327694:TBG327701 SRK327694:SRK327701 SHO327694:SHO327701 RXS327694:RXS327701 RNW327694:RNW327701 REA327694:REA327701 QUE327694:QUE327701 QKI327694:QKI327701 QAM327694:QAM327701 PQQ327694:PQQ327701 PGU327694:PGU327701 OWY327694:OWY327701 ONC327694:ONC327701 ODG327694:ODG327701 NTK327694:NTK327701 NJO327694:NJO327701 MZS327694:MZS327701 MPW327694:MPW327701 MGA327694:MGA327701 LWE327694:LWE327701 LMI327694:LMI327701 LCM327694:LCM327701 KSQ327694:KSQ327701 KIU327694:KIU327701 JYY327694:JYY327701 JPC327694:JPC327701 JFG327694:JFG327701 IVK327694:IVK327701 ILO327694:ILO327701 IBS327694:IBS327701 HRW327694:HRW327701 HIA327694:HIA327701 GYE327694:GYE327701 GOI327694:GOI327701 GEM327694:GEM327701 FUQ327694:FUQ327701 FKU327694:FKU327701 FAY327694:FAY327701 ERC327694:ERC327701 EHG327694:EHG327701 DXK327694:DXK327701 DNO327694:DNO327701 DDS327694:DDS327701 CTW327694:CTW327701 CKA327694:CKA327701 CAE327694:CAE327701 BQI327694:BQI327701 BGM327694:BGM327701 AWQ327694:AWQ327701 AMU327694:AMU327701 ACY327694:ACY327701 TC327694:TC327701 JG327694:JG327701 K327694:K327701 WVS262158:WVS262165 WLW262158:WLW262165 WCA262158:WCA262165 VSE262158:VSE262165 VII262158:VII262165 UYM262158:UYM262165 UOQ262158:UOQ262165 UEU262158:UEU262165 TUY262158:TUY262165 TLC262158:TLC262165 TBG262158:TBG262165 SRK262158:SRK262165 SHO262158:SHO262165 RXS262158:RXS262165 RNW262158:RNW262165 REA262158:REA262165 QUE262158:QUE262165 QKI262158:QKI262165 QAM262158:QAM262165 PQQ262158:PQQ262165 PGU262158:PGU262165 OWY262158:OWY262165 ONC262158:ONC262165 ODG262158:ODG262165 NTK262158:NTK262165 NJO262158:NJO262165 MZS262158:MZS262165 MPW262158:MPW262165 MGA262158:MGA262165 LWE262158:LWE262165 LMI262158:LMI262165 LCM262158:LCM262165 KSQ262158:KSQ262165 KIU262158:KIU262165 JYY262158:JYY262165 JPC262158:JPC262165 JFG262158:JFG262165 IVK262158:IVK262165 ILO262158:ILO262165 IBS262158:IBS262165 HRW262158:HRW262165 HIA262158:HIA262165 GYE262158:GYE262165 GOI262158:GOI262165 GEM262158:GEM262165 FUQ262158:FUQ262165 FKU262158:FKU262165 FAY262158:FAY262165 ERC262158:ERC262165 EHG262158:EHG262165 DXK262158:DXK262165 DNO262158:DNO262165 DDS262158:DDS262165 CTW262158:CTW262165 CKA262158:CKA262165 CAE262158:CAE262165 BQI262158:BQI262165 BGM262158:BGM262165 AWQ262158:AWQ262165 AMU262158:AMU262165 ACY262158:ACY262165 TC262158:TC262165 JG262158:JG262165 K262158:K262165 WVS196622:WVS196629 WLW196622:WLW196629 WCA196622:WCA196629 VSE196622:VSE196629 VII196622:VII196629 UYM196622:UYM196629 UOQ196622:UOQ196629 UEU196622:UEU196629 TUY196622:TUY196629 TLC196622:TLC196629 TBG196622:TBG196629 SRK196622:SRK196629 SHO196622:SHO196629 RXS196622:RXS196629 RNW196622:RNW196629 REA196622:REA196629 QUE196622:QUE196629 QKI196622:QKI196629 QAM196622:QAM196629 PQQ196622:PQQ196629 PGU196622:PGU196629 OWY196622:OWY196629 ONC196622:ONC196629 ODG196622:ODG196629 NTK196622:NTK196629 NJO196622:NJO196629 MZS196622:MZS196629 MPW196622:MPW196629 MGA196622:MGA196629 LWE196622:LWE196629 LMI196622:LMI196629 LCM196622:LCM196629 KSQ196622:KSQ196629 KIU196622:KIU196629 JYY196622:JYY196629 JPC196622:JPC196629 JFG196622:JFG196629 IVK196622:IVK196629 ILO196622:ILO196629 IBS196622:IBS196629 HRW196622:HRW196629 HIA196622:HIA196629 GYE196622:GYE196629 GOI196622:GOI196629 GEM196622:GEM196629 FUQ196622:FUQ196629 FKU196622:FKU196629 FAY196622:FAY196629 ERC196622:ERC196629 EHG196622:EHG196629 DXK196622:DXK196629 DNO196622:DNO196629 DDS196622:DDS196629 CTW196622:CTW196629 CKA196622:CKA196629 CAE196622:CAE196629 BQI196622:BQI196629 BGM196622:BGM196629 AWQ196622:AWQ196629 AMU196622:AMU196629 ACY196622:ACY196629 TC196622:TC196629 JG196622:JG196629 K196622:K196629 WVS131086:WVS131093 WLW131086:WLW131093 WCA131086:WCA131093 VSE131086:VSE131093 VII131086:VII131093 UYM131086:UYM131093 UOQ131086:UOQ131093 UEU131086:UEU131093 TUY131086:TUY131093 TLC131086:TLC131093 TBG131086:TBG131093 SRK131086:SRK131093 SHO131086:SHO131093 RXS131086:RXS131093 RNW131086:RNW131093 REA131086:REA131093 QUE131086:QUE131093 QKI131086:QKI131093 QAM131086:QAM131093 PQQ131086:PQQ131093 PGU131086:PGU131093 OWY131086:OWY131093 ONC131086:ONC131093 ODG131086:ODG131093 NTK131086:NTK131093 NJO131086:NJO131093 MZS131086:MZS131093 MPW131086:MPW131093 MGA131086:MGA131093 LWE131086:LWE131093 LMI131086:LMI131093 LCM131086:LCM131093 KSQ131086:KSQ131093 KIU131086:KIU131093 JYY131086:JYY131093 JPC131086:JPC131093 JFG131086:JFG131093 IVK131086:IVK131093 ILO131086:ILO131093 IBS131086:IBS131093 HRW131086:HRW131093 HIA131086:HIA131093 GYE131086:GYE131093 GOI131086:GOI131093 GEM131086:GEM131093 FUQ131086:FUQ131093 FKU131086:FKU131093 FAY131086:FAY131093 ERC131086:ERC131093 EHG131086:EHG131093 DXK131086:DXK131093 DNO131086:DNO131093 DDS131086:DDS131093 CTW131086:CTW131093 CKA131086:CKA131093 CAE131086:CAE131093 BQI131086:BQI131093 BGM131086:BGM131093 AWQ131086:AWQ131093 AMU131086:AMU131093 ACY131086:ACY131093 TC131086:TC131093 JG131086:JG131093 K131086:K131093 WVS65550:WVS65557 WLW65550:WLW65557 WCA65550:WCA65557 VSE65550:VSE65557 VII65550:VII65557 UYM65550:UYM65557 UOQ65550:UOQ65557 UEU65550:UEU65557 TUY65550:TUY65557 TLC65550:TLC65557 TBG65550:TBG65557 SRK65550:SRK65557 SHO65550:SHO65557 RXS65550:RXS65557 RNW65550:RNW65557 REA65550:REA65557 QUE65550:QUE65557 QKI65550:QKI65557 QAM65550:QAM65557 PQQ65550:PQQ65557 PGU65550:PGU65557 OWY65550:OWY65557 ONC65550:ONC65557 ODG65550:ODG65557 NTK65550:NTK65557 NJO65550:NJO65557 MZS65550:MZS65557 MPW65550:MPW65557 MGA65550:MGA65557 LWE65550:LWE65557 LMI65550:LMI65557 LCM65550:LCM65557 KSQ65550:KSQ65557 KIU65550:KIU65557 JYY65550:JYY65557 JPC65550:JPC65557 JFG65550:JFG65557 IVK65550:IVK65557 ILO65550:ILO65557 IBS65550:IBS65557 HRW65550:HRW65557 HIA65550:HIA65557 GYE65550:GYE65557 GOI65550:GOI65557 GEM65550:GEM65557 FUQ65550:FUQ65557 FKU65550:FKU65557 FAY65550:FAY65557 ERC65550:ERC65557 EHG65550:EHG65557 DXK65550:DXK65557 DNO65550:DNO65557 DDS65550:DDS65557 CTW65550:CTW65557 CKA65550:CKA65557 CAE65550:CAE65557 BQI65550:BQI65557 BGM65550:BGM65557 AWQ65550:AWQ65557 AMU65550:AMU65557 ACY65550:ACY65557 TC65550:TC65557 JG65550:JG65557 K65550:K65557 WVS52 WLW52 WCA52 VSE52 VII52 UYM52 UOQ52 UEU52 TUY52 TLC52 TBG52 SRK52 SHO52 RXS52 RNW52 REA52 QUE52 QKI52 QAM52 PQQ52 PGU52 OWY52 ONC52 ODG52 NTK52 NJO52 MZS52 MPW52 MGA52 LWE52 LMI52 LCM52 KSQ52 KIU52 JYY52 JPC52 JFG52 IVK52 ILO52 IBS52 HRW52 HIA52 GYE52 GOI52 GEM52 FUQ52 FKU52 FAY52 ERC52 EHG52 DXK52 DNO52 DDS52 CTW52 CKA52 CAE52 BQI52 BGM52 AWQ52 AMU52 ACY52 TC52 JG52 K52:K53 WVS983068:WVS983106 WLW983068:WLW983106 WCA983068:WCA983106 VSE983068:VSE983106 VII983068:VII983106 UYM983068:UYM983106 UOQ983068:UOQ983106 UEU983068:UEU983106 TUY983068:TUY983106 TLC983068:TLC983106 TBG983068:TBG983106 SRK983068:SRK983106 SHO983068:SHO983106 RXS983068:RXS983106 RNW983068:RNW983106 REA983068:REA983106 QUE983068:QUE983106 QKI983068:QKI983106 QAM983068:QAM983106 PQQ983068:PQQ983106 PGU983068:PGU983106 OWY983068:OWY983106 ONC983068:ONC983106 ODG983068:ODG983106 NTK983068:NTK983106 NJO983068:NJO983106 MZS983068:MZS983106 MPW983068:MPW983106 MGA983068:MGA983106 LWE983068:LWE983106 LMI983068:LMI983106 LCM983068:LCM983106 KSQ983068:KSQ983106 KIU983068:KIU983106 JYY983068:JYY983106 JPC983068:JPC983106 JFG983068:JFG983106 IVK983068:IVK983106 ILO983068:ILO983106 IBS983068:IBS983106 HRW983068:HRW983106 HIA983068:HIA983106 GYE983068:GYE983106 GOI983068:GOI983106 GEM983068:GEM983106 FUQ983068:FUQ983106 FKU983068:FKU983106 FAY983068:FAY983106 ERC983068:ERC983106 EHG983068:EHG983106 DXK983068:DXK983106 DNO983068:DNO983106 DDS983068:DDS983106 CTW983068:CTW983106 CKA983068:CKA983106 CAE983068:CAE983106 BQI983068:BQI983106 BGM983068:BGM983106 AWQ983068:AWQ983106 AMU983068:AMU983106 ACY983068:ACY983106 TC983068:TC983106 JG983068:JG983106 K983068:K983106 WVS917532:WVS917570 WLW917532:WLW917570 WCA917532:WCA917570 VSE917532:VSE917570 VII917532:VII917570 UYM917532:UYM917570 UOQ917532:UOQ917570 UEU917532:UEU917570 TUY917532:TUY917570 TLC917532:TLC917570 TBG917532:TBG917570 SRK917532:SRK917570 SHO917532:SHO917570 RXS917532:RXS917570 RNW917532:RNW917570 REA917532:REA917570 QUE917532:QUE917570 QKI917532:QKI917570 QAM917532:QAM917570 PQQ917532:PQQ917570 PGU917532:PGU917570 OWY917532:OWY917570 ONC917532:ONC917570 ODG917532:ODG917570 NTK917532:NTK917570 NJO917532:NJO917570 MZS917532:MZS917570 MPW917532:MPW917570 MGA917532:MGA917570 LWE917532:LWE917570 LMI917532:LMI917570 LCM917532:LCM917570 KSQ917532:KSQ917570 KIU917532:KIU917570 JYY917532:JYY917570 JPC917532:JPC917570 JFG917532:JFG917570 IVK917532:IVK917570 ILO917532:ILO917570 IBS917532:IBS917570 HRW917532:HRW917570 HIA917532:HIA917570 GYE917532:GYE917570 GOI917532:GOI917570 GEM917532:GEM917570 FUQ917532:FUQ917570 FKU917532:FKU917570 FAY917532:FAY917570 ERC917532:ERC917570 EHG917532:EHG917570 DXK917532:DXK917570 DNO917532:DNO917570 DDS917532:DDS917570 CTW917532:CTW917570 CKA917532:CKA917570 CAE917532:CAE917570 BQI917532:BQI917570 BGM917532:BGM917570 AWQ917532:AWQ917570 AMU917532:AMU917570 ACY917532:ACY917570 TC917532:TC917570 JG917532:JG917570 K917532:K917570 WVS851996:WVS852034 WLW851996:WLW852034 WCA851996:WCA852034 VSE851996:VSE852034 VII851996:VII852034 UYM851996:UYM852034 UOQ851996:UOQ852034 UEU851996:UEU852034 TUY851996:TUY852034 TLC851996:TLC852034 TBG851996:TBG852034 SRK851996:SRK852034 SHO851996:SHO852034 RXS851996:RXS852034 RNW851996:RNW852034 REA851996:REA852034 QUE851996:QUE852034 QKI851996:QKI852034 QAM851996:QAM852034 PQQ851996:PQQ852034 PGU851996:PGU852034 OWY851996:OWY852034 ONC851996:ONC852034 ODG851996:ODG852034 NTK851996:NTK852034 NJO851996:NJO852034 MZS851996:MZS852034 MPW851996:MPW852034 MGA851996:MGA852034 LWE851996:LWE852034 LMI851996:LMI852034 LCM851996:LCM852034 KSQ851996:KSQ852034 KIU851996:KIU852034 JYY851996:JYY852034 JPC851996:JPC852034 JFG851996:JFG852034 IVK851996:IVK852034 ILO851996:ILO852034 IBS851996:IBS852034 HRW851996:HRW852034 HIA851996:HIA852034 GYE851996:GYE852034 GOI851996:GOI852034 GEM851996:GEM852034 FUQ851996:FUQ852034 FKU851996:FKU852034 FAY851996:FAY852034 ERC851996:ERC852034 EHG851996:EHG852034 DXK851996:DXK852034 DNO851996:DNO852034 DDS851996:DDS852034 CTW851996:CTW852034 CKA851996:CKA852034 CAE851996:CAE852034 BQI851996:BQI852034 BGM851996:BGM852034 AWQ851996:AWQ852034 AMU851996:AMU852034 ACY851996:ACY852034 TC851996:TC852034 JG851996:JG852034 K851996:K852034 WVS786460:WVS786498 WLW786460:WLW786498 WCA786460:WCA786498 VSE786460:VSE786498 VII786460:VII786498 UYM786460:UYM786498 UOQ786460:UOQ786498 UEU786460:UEU786498 TUY786460:TUY786498 TLC786460:TLC786498 TBG786460:TBG786498 SRK786460:SRK786498 SHO786460:SHO786498 RXS786460:RXS786498 RNW786460:RNW786498 REA786460:REA786498 QUE786460:QUE786498 QKI786460:QKI786498 QAM786460:QAM786498 PQQ786460:PQQ786498 PGU786460:PGU786498 OWY786460:OWY786498 ONC786460:ONC786498 ODG786460:ODG786498 NTK786460:NTK786498 NJO786460:NJO786498 MZS786460:MZS786498 MPW786460:MPW786498 MGA786460:MGA786498 LWE786460:LWE786498 LMI786460:LMI786498 LCM786460:LCM786498 KSQ786460:KSQ786498 KIU786460:KIU786498 JYY786460:JYY786498 JPC786460:JPC786498 JFG786460:JFG786498 IVK786460:IVK786498 ILO786460:ILO786498 IBS786460:IBS786498 HRW786460:HRW786498 HIA786460:HIA786498 GYE786460:GYE786498 GOI786460:GOI786498 GEM786460:GEM786498 FUQ786460:FUQ786498 FKU786460:FKU786498 FAY786460:FAY786498 ERC786460:ERC786498 EHG786460:EHG786498 DXK786460:DXK786498 DNO786460:DNO786498 DDS786460:DDS786498 CTW786460:CTW786498 CKA786460:CKA786498 CAE786460:CAE786498 BQI786460:BQI786498 BGM786460:BGM786498 AWQ786460:AWQ786498 AMU786460:AMU786498 ACY786460:ACY786498 TC786460:TC786498 JG786460:JG786498 K786460:K786498 WVS720924:WVS720962 WLW720924:WLW720962 WCA720924:WCA720962 VSE720924:VSE720962 VII720924:VII720962 UYM720924:UYM720962 UOQ720924:UOQ720962 UEU720924:UEU720962 TUY720924:TUY720962 TLC720924:TLC720962 TBG720924:TBG720962 SRK720924:SRK720962 SHO720924:SHO720962 RXS720924:RXS720962 RNW720924:RNW720962 REA720924:REA720962 QUE720924:QUE720962 QKI720924:QKI720962 QAM720924:QAM720962 PQQ720924:PQQ720962 PGU720924:PGU720962 OWY720924:OWY720962 ONC720924:ONC720962 ODG720924:ODG720962 NTK720924:NTK720962 NJO720924:NJO720962 MZS720924:MZS720962 MPW720924:MPW720962 MGA720924:MGA720962 LWE720924:LWE720962 LMI720924:LMI720962 LCM720924:LCM720962 KSQ720924:KSQ720962 KIU720924:KIU720962 JYY720924:JYY720962 JPC720924:JPC720962 JFG720924:JFG720962 IVK720924:IVK720962 ILO720924:ILO720962 IBS720924:IBS720962 HRW720924:HRW720962 HIA720924:HIA720962 GYE720924:GYE720962 GOI720924:GOI720962 GEM720924:GEM720962 FUQ720924:FUQ720962 FKU720924:FKU720962 FAY720924:FAY720962 ERC720924:ERC720962 EHG720924:EHG720962 DXK720924:DXK720962 DNO720924:DNO720962 DDS720924:DDS720962 CTW720924:CTW720962 CKA720924:CKA720962 CAE720924:CAE720962 BQI720924:BQI720962 BGM720924:BGM720962 AWQ720924:AWQ720962 AMU720924:AMU720962 ACY720924:ACY720962 TC720924:TC720962 JG720924:JG720962 K720924:K720962 WVS655388:WVS655426 WLW655388:WLW655426 WCA655388:WCA655426 VSE655388:VSE655426 VII655388:VII655426 UYM655388:UYM655426 UOQ655388:UOQ655426 UEU655388:UEU655426 TUY655388:TUY655426 TLC655388:TLC655426 TBG655388:TBG655426 SRK655388:SRK655426 SHO655388:SHO655426 RXS655388:RXS655426 RNW655388:RNW655426 REA655388:REA655426 QUE655388:QUE655426 QKI655388:QKI655426 QAM655388:QAM655426 PQQ655388:PQQ655426 PGU655388:PGU655426 OWY655388:OWY655426 ONC655388:ONC655426 ODG655388:ODG655426 NTK655388:NTK655426 NJO655388:NJO655426 MZS655388:MZS655426 MPW655388:MPW655426 MGA655388:MGA655426 LWE655388:LWE655426 LMI655388:LMI655426 LCM655388:LCM655426 KSQ655388:KSQ655426 KIU655388:KIU655426 JYY655388:JYY655426 JPC655388:JPC655426 JFG655388:JFG655426 IVK655388:IVK655426 ILO655388:ILO655426 IBS655388:IBS655426 HRW655388:HRW655426 HIA655388:HIA655426 GYE655388:GYE655426 GOI655388:GOI655426 GEM655388:GEM655426 FUQ655388:FUQ655426 FKU655388:FKU655426 FAY655388:FAY655426 ERC655388:ERC655426 EHG655388:EHG655426 DXK655388:DXK655426 DNO655388:DNO655426 DDS655388:DDS655426 CTW655388:CTW655426 CKA655388:CKA655426 CAE655388:CAE655426 BQI655388:BQI655426 BGM655388:BGM655426 AWQ655388:AWQ655426 AMU655388:AMU655426 ACY655388:ACY655426 TC655388:TC655426 JG655388:JG655426 K655388:K655426 WVS589852:WVS589890 WLW589852:WLW589890 WCA589852:WCA589890 VSE589852:VSE589890 VII589852:VII589890 UYM589852:UYM589890 UOQ589852:UOQ589890 UEU589852:UEU589890 TUY589852:TUY589890 TLC589852:TLC589890 TBG589852:TBG589890 SRK589852:SRK589890 SHO589852:SHO589890 RXS589852:RXS589890 RNW589852:RNW589890 REA589852:REA589890 QUE589852:QUE589890 QKI589852:QKI589890 QAM589852:QAM589890 PQQ589852:PQQ589890 PGU589852:PGU589890 OWY589852:OWY589890 ONC589852:ONC589890 ODG589852:ODG589890 NTK589852:NTK589890 NJO589852:NJO589890 MZS589852:MZS589890 MPW589852:MPW589890 MGA589852:MGA589890 LWE589852:LWE589890 LMI589852:LMI589890 LCM589852:LCM589890 KSQ589852:KSQ589890 KIU589852:KIU589890 JYY589852:JYY589890 JPC589852:JPC589890 JFG589852:JFG589890 IVK589852:IVK589890 ILO589852:ILO589890 IBS589852:IBS589890 HRW589852:HRW589890 HIA589852:HIA589890 GYE589852:GYE589890 GOI589852:GOI589890 GEM589852:GEM589890 FUQ589852:FUQ589890 FKU589852:FKU589890 FAY589852:FAY589890 ERC589852:ERC589890 EHG589852:EHG589890 DXK589852:DXK589890 DNO589852:DNO589890 DDS589852:DDS589890 CTW589852:CTW589890 CKA589852:CKA589890 CAE589852:CAE589890 BQI589852:BQI589890 BGM589852:BGM589890 AWQ589852:AWQ589890 AMU589852:AMU589890 ACY589852:ACY589890 TC589852:TC589890 JG589852:JG589890 K589852:K589890 WVS524316:WVS524354 WLW524316:WLW524354 WCA524316:WCA524354 VSE524316:VSE524354 VII524316:VII524354 UYM524316:UYM524354 UOQ524316:UOQ524354 UEU524316:UEU524354 TUY524316:TUY524354 TLC524316:TLC524354 TBG524316:TBG524354 SRK524316:SRK524354 SHO524316:SHO524354 RXS524316:RXS524354 RNW524316:RNW524354 REA524316:REA524354 QUE524316:QUE524354 QKI524316:QKI524354 QAM524316:QAM524354 PQQ524316:PQQ524354 PGU524316:PGU524354 OWY524316:OWY524354 ONC524316:ONC524354 ODG524316:ODG524354 NTK524316:NTK524354 NJO524316:NJO524354 MZS524316:MZS524354 MPW524316:MPW524354 MGA524316:MGA524354 LWE524316:LWE524354 LMI524316:LMI524354 LCM524316:LCM524354 KSQ524316:KSQ524354 KIU524316:KIU524354 JYY524316:JYY524354 JPC524316:JPC524354 JFG524316:JFG524354 IVK524316:IVK524354 ILO524316:ILO524354 IBS524316:IBS524354 HRW524316:HRW524354 HIA524316:HIA524354 GYE524316:GYE524354 GOI524316:GOI524354 GEM524316:GEM524354 FUQ524316:FUQ524354 FKU524316:FKU524354 FAY524316:FAY524354 ERC524316:ERC524354 EHG524316:EHG524354 DXK524316:DXK524354 DNO524316:DNO524354 DDS524316:DDS524354 CTW524316:CTW524354 CKA524316:CKA524354 CAE524316:CAE524354 BQI524316:BQI524354 BGM524316:BGM524354 AWQ524316:AWQ524354 AMU524316:AMU524354 ACY524316:ACY524354 TC524316:TC524354 JG524316:JG524354 K524316:K524354 WVS458780:WVS458818 WLW458780:WLW458818 WCA458780:WCA458818 VSE458780:VSE458818 VII458780:VII458818 UYM458780:UYM458818 UOQ458780:UOQ458818 UEU458780:UEU458818 TUY458780:TUY458818 TLC458780:TLC458818 TBG458780:TBG458818 SRK458780:SRK458818 SHO458780:SHO458818 RXS458780:RXS458818 RNW458780:RNW458818 REA458780:REA458818 QUE458780:QUE458818 QKI458780:QKI458818 QAM458780:QAM458818 PQQ458780:PQQ458818 PGU458780:PGU458818 OWY458780:OWY458818 ONC458780:ONC458818 ODG458780:ODG458818 NTK458780:NTK458818 NJO458780:NJO458818 MZS458780:MZS458818 MPW458780:MPW458818 MGA458780:MGA458818 LWE458780:LWE458818 LMI458780:LMI458818 LCM458780:LCM458818 KSQ458780:KSQ458818 KIU458780:KIU458818 JYY458780:JYY458818 JPC458780:JPC458818 JFG458780:JFG458818 IVK458780:IVK458818 ILO458780:ILO458818 IBS458780:IBS458818 HRW458780:HRW458818 HIA458780:HIA458818 GYE458780:GYE458818 GOI458780:GOI458818 GEM458780:GEM458818 FUQ458780:FUQ458818 FKU458780:FKU458818 FAY458780:FAY458818 ERC458780:ERC458818 EHG458780:EHG458818 DXK458780:DXK458818 DNO458780:DNO458818 DDS458780:DDS458818 CTW458780:CTW458818 CKA458780:CKA458818 CAE458780:CAE458818 BQI458780:BQI458818 BGM458780:BGM458818 AWQ458780:AWQ458818 AMU458780:AMU458818 ACY458780:ACY458818 TC458780:TC458818 JG458780:JG458818 K458780:K458818 WVS393244:WVS393282 WLW393244:WLW393282 WCA393244:WCA393282 VSE393244:VSE393282 VII393244:VII393282 UYM393244:UYM393282 UOQ393244:UOQ393282 UEU393244:UEU393282 TUY393244:TUY393282 TLC393244:TLC393282 TBG393244:TBG393282 SRK393244:SRK393282 SHO393244:SHO393282 RXS393244:RXS393282 RNW393244:RNW393282 REA393244:REA393282 QUE393244:QUE393282 QKI393244:QKI393282 QAM393244:QAM393282 PQQ393244:PQQ393282 PGU393244:PGU393282 OWY393244:OWY393282 ONC393244:ONC393282 ODG393244:ODG393282 NTK393244:NTK393282 NJO393244:NJO393282 MZS393244:MZS393282 MPW393244:MPW393282 MGA393244:MGA393282 LWE393244:LWE393282 LMI393244:LMI393282 LCM393244:LCM393282 KSQ393244:KSQ393282 KIU393244:KIU393282 JYY393244:JYY393282 JPC393244:JPC393282 JFG393244:JFG393282 IVK393244:IVK393282 ILO393244:ILO393282 IBS393244:IBS393282 HRW393244:HRW393282 HIA393244:HIA393282 GYE393244:GYE393282 GOI393244:GOI393282 GEM393244:GEM393282 FUQ393244:FUQ393282 FKU393244:FKU393282 FAY393244:FAY393282 ERC393244:ERC393282 EHG393244:EHG393282 DXK393244:DXK393282 DNO393244:DNO393282 DDS393244:DDS393282 CTW393244:CTW393282 CKA393244:CKA393282 CAE393244:CAE393282 BQI393244:BQI393282 BGM393244:BGM393282 AWQ393244:AWQ393282 AMU393244:AMU393282 ACY393244:ACY393282 TC393244:TC393282 JG393244:JG393282 K393244:K393282 WVS327708:WVS327746 WLW327708:WLW327746 WCA327708:WCA327746 VSE327708:VSE327746 VII327708:VII327746 UYM327708:UYM327746 UOQ327708:UOQ327746 UEU327708:UEU327746 TUY327708:TUY327746 TLC327708:TLC327746 TBG327708:TBG327746 SRK327708:SRK327746 SHO327708:SHO327746 RXS327708:RXS327746 RNW327708:RNW327746 REA327708:REA327746 QUE327708:QUE327746 QKI327708:QKI327746 QAM327708:QAM327746 PQQ327708:PQQ327746 PGU327708:PGU327746 OWY327708:OWY327746 ONC327708:ONC327746 ODG327708:ODG327746 NTK327708:NTK327746 NJO327708:NJO327746 MZS327708:MZS327746 MPW327708:MPW327746 MGA327708:MGA327746 LWE327708:LWE327746 LMI327708:LMI327746 LCM327708:LCM327746 KSQ327708:KSQ327746 KIU327708:KIU327746 JYY327708:JYY327746 JPC327708:JPC327746 JFG327708:JFG327746 IVK327708:IVK327746 ILO327708:ILO327746 IBS327708:IBS327746 HRW327708:HRW327746 HIA327708:HIA327746 GYE327708:GYE327746 GOI327708:GOI327746 GEM327708:GEM327746 FUQ327708:FUQ327746 FKU327708:FKU327746 FAY327708:FAY327746 ERC327708:ERC327746 EHG327708:EHG327746 DXK327708:DXK327746 DNO327708:DNO327746 DDS327708:DDS327746 CTW327708:CTW327746 CKA327708:CKA327746 CAE327708:CAE327746 BQI327708:BQI327746 BGM327708:BGM327746 AWQ327708:AWQ327746 AMU327708:AMU327746 ACY327708:ACY327746 TC327708:TC327746 JG327708:JG327746 K327708:K327746 WVS262172:WVS262210 WLW262172:WLW262210 WCA262172:WCA262210 VSE262172:VSE262210 VII262172:VII262210 UYM262172:UYM262210 UOQ262172:UOQ262210 UEU262172:UEU262210 TUY262172:TUY262210 TLC262172:TLC262210 TBG262172:TBG262210 SRK262172:SRK262210 SHO262172:SHO262210 RXS262172:RXS262210 RNW262172:RNW262210 REA262172:REA262210 QUE262172:QUE262210 QKI262172:QKI262210 QAM262172:QAM262210 PQQ262172:PQQ262210 PGU262172:PGU262210 OWY262172:OWY262210 ONC262172:ONC262210 ODG262172:ODG262210 NTK262172:NTK262210 NJO262172:NJO262210 MZS262172:MZS262210 MPW262172:MPW262210 MGA262172:MGA262210 LWE262172:LWE262210 LMI262172:LMI262210 LCM262172:LCM262210 KSQ262172:KSQ262210 KIU262172:KIU262210 JYY262172:JYY262210 JPC262172:JPC262210 JFG262172:JFG262210 IVK262172:IVK262210 ILO262172:ILO262210 IBS262172:IBS262210 HRW262172:HRW262210 HIA262172:HIA262210 GYE262172:GYE262210 GOI262172:GOI262210 GEM262172:GEM262210 FUQ262172:FUQ262210 FKU262172:FKU262210 FAY262172:FAY262210 ERC262172:ERC262210 EHG262172:EHG262210 DXK262172:DXK262210 DNO262172:DNO262210 DDS262172:DDS262210 CTW262172:CTW262210 CKA262172:CKA262210 CAE262172:CAE262210 BQI262172:BQI262210 BGM262172:BGM262210 AWQ262172:AWQ262210 AMU262172:AMU262210 ACY262172:ACY262210 TC262172:TC262210 JG262172:JG262210 K262172:K262210 WVS196636:WVS196674 WLW196636:WLW196674 WCA196636:WCA196674 VSE196636:VSE196674 VII196636:VII196674 UYM196636:UYM196674 UOQ196636:UOQ196674 UEU196636:UEU196674 TUY196636:TUY196674 TLC196636:TLC196674 TBG196636:TBG196674 SRK196636:SRK196674 SHO196636:SHO196674 RXS196636:RXS196674 RNW196636:RNW196674 REA196636:REA196674 QUE196636:QUE196674 QKI196636:QKI196674 QAM196636:QAM196674 PQQ196636:PQQ196674 PGU196636:PGU196674 OWY196636:OWY196674 ONC196636:ONC196674 ODG196636:ODG196674 NTK196636:NTK196674 NJO196636:NJO196674 MZS196636:MZS196674 MPW196636:MPW196674 MGA196636:MGA196674 LWE196636:LWE196674 LMI196636:LMI196674 LCM196636:LCM196674 KSQ196636:KSQ196674 KIU196636:KIU196674 JYY196636:JYY196674 JPC196636:JPC196674 JFG196636:JFG196674 IVK196636:IVK196674 ILO196636:ILO196674 IBS196636:IBS196674 HRW196636:HRW196674 HIA196636:HIA196674 GYE196636:GYE196674 GOI196636:GOI196674 GEM196636:GEM196674 FUQ196636:FUQ196674 FKU196636:FKU196674 FAY196636:FAY196674 ERC196636:ERC196674 EHG196636:EHG196674 DXK196636:DXK196674 DNO196636:DNO196674 DDS196636:DDS196674 CTW196636:CTW196674 CKA196636:CKA196674 CAE196636:CAE196674 BQI196636:BQI196674 BGM196636:BGM196674 AWQ196636:AWQ196674 AMU196636:AMU196674 ACY196636:ACY196674 TC196636:TC196674 JG196636:JG196674 K196636:K196674 WVS131100:WVS131138 WLW131100:WLW131138 WCA131100:WCA131138 VSE131100:VSE131138 VII131100:VII131138 UYM131100:UYM131138 UOQ131100:UOQ131138 UEU131100:UEU131138 TUY131100:TUY131138 TLC131100:TLC131138 TBG131100:TBG131138 SRK131100:SRK131138 SHO131100:SHO131138 RXS131100:RXS131138 RNW131100:RNW131138 REA131100:REA131138 QUE131100:QUE131138 QKI131100:QKI131138 QAM131100:QAM131138 PQQ131100:PQQ131138 PGU131100:PGU131138 OWY131100:OWY131138 ONC131100:ONC131138 ODG131100:ODG131138 NTK131100:NTK131138 NJO131100:NJO131138 MZS131100:MZS131138 MPW131100:MPW131138 MGA131100:MGA131138 LWE131100:LWE131138 LMI131100:LMI131138 LCM131100:LCM131138 KSQ131100:KSQ131138 KIU131100:KIU131138 JYY131100:JYY131138 JPC131100:JPC131138 JFG131100:JFG131138 IVK131100:IVK131138 ILO131100:ILO131138 IBS131100:IBS131138 HRW131100:HRW131138 HIA131100:HIA131138 GYE131100:GYE131138 GOI131100:GOI131138 GEM131100:GEM131138 FUQ131100:FUQ131138 FKU131100:FKU131138 FAY131100:FAY131138 ERC131100:ERC131138 EHG131100:EHG131138 DXK131100:DXK131138 DNO131100:DNO131138 DDS131100:DDS131138 CTW131100:CTW131138 CKA131100:CKA131138 CAE131100:CAE131138 BQI131100:BQI131138 BGM131100:BGM131138 AWQ131100:AWQ131138 AMU131100:AMU131138 ACY131100:ACY131138 TC131100:TC131138 JG131100:JG131138 K131100:K131138 WVS65564:WVS65602 WLW65564:WLW65602 WCA65564:WCA65602 VSE65564:VSE65602 VII65564:VII65602 UYM65564:UYM65602 UOQ65564:UOQ65602 UEU65564:UEU65602 TUY65564:TUY65602 TLC65564:TLC65602 TBG65564:TBG65602 SRK65564:SRK65602 SHO65564:SHO65602 RXS65564:RXS65602 RNW65564:RNW65602 REA65564:REA65602 QUE65564:QUE65602 QKI65564:QKI65602 QAM65564:QAM65602 PQQ65564:PQQ65602 PGU65564:PGU65602 OWY65564:OWY65602 ONC65564:ONC65602 ODG65564:ODG65602 NTK65564:NTK65602 NJO65564:NJO65602 MZS65564:MZS65602 MPW65564:MPW65602 MGA65564:MGA65602 LWE65564:LWE65602 LMI65564:LMI65602 LCM65564:LCM65602 KSQ65564:KSQ65602 KIU65564:KIU65602 JYY65564:JYY65602 JPC65564:JPC65602 JFG65564:JFG65602 IVK65564:IVK65602 ILO65564:ILO65602 IBS65564:IBS65602 HRW65564:HRW65602 HIA65564:HIA65602 GYE65564:GYE65602 GOI65564:GOI65602 GEM65564:GEM65602 FUQ65564:FUQ65602 FKU65564:FKU65602 FAY65564:FAY65602 ERC65564:ERC65602 EHG65564:EHG65602 DXK65564:DXK65602 DNO65564:DNO65602 DDS65564:DDS65602 CTW65564:CTW65602 CKA65564:CKA65602 CAE65564:CAE65602 BQI65564:BQI65602 BGM65564:BGM65602 AWQ65564:AWQ65602 AMU65564:AMU65602 ACY65564:ACY65602 TC65564:TC65602 JG65564:JG65602 K65564:K65602 WLW59 WCA59 VSE59 VII59 UYM59 UOQ59 UEU59 TUY59 TLC59 TBG59 SRK59 SHO59 RXS59 RNW59 REA59 QUE59 QKI59 QAM59 PQQ59 PGU59 OWY59 ONC59 ODG59 NTK59 NJO59 MZS59 MPW59 MGA59 LWE59 LMI59 LCM59 KSQ59 KIU59 JYY59 JPC59 JFG59 IVK59 ILO59 IBS59 HRW59 HIA59 GYE59 GOI59 GEM59 FUQ59 FKU59 FAY59 ERC59 EHG59 DXK59 DNO59 DDS59 CTW59 CKA59 CAE59 BQI59 BGM59 AWQ59 AMU59 ACY59 TC59 JG59 K59:K69">
      <formula1>$J$126:$J$128</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22 IZ65522 SV65522 ACR65522 AMN65522 AWJ65522 BGF65522 BQB65522 BZX65522 CJT65522 CTP65522 DDL65522 DNH65522 DXD65522 EGZ65522 EQV65522 FAR65522 FKN65522 FUJ65522 GEF65522 GOB65522 GXX65522 HHT65522 HRP65522 IBL65522 ILH65522 IVD65522 JEZ65522 JOV65522 JYR65522 KIN65522 KSJ65522 LCF65522 LMB65522 LVX65522 MFT65522 MPP65522 MZL65522 NJH65522 NTD65522 OCZ65522 OMV65522 OWR65522 PGN65522 PQJ65522 QAF65522 QKB65522 QTX65522 RDT65522 RNP65522 RXL65522 SHH65522 SRD65522 TAZ65522 TKV65522 TUR65522 UEN65522 UOJ65522 UYF65522 VIB65522 VRX65522 WBT65522 WLP65522 WVL65522 D131058 IZ131058 SV131058 ACR131058 AMN131058 AWJ131058 BGF131058 BQB131058 BZX131058 CJT131058 CTP131058 DDL131058 DNH131058 DXD131058 EGZ131058 EQV131058 FAR131058 FKN131058 FUJ131058 GEF131058 GOB131058 GXX131058 HHT131058 HRP131058 IBL131058 ILH131058 IVD131058 JEZ131058 JOV131058 JYR131058 KIN131058 KSJ131058 LCF131058 LMB131058 LVX131058 MFT131058 MPP131058 MZL131058 NJH131058 NTD131058 OCZ131058 OMV131058 OWR131058 PGN131058 PQJ131058 QAF131058 QKB131058 QTX131058 RDT131058 RNP131058 RXL131058 SHH131058 SRD131058 TAZ131058 TKV131058 TUR131058 UEN131058 UOJ131058 UYF131058 VIB131058 VRX131058 WBT131058 WLP131058 WVL131058 D196594 IZ196594 SV196594 ACR196594 AMN196594 AWJ196594 BGF196594 BQB196594 BZX196594 CJT196594 CTP196594 DDL196594 DNH196594 DXD196594 EGZ196594 EQV196594 FAR196594 FKN196594 FUJ196594 GEF196594 GOB196594 GXX196594 HHT196594 HRP196594 IBL196594 ILH196594 IVD196594 JEZ196594 JOV196594 JYR196594 KIN196594 KSJ196594 LCF196594 LMB196594 LVX196594 MFT196594 MPP196594 MZL196594 NJH196594 NTD196594 OCZ196594 OMV196594 OWR196594 PGN196594 PQJ196594 QAF196594 QKB196594 QTX196594 RDT196594 RNP196594 RXL196594 SHH196594 SRD196594 TAZ196594 TKV196594 TUR196594 UEN196594 UOJ196594 UYF196594 VIB196594 VRX196594 WBT196594 WLP196594 WVL196594 D262130 IZ262130 SV262130 ACR262130 AMN262130 AWJ262130 BGF262130 BQB262130 BZX262130 CJT262130 CTP262130 DDL262130 DNH262130 DXD262130 EGZ262130 EQV262130 FAR262130 FKN262130 FUJ262130 GEF262130 GOB262130 GXX262130 HHT262130 HRP262130 IBL262130 ILH262130 IVD262130 JEZ262130 JOV262130 JYR262130 KIN262130 KSJ262130 LCF262130 LMB262130 LVX262130 MFT262130 MPP262130 MZL262130 NJH262130 NTD262130 OCZ262130 OMV262130 OWR262130 PGN262130 PQJ262130 QAF262130 QKB262130 QTX262130 RDT262130 RNP262130 RXL262130 SHH262130 SRD262130 TAZ262130 TKV262130 TUR262130 UEN262130 UOJ262130 UYF262130 VIB262130 VRX262130 WBT262130 WLP262130 WVL262130 D327666 IZ327666 SV327666 ACR327666 AMN327666 AWJ327666 BGF327666 BQB327666 BZX327666 CJT327666 CTP327666 DDL327666 DNH327666 DXD327666 EGZ327666 EQV327666 FAR327666 FKN327666 FUJ327666 GEF327666 GOB327666 GXX327666 HHT327666 HRP327666 IBL327666 ILH327666 IVD327666 JEZ327666 JOV327666 JYR327666 KIN327666 KSJ327666 LCF327666 LMB327666 LVX327666 MFT327666 MPP327666 MZL327666 NJH327666 NTD327666 OCZ327666 OMV327666 OWR327666 PGN327666 PQJ327666 QAF327666 QKB327666 QTX327666 RDT327666 RNP327666 RXL327666 SHH327666 SRD327666 TAZ327666 TKV327666 TUR327666 UEN327666 UOJ327666 UYF327666 VIB327666 VRX327666 WBT327666 WLP327666 WVL327666 D393202 IZ393202 SV393202 ACR393202 AMN393202 AWJ393202 BGF393202 BQB393202 BZX393202 CJT393202 CTP393202 DDL393202 DNH393202 DXD393202 EGZ393202 EQV393202 FAR393202 FKN393202 FUJ393202 GEF393202 GOB393202 GXX393202 HHT393202 HRP393202 IBL393202 ILH393202 IVD393202 JEZ393202 JOV393202 JYR393202 KIN393202 KSJ393202 LCF393202 LMB393202 LVX393202 MFT393202 MPP393202 MZL393202 NJH393202 NTD393202 OCZ393202 OMV393202 OWR393202 PGN393202 PQJ393202 QAF393202 QKB393202 QTX393202 RDT393202 RNP393202 RXL393202 SHH393202 SRD393202 TAZ393202 TKV393202 TUR393202 UEN393202 UOJ393202 UYF393202 VIB393202 VRX393202 WBT393202 WLP393202 WVL393202 D458738 IZ458738 SV458738 ACR458738 AMN458738 AWJ458738 BGF458738 BQB458738 BZX458738 CJT458738 CTP458738 DDL458738 DNH458738 DXD458738 EGZ458738 EQV458738 FAR458738 FKN458738 FUJ458738 GEF458738 GOB458738 GXX458738 HHT458738 HRP458738 IBL458738 ILH458738 IVD458738 JEZ458738 JOV458738 JYR458738 KIN458738 KSJ458738 LCF458738 LMB458738 LVX458738 MFT458738 MPP458738 MZL458738 NJH458738 NTD458738 OCZ458738 OMV458738 OWR458738 PGN458738 PQJ458738 QAF458738 QKB458738 QTX458738 RDT458738 RNP458738 RXL458738 SHH458738 SRD458738 TAZ458738 TKV458738 TUR458738 UEN458738 UOJ458738 UYF458738 VIB458738 VRX458738 WBT458738 WLP458738 WVL458738 D524274 IZ524274 SV524274 ACR524274 AMN524274 AWJ524274 BGF524274 BQB524274 BZX524274 CJT524274 CTP524274 DDL524274 DNH524274 DXD524274 EGZ524274 EQV524274 FAR524274 FKN524274 FUJ524274 GEF524274 GOB524274 GXX524274 HHT524274 HRP524274 IBL524274 ILH524274 IVD524274 JEZ524274 JOV524274 JYR524274 KIN524274 KSJ524274 LCF524274 LMB524274 LVX524274 MFT524274 MPP524274 MZL524274 NJH524274 NTD524274 OCZ524274 OMV524274 OWR524274 PGN524274 PQJ524274 QAF524274 QKB524274 QTX524274 RDT524274 RNP524274 RXL524274 SHH524274 SRD524274 TAZ524274 TKV524274 TUR524274 UEN524274 UOJ524274 UYF524274 VIB524274 VRX524274 WBT524274 WLP524274 WVL524274 D589810 IZ589810 SV589810 ACR589810 AMN589810 AWJ589810 BGF589810 BQB589810 BZX589810 CJT589810 CTP589810 DDL589810 DNH589810 DXD589810 EGZ589810 EQV589810 FAR589810 FKN589810 FUJ589810 GEF589810 GOB589810 GXX589810 HHT589810 HRP589810 IBL589810 ILH589810 IVD589810 JEZ589810 JOV589810 JYR589810 KIN589810 KSJ589810 LCF589810 LMB589810 LVX589810 MFT589810 MPP589810 MZL589810 NJH589810 NTD589810 OCZ589810 OMV589810 OWR589810 PGN589810 PQJ589810 QAF589810 QKB589810 QTX589810 RDT589810 RNP589810 RXL589810 SHH589810 SRD589810 TAZ589810 TKV589810 TUR589810 UEN589810 UOJ589810 UYF589810 VIB589810 VRX589810 WBT589810 WLP589810 WVL589810 D655346 IZ655346 SV655346 ACR655346 AMN655346 AWJ655346 BGF655346 BQB655346 BZX655346 CJT655346 CTP655346 DDL655346 DNH655346 DXD655346 EGZ655346 EQV655346 FAR655346 FKN655346 FUJ655346 GEF655346 GOB655346 GXX655346 HHT655346 HRP655346 IBL655346 ILH655346 IVD655346 JEZ655346 JOV655346 JYR655346 KIN655346 KSJ655346 LCF655346 LMB655346 LVX655346 MFT655346 MPP655346 MZL655346 NJH655346 NTD655346 OCZ655346 OMV655346 OWR655346 PGN655346 PQJ655346 QAF655346 QKB655346 QTX655346 RDT655346 RNP655346 RXL655346 SHH655346 SRD655346 TAZ655346 TKV655346 TUR655346 UEN655346 UOJ655346 UYF655346 VIB655346 VRX655346 WBT655346 WLP655346 WVL655346 D720882 IZ720882 SV720882 ACR720882 AMN720882 AWJ720882 BGF720882 BQB720882 BZX720882 CJT720882 CTP720882 DDL720882 DNH720882 DXD720882 EGZ720882 EQV720882 FAR720882 FKN720882 FUJ720882 GEF720882 GOB720882 GXX720882 HHT720882 HRP720882 IBL720882 ILH720882 IVD720882 JEZ720882 JOV720882 JYR720882 KIN720882 KSJ720882 LCF720882 LMB720882 LVX720882 MFT720882 MPP720882 MZL720882 NJH720882 NTD720882 OCZ720882 OMV720882 OWR720882 PGN720882 PQJ720882 QAF720882 QKB720882 QTX720882 RDT720882 RNP720882 RXL720882 SHH720882 SRD720882 TAZ720882 TKV720882 TUR720882 UEN720882 UOJ720882 UYF720882 VIB720882 VRX720882 WBT720882 WLP720882 WVL720882 D786418 IZ786418 SV786418 ACR786418 AMN786418 AWJ786418 BGF786418 BQB786418 BZX786418 CJT786418 CTP786418 DDL786418 DNH786418 DXD786418 EGZ786418 EQV786418 FAR786418 FKN786418 FUJ786418 GEF786418 GOB786418 GXX786418 HHT786418 HRP786418 IBL786418 ILH786418 IVD786418 JEZ786418 JOV786418 JYR786418 KIN786418 KSJ786418 LCF786418 LMB786418 LVX786418 MFT786418 MPP786418 MZL786418 NJH786418 NTD786418 OCZ786418 OMV786418 OWR786418 PGN786418 PQJ786418 QAF786418 QKB786418 QTX786418 RDT786418 RNP786418 RXL786418 SHH786418 SRD786418 TAZ786418 TKV786418 TUR786418 UEN786418 UOJ786418 UYF786418 VIB786418 VRX786418 WBT786418 WLP786418 WVL786418 D851954 IZ851954 SV851954 ACR851954 AMN851954 AWJ851954 BGF851954 BQB851954 BZX851954 CJT851954 CTP851954 DDL851954 DNH851954 DXD851954 EGZ851954 EQV851954 FAR851954 FKN851954 FUJ851954 GEF851954 GOB851954 GXX851954 HHT851954 HRP851954 IBL851954 ILH851954 IVD851954 JEZ851954 JOV851954 JYR851954 KIN851954 KSJ851954 LCF851954 LMB851954 LVX851954 MFT851954 MPP851954 MZL851954 NJH851954 NTD851954 OCZ851954 OMV851954 OWR851954 PGN851954 PQJ851954 QAF851954 QKB851954 QTX851954 RDT851954 RNP851954 RXL851954 SHH851954 SRD851954 TAZ851954 TKV851954 TUR851954 UEN851954 UOJ851954 UYF851954 VIB851954 VRX851954 WBT851954 WLP851954 WVL851954 D917490 IZ917490 SV917490 ACR917490 AMN917490 AWJ917490 BGF917490 BQB917490 BZX917490 CJT917490 CTP917490 DDL917490 DNH917490 DXD917490 EGZ917490 EQV917490 FAR917490 FKN917490 FUJ917490 GEF917490 GOB917490 GXX917490 HHT917490 HRP917490 IBL917490 ILH917490 IVD917490 JEZ917490 JOV917490 JYR917490 KIN917490 KSJ917490 LCF917490 LMB917490 LVX917490 MFT917490 MPP917490 MZL917490 NJH917490 NTD917490 OCZ917490 OMV917490 OWR917490 PGN917490 PQJ917490 QAF917490 QKB917490 QTX917490 RDT917490 RNP917490 RXL917490 SHH917490 SRD917490 TAZ917490 TKV917490 TUR917490 UEN917490 UOJ917490 UYF917490 VIB917490 VRX917490 WBT917490 WLP917490 WVL917490 D983026 IZ983026 SV983026 ACR983026 AMN983026 AWJ983026 BGF983026 BQB983026 BZX983026 CJT983026 CTP983026 DDL983026 DNH983026 DXD983026 EGZ983026 EQV983026 FAR983026 FKN983026 FUJ983026 GEF983026 GOB983026 GXX983026 HHT983026 HRP983026 IBL983026 ILH983026 IVD983026 JEZ983026 JOV983026 JYR983026 KIN983026 KSJ983026 LCF983026 LMB983026 LVX983026 MFT983026 MPP983026 MZL983026 NJH983026 NTD983026 OCZ983026 OMV983026 OWR983026 PGN983026 PQJ983026 QAF983026 QKB983026 QTX983026 RDT983026 RNP983026 RXL983026 SHH983026 SRD983026 TAZ983026 TKV983026 TUR983026 UEN983026 UOJ983026 UYF983026 VIB983026 VRX983026 WBT983026 WLP983026 WVL983026">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D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D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D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D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D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D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D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D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D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D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D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D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D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D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formula1>"&lt;select from list&gt;, Yes, No"</formula1>
    </dataValidation>
    <dataValidation type="list" allowBlank="1" showInputMessage="1" showErrorMessage="1" sqref="D13:E13 WVL983033:WVM983033 WLP983033:WLQ983033 WBT983033:WBU983033 VRX983033:VRY983033 VIB983033:VIC983033 UYF983033:UYG983033 UOJ983033:UOK983033 UEN983033:UEO983033 TUR983033:TUS983033 TKV983033:TKW983033 TAZ983033:TBA983033 SRD983033:SRE983033 SHH983033:SHI983033 RXL983033:RXM983033 RNP983033:RNQ983033 RDT983033:RDU983033 QTX983033:QTY983033 QKB983033:QKC983033 QAF983033:QAG983033 PQJ983033:PQK983033 PGN983033:PGO983033 OWR983033:OWS983033 OMV983033:OMW983033 OCZ983033:ODA983033 NTD983033:NTE983033 NJH983033:NJI983033 MZL983033:MZM983033 MPP983033:MPQ983033 MFT983033:MFU983033 LVX983033:LVY983033 LMB983033:LMC983033 LCF983033:LCG983033 KSJ983033:KSK983033 KIN983033:KIO983033 JYR983033:JYS983033 JOV983033:JOW983033 JEZ983033:JFA983033 IVD983033:IVE983033 ILH983033:ILI983033 IBL983033:IBM983033 HRP983033:HRQ983033 HHT983033:HHU983033 GXX983033:GXY983033 GOB983033:GOC983033 GEF983033:GEG983033 FUJ983033:FUK983033 FKN983033:FKO983033 FAR983033:FAS983033 EQV983033:EQW983033 EGZ983033:EHA983033 DXD983033:DXE983033 DNH983033:DNI983033 DDL983033:DDM983033 CTP983033:CTQ983033 CJT983033:CJU983033 BZX983033:BZY983033 BQB983033:BQC983033 BGF983033:BGG983033 AWJ983033:AWK983033 AMN983033:AMO983033 ACR983033:ACS983033 SV983033:SW983033 IZ983033:JA983033 D983033:E983033 WVL917497:WVM917497 WLP917497:WLQ917497 WBT917497:WBU917497 VRX917497:VRY917497 VIB917497:VIC917497 UYF917497:UYG917497 UOJ917497:UOK917497 UEN917497:UEO917497 TUR917497:TUS917497 TKV917497:TKW917497 TAZ917497:TBA917497 SRD917497:SRE917497 SHH917497:SHI917497 RXL917497:RXM917497 RNP917497:RNQ917497 RDT917497:RDU917497 QTX917497:QTY917497 QKB917497:QKC917497 QAF917497:QAG917497 PQJ917497:PQK917497 PGN917497:PGO917497 OWR917497:OWS917497 OMV917497:OMW917497 OCZ917497:ODA917497 NTD917497:NTE917497 NJH917497:NJI917497 MZL917497:MZM917497 MPP917497:MPQ917497 MFT917497:MFU917497 LVX917497:LVY917497 LMB917497:LMC917497 LCF917497:LCG917497 KSJ917497:KSK917497 KIN917497:KIO917497 JYR917497:JYS917497 JOV917497:JOW917497 JEZ917497:JFA917497 IVD917497:IVE917497 ILH917497:ILI917497 IBL917497:IBM917497 HRP917497:HRQ917497 HHT917497:HHU917497 GXX917497:GXY917497 GOB917497:GOC917497 GEF917497:GEG917497 FUJ917497:FUK917497 FKN917497:FKO917497 FAR917497:FAS917497 EQV917497:EQW917497 EGZ917497:EHA917497 DXD917497:DXE917497 DNH917497:DNI917497 DDL917497:DDM917497 CTP917497:CTQ917497 CJT917497:CJU917497 BZX917497:BZY917497 BQB917497:BQC917497 BGF917497:BGG917497 AWJ917497:AWK917497 AMN917497:AMO917497 ACR917497:ACS917497 SV917497:SW917497 IZ917497:JA917497 D917497:E917497 WVL851961:WVM851961 WLP851961:WLQ851961 WBT851961:WBU851961 VRX851961:VRY851961 VIB851961:VIC851961 UYF851961:UYG851961 UOJ851961:UOK851961 UEN851961:UEO851961 TUR851961:TUS851961 TKV851961:TKW851961 TAZ851961:TBA851961 SRD851961:SRE851961 SHH851961:SHI851961 RXL851961:RXM851961 RNP851961:RNQ851961 RDT851961:RDU851961 QTX851961:QTY851961 QKB851961:QKC851961 QAF851961:QAG851961 PQJ851961:PQK851961 PGN851961:PGO851961 OWR851961:OWS851961 OMV851961:OMW851961 OCZ851961:ODA851961 NTD851961:NTE851961 NJH851961:NJI851961 MZL851961:MZM851961 MPP851961:MPQ851961 MFT851961:MFU851961 LVX851961:LVY851961 LMB851961:LMC851961 LCF851961:LCG851961 KSJ851961:KSK851961 KIN851961:KIO851961 JYR851961:JYS851961 JOV851961:JOW851961 JEZ851961:JFA851961 IVD851961:IVE851961 ILH851961:ILI851961 IBL851961:IBM851961 HRP851961:HRQ851961 HHT851961:HHU851961 GXX851961:GXY851961 GOB851961:GOC851961 GEF851961:GEG851961 FUJ851961:FUK851961 FKN851961:FKO851961 FAR851961:FAS851961 EQV851961:EQW851961 EGZ851961:EHA851961 DXD851961:DXE851961 DNH851961:DNI851961 DDL851961:DDM851961 CTP851961:CTQ851961 CJT851961:CJU851961 BZX851961:BZY851961 BQB851961:BQC851961 BGF851961:BGG851961 AWJ851961:AWK851961 AMN851961:AMO851961 ACR851961:ACS851961 SV851961:SW851961 IZ851961:JA851961 D851961:E851961 WVL786425:WVM786425 WLP786425:WLQ786425 WBT786425:WBU786425 VRX786425:VRY786425 VIB786425:VIC786425 UYF786425:UYG786425 UOJ786425:UOK786425 UEN786425:UEO786425 TUR786425:TUS786425 TKV786425:TKW786425 TAZ786425:TBA786425 SRD786425:SRE786425 SHH786425:SHI786425 RXL786425:RXM786425 RNP786425:RNQ786425 RDT786425:RDU786425 QTX786425:QTY786425 QKB786425:QKC786425 QAF786425:QAG786425 PQJ786425:PQK786425 PGN786425:PGO786425 OWR786425:OWS786425 OMV786425:OMW786425 OCZ786425:ODA786425 NTD786425:NTE786425 NJH786425:NJI786425 MZL786425:MZM786425 MPP786425:MPQ786425 MFT786425:MFU786425 LVX786425:LVY786425 LMB786425:LMC786425 LCF786425:LCG786425 KSJ786425:KSK786425 KIN786425:KIO786425 JYR786425:JYS786425 JOV786425:JOW786425 JEZ786425:JFA786425 IVD786425:IVE786425 ILH786425:ILI786425 IBL786425:IBM786425 HRP786425:HRQ786425 HHT786425:HHU786425 GXX786425:GXY786425 GOB786425:GOC786425 GEF786425:GEG786425 FUJ786425:FUK786425 FKN786425:FKO786425 FAR786425:FAS786425 EQV786425:EQW786425 EGZ786425:EHA786425 DXD786425:DXE786425 DNH786425:DNI786425 DDL786425:DDM786425 CTP786425:CTQ786425 CJT786425:CJU786425 BZX786425:BZY786425 BQB786425:BQC786425 BGF786425:BGG786425 AWJ786425:AWK786425 AMN786425:AMO786425 ACR786425:ACS786425 SV786425:SW786425 IZ786425:JA786425 D786425:E786425 WVL720889:WVM720889 WLP720889:WLQ720889 WBT720889:WBU720889 VRX720889:VRY720889 VIB720889:VIC720889 UYF720889:UYG720889 UOJ720889:UOK720889 UEN720889:UEO720889 TUR720889:TUS720889 TKV720889:TKW720889 TAZ720889:TBA720889 SRD720889:SRE720889 SHH720889:SHI720889 RXL720889:RXM720889 RNP720889:RNQ720889 RDT720889:RDU720889 QTX720889:QTY720889 QKB720889:QKC720889 QAF720889:QAG720889 PQJ720889:PQK720889 PGN720889:PGO720889 OWR720889:OWS720889 OMV720889:OMW720889 OCZ720889:ODA720889 NTD720889:NTE720889 NJH720889:NJI720889 MZL720889:MZM720889 MPP720889:MPQ720889 MFT720889:MFU720889 LVX720889:LVY720889 LMB720889:LMC720889 LCF720889:LCG720889 KSJ720889:KSK720889 KIN720889:KIO720889 JYR720889:JYS720889 JOV720889:JOW720889 JEZ720889:JFA720889 IVD720889:IVE720889 ILH720889:ILI720889 IBL720889:IBM720889 HRP720889:HRQ720889 HHT720889:HHU720889 GXX720889:GXY720889 GOB720889:GOC720889 GEF720889:GEG720889 FUJ720889:FUK720889 FKN720889:FKO720889 FAR720889:FAS720889 EQV720889:EQW720889 EGZ720889:EHA720889 DXD720889:DXE720889 DNH720889:DNI720889 DDL720889:DDM720889 CTP720889:CTQ720889 CJT720889:CJU720889 BZX720889:BZY720889 BQB720889:BQC720889 BGF720889:BGG720889 AWJ720889:AWK720889 AMN720889:AMO720889 ACR720889:ACS720889 SV720889:SW720889 IZ720889:JA720889 D720889:E720889 WVL655353:WVM655353 WLP655353:WLQ655353 WBT655353:WBU655353 VRX655353:VRY655353 VIB655353:VIC655353 UYF655353:UYG655353 UOJ655353:UOK655353 UEN655353:UEO655353 TUR655353:TUS655353 TKV655353:TKW655353 TAZ655353:TBA655353 SRD655353:SRE655353 SHH655353:SHI655353 RXL655353:RXM655353 RNP655353:RNQ655353 RDT655353:RDU655353 QTX655353:QTY655353 QKB655353:QKC655353 QAF655353:QAG655353 PQJ655353:PQK655353 PGN655353:PGO655353 OWR655353:OWS655353 OMV655353:OMW655353 OCZ655353:ODA655353 NTD655353:NTE655353 NJH655353:NJI655353 MZL655353:MZM655353 MPP655353:MPQ655353 MFT655353:MFU655353 LVX655353:LVY655353 LMB655353:LMC655353 LCF655353:LCG655353 KSJ655353:KSK655353 KIN655353:KIO655353 JYR655353:JYS655353 JOV655353:JOW655353 JEZ655353:JFA655353 IVD655353:IVE655353 ILH655353:ILI655353 IBL655353:IBM655353 HRP655353:HRQ655353 HHT655353:HHU655353 GXX655353:GXY655353 GOB655353:GOC655353 GEF655353:GEG655353 FUJ655353:FUK655353 FKN655353:FKO655353 FAR655353:FAS655353 EQV655353:EQW655353 EGZ655353:EHA655353 DXD655353:DXE655353 DNH655353:DNI655353 DDL655353:DDM655353 CTP655353:CTQ655353 CJT655353:CJU655353 BZX655353:BZY655353 BQB655353:BQC655353 BGF655353:BGG655353 AWJ655353:AWK655353 AMN655353:AMO655353 ACR655353:ACS655353 SV655353:SW655353 IZ655353:JA655353 D655353:E655353 WVL589817:WVM589817 WLP589817:WLQ589817 WBT589817:WBU589817 VRX589817:VRY589817 VIB589817:VIC589817 UYF589817:UYG589817 UOJ589817:UOK589817 UEN589817:UEO589817 TUR589817:TUS589817 TKV589817:TKW589817 TAZ589817:TBA589817 SRD589817:SRE589817 SHH589817:SHI589817 RXL589817:RXM589817 RNP589817:RNQ589817 RDT589817:RDU589817 QTX589817:QTY589817 QKB589817:QKC589817 QAF589817:QAG589817 PQJ589817:PQK589817 PGN589817:PGO589817 OWR589817:OWS589817 OMV589817:OMW589817 OCZ589817:ODA589817 NTD589817:NTE589817 NJH589817:NJI589817 MZL589817:MZM589817 MPP589817:MPQ589817 MFT589817:MFU589817 LVX589817:LVY589817 LMB589817:LMC589817 LCF589817:LCG589817 KSJ589817:KSK589817 KIN589817:KIO589817 JYR589817:JYS589817 JOV589817:JOW589817 JEZ589817:JFA589817 IVD589817:IVE589817 ILH589817:ILI589817 IBL589817:IBM589817 HRP589817:HRQ589817 HHT589817:HHU589817 GXX589817:GXY589817 GOB589817:GOC589817 GEF589817:GEG589817 FUJ589817:FUK589817 FKN589817:FKO589817 FAR589817:FAS589817 EQV589817:EQW589817 EGZ589817:EHA589817 DXD589817:DXE589817 DNH589817:DNI589817 DDL589817:DDM589817 CTP589817:CTQ589817 CJT589817:CJU589817 BZX589817:BZY589817 BQB589817:BQC589817 BGF589817:BGG589817 AWJ589817:AWK589817 AMN589817:AMO589817 ACR589817:ACS589817 SV589817:SW589817 IZ589817:JA589817 D589817:E589817 WVL524281:WVM524281 WLP524281:WLQ524281 WBT524281:WBU524281 VRX524281:VRY524281 VIB524281:VIC524281 UYF524281:UYG524281 UOJ524281:UOK524281 UEN524281:UEO524281 TUR524281:TUS524281 TKV524281:TKW524281 TAZ524281:TBA524281 SRD524281:SRE524281 SHH524281:SHI524281 RXL524281:RXM524281 RNP524281:RNQ524281 RDT524281:RDU524281 QTX524281:QTY524281 QKB524281:QKC524281 QAF524281:QAG524281 PQJ524281:PQK524281 PGN524281:PGO524281 OWR524281:OWS524281 OMV524281:OMW524281 OCZ524281:ODA524281 NTD524281:NTE524281 NJH524281:NJI524281 MZL524281:MZM524281 MPP524281:MPQ524281 MFT524281:MFU524281 LVX524281:LVY524281 LMB524281:LMC524281 LCF524281:LCG524281 KSJ524281:KSK524281 KIN524281:KIO524281 JYR524281:JYS524281 JOV524281:JOW524281 JEZ524281:JFA524281 IVD524281:IVE524281 ILH524281:ILI524281 IBL524281:IBM524281 HRP524281:HRQ524281 HHT524281:HHU524281 GXX524281:GXY524281 GOB524281:GOC524281 GEF524281:GEG524281 FUJ524281:FUK524281 FKN524281:FKO524281 FAR524281:FAS524281 EQV524281:EQW524281 EGZ524281:EHA524281 DXD524281:DXE524281 DNH524281:DNI524281 DDL524281:DDM524281 CTP524281:CTQ524281 CJT524281:CJU524281 BZX524281:BZY524281 BQB524281:BQC524281 BGF524281:BGG524281 AWJ524281:AWK524281 AMN524281:AMO524281 ACR524281:ACS524281 SV524281:SW524281 IZ524281:JA524281 D524281:E524281 WVL458745:WVM458745 WLP458745:WLQ458745 WBT458745:WBU458745 VRX458745:VRY458745 VIB458745:VIC458745 UYF458745:UYG458745 UOJ458745:UOK458745 UEN458745:UEO458745 TUR458745:TUS458745 TKV458745:TKW458745 TAZ458745:TBA458745 SRD458745:SRE458745 SHH458745:SHI458745 RXL458745:RXM458745 RNP458745:RNQ458745 RDT458745:RDU458745 QTX458745:QTY458745 QKB458745:QKC458745 QAF458745:QAG458745 PQJ458745:PQK458745 PGN458745:PGO458745 OWR458745:OWS458745 OMV458745:OMW458745 OCZ458745:ODA458745 NTD458745:NTE458745 NJH458745:NJI458745 MZL458745:MZM458745 MPP458745:MPQ458745 MFT458745:MFU458745 LVX458745:LVY458745 LMB458745:LMC458745 LCF458745:LCG458745 KSJ458745:KSK458745 KIN458745:KIO458745 JYR458745:JYS458745 JOV458745:JOW458745 JEZ458745:JFA458745 IVD458745:IVE458745 ILH458745:ILI458745 IBL458745:IBM458745 HRP458745:HRQ458745 HHT458745:HHU458745 GXX458745:GXY458745 GOB458745:GOC458745 GEF458745:GEG458745 FUJ458745:FUK458745 FKN458745:FKO458745 FAR458745:FAS458745 EQV458745:EQW458745 EGZ458745:EHA458745 DXD458745:DXE458745 DNH458745:DNI458745 DDL458745:DDM458745 CTP458745:CTQ458745 CJT458745:CJU458745 BZX458745:BZY458745 BQB458745:BQC458745 BGF458745:BGG458745 AWJ458745:AWK458745 AMN458745:AMO458745 ACR458745:ACS458745 SV458745:SW458745 IZ458745:JA458745 D458745:E458745 WVL393209:WVM393209 WLP393209:WLQ393209 WBT393209:WBU393209 VRX393209:VRY393209 VIB393209:VIC393209 UYF393209:UYG393209 UOJ393209:UOK393209 UEN393209:UEO393209 TUR393209:TUS393209 TKV393209:TKW393209 TAZ393209:TBA393209 SRD393209:SRE393209 SHH393209:SHI393209 RXL393209:RXM393209 RNP393209:RNQ393209 RDT393209:RDU393209 QTX393209:QTY393209 QKB393209:QKC393209 QAF393209:QAG393209 PQJ393209:PQK393209 PGN393209:PGO393209 OWR393209:OWS393209 OMV393209:OMW393209 OCZ393209:ODA393209 NTD393209:NTE393209 NJH393209:NJI393209 MZL393209:MZM393209 MPP393209:MPQ393209 MFT393209:MFU393209 LVX393209:LVY393209 LMB393209:LMC393209 LCF393209:LCG393209 KSJ393209:KSK393209 KIN393209:KIO393209 JYR393209:JYS393209 JOV393209:JOW393209 JEZ393209:JFA393209 IVD393209:IVE393209 ILH393209:ILI393209 IBL393209:IBM393209 HRP393209:HRQ393209 HHT393209:HHU393209 GXX393209:GXY393209 GOB393209:GOC393209 GEF393209:GEG393209 FUJ393209:FUK393209 FKN393209:FKO393209 FAR393209:FAS393209 EQV393209:EQW393209 EGZ393209:EHA393209 DXD393209:DXE393209 DNH393209:DNI393209 DDL393209:DDM393209 CTP393209:CTQ393209 CJT393209:CJU393209 BZX393209:BZY393209 BQB393209:BQC393209 BGF393209:BGG393209 AWJ393209:AWK393209 AMN393209:AMO393209 ACR393209:ACS393209 SV393209:SW393209 IZ393209:JA393209 D393209:E393209 WVL327673:WVM327673 WLP327673:WLQ327673 WBT327673:WBU327673 VRX327673:VRY327673 VIB327673:VIC327673 UYF327673:UYG327673 UOJ327673:UOK327673 UEN327673:UEO327673 TUR327673:TUS327673 TKV327673:TKW327673 TAZ327673:TBA327673 SRD327673:SRE327673 SHH327673:SHI327673 RXL327673:RXM327673 RNP327673:RNQ327673 RDT327673:RDU327673 QTX327673:QTY327673 QKB327673:QKC327673 QAF327673:QAG327673 PQJ327673:PQK327673 PGN327673:PGO327673 OWR327673:OWS327673 OMV327673:OMW327673 OCZ327673:ODA327673 NTD327673:NTE327673 NJH327673:NJI327673 MZL327673:MZM327673 MPP327673:MPQ327673 MFT327673:MFU327673 LVX327673:LVY327673 LMB327673:LMC327673 LCF327673:LCG327673 KSJ327673:KSK327673 KIN327673:KIO327673 JYR327673:JYS327673 JOV327673:JOW327673 JEZ327673:JFA327673 IVD327673:IVE327673 ILH327673:ILI327673 IBL327673:IBM327673 HRP327673:HRQ327673 HHT327673:HHU327673 GXX327673:GXY327673 GOB327673:GOC327673 GEF327673:GEG327673 FUJ327673:FUK327673 FKN327673:FKO327673 FAR327673:FAS327673 EQV327673:EQW327673 EGZ327673:EHA327673 DXD327673:DXE327673 DNH327673:DNI327673 DDL327673:DDM327673 CTP327673:CTQ327673 CJT327673:CJU327673 BZX327673:BZY327673 BQB327673:BQC327673 BGF327673:BGG327673 AWJ327673:AWK327673 AMN327673:AMO327673 ACR327673:ACS327673 SV327673:SW327673 IZ327673:JA327673 D327673:E327673 WVL262137:WVM262137 WLP262137:WLQ262137 WBT262137:WBU262137 VRX262137:VRY262137 VIB262137:VIC262137 UYF262137:UYG262137 UOJ262137:UOK262137 UEN262137:UEO262137 TUR262137:TUS262137 TKV262137:TKW262137 TAZ262137:TBA262137 SRD262137:SRE262137 SHH262137:SHI262137 RXL262137:RXM262137 RNP262137:RNQ262137 RDT262137:RDU262137 QTX262137:QTY262137 QKB262137:QKC262137 QAF262137:QAG262137 PQJ262137:PQK262137 PGN262137:PGO262137 OWR262137:OWS262137 OMV262137:OMW262137 OCZ262137:ODA262137 NTD262137:NTE262137 NJH262137:NJI262137 MZL262137:MZM262137 MPP262137:MPQ262137 MFT262137:MFU262137 LVX262137:LVY262137 LMB262137:LMC262137 LCF262137:LCG262137 KSJ262137:KSK262137 KIN262137:KIO262137 JYR262137:JYS262137 JOV262137:JOW262137 JEZ262137:JFA262137 IVD262137:IVE262137 ILH262137:ILI262137 IBL262137:IBM262137 HRP262137:HRQ262137 HHT262137:HHU262137 GXX262137:GXY262137 GOB262137:GOC262137 GEF262137:GEG262137 FUJ262137:FUK262137 FKN262137:FKO262137 FAR262137:FAS262137 EQV262137:EQW262137 EGZ262137:EHA262137 DXD262137:DXE262137 DNH262137:DNI262137 DDL262137:DDM262137 CTP262137:CTQ262137 CJT262137:CJU262137 BZX262137:BZY262137 BQB262137:BQC262137 BGF262137:BGG262137 AWJ262137:AWK262137 AMN262137:AMO262137 ACR262137:ACS262137 SV262137:SW262137 IZ262137:JA262137 D262137:E262137 WVL196601:WVM196601 WLP196601:WLQ196601 WBT196601:WBU196601 VRX196601:VRY196601 VIB196601:VIC196601 UYF196601:UYG196601 UOJ196601:UOK196601 UEN196601:UEO196601 TUR196601:TUS196601 TKV196601:TKW196601 TAZ196601:TBA196601 SRD196601:SRE196601 SHH196601:SHI196601 RXL196601:RXM196601 RNP196601:RNQ196601 RDT196601:RDU196601 QTX196601:QTY196601 QKB196601:QKC196601 QAF196601:QAG196601 PQJ196601:PQK196601 PGN196601:PGO196601 OWR196601:OWS196601 OMV196601:OMW196601 OCZ196601:ODA196601 NTD196601:NTE196601 NJH196601:NJI196601 MZL196601:MZM196601 MPP196601:MPQ196601 MFT196601:MFU196601 LVX196601:LVY196601 LMB196601:LMC196601 LCF196601:LCG196601 KSJ196601:KSK196601 KIN196601:KIO196601 JYR196601:JYS196601 JOV196601:JOW196601 JEZ196601:JFA196601 IVD196601:IVE196601 ILH196601:ILI196601 IBL196601:IBM196601 HRP196601:HRQ196601 HHT196601:HHU196601 GXX196601:GXY196601 GOB196601:GOC196601 GEF196601:GEG196601 FUJ196601:FUK196601 FKN196601:FKO196601 FAR196601:FAS196601 EQV196601:EQW196601 EGZ196601:EHA196601 DXD196601:DXE196601 DNH196601:DNI196601 DDL196601:DDM196601 CTP196601:CTQ196601 CJT196601:CJU196601 BZX196601:BZY196601 BQB196601:BQC196601 BGF196601:BGG196601 AWJ196601:AWK196601 AMN196601:AMO196601 ACR196601:ACS196601 SV196601:SW196601 IZ196601:JA196601 D196601:E196601 WVL131065:WVM131065 WLP131065:WLQ131065 WBT131065:WBU131065 VRX131065:VRY131065 VIB131065:VIC131065 UYF131065:UYG131065 UOJ131065:UOK131065 UEN131065:UEO131065 TUR131065:TUS131065 TKV131065:TKW131065 TAZ131065:TBA131065 SRD131065:SRE131065 SHH131065:SHI131065 RXL131065:RXM131065 RNP131065:RNQ131065 RDT131065:RDU131065 QTX131065:QTY131065 QKB131065:QKC131065 QAF131065:QAG131065 PQJ131065:PQK131065 PGN131065:PGO131065 OWR131065:OWS131065 OMV131065:OMW131065 OCZ131065:ODA131065 NTD131065:NTE131065 NJH131065:NJI131065 MZL131065:MZM131065 MPP131065:MPQ131065 MFT131065:MFU131065 LVX131065:LVY131065 LMB131065:LMC131065 LCF131065:LCG131065 KSJ131065:KSK131065 KIN131065:KIO131065 JYR131065:JYS131065 JOV131065:JOW131065 JEZ131065:JFA131065 IVD131065:IVE131065 ILH131065:ILI131065 IBL131065:IBM131065 HRP131065:HRQ131065 HHT131065:HHU131065 GXX131065:GXY131065 GOB131065:GOC131065 GEF131065:GEG131065 FUJ131065:FUK131065 FKN131065:FKO131065 FAR131065:FAS131065 EQV131065:EQW131065 EGZ131065:EHA131065 DXD131065:DXE131065 DNH131065:DNI131065 DDL131065:DDM131065 CTP131065:CTQ131065 CJT131065:CJU131065 BZX131065:BZY131065 BQB131065:BQC131065 BGF131065:BGG131065 AWJ131065:AWK131065 AMN131065:AMO131065 ACR131065:ACS131065 SV131065:SW131065 IZ131065:JA131065 D131065:E131065 WVL65529:WVM65529 WLP65529:WLQ65529 WBT65529:WBU65529 VRX65529:VRY65529 VIB65529:VIC65529 UYF65529:UYG65529 UOJ65529:UOK65529 UEN65529:UEO65529 TUR65529:TUS65529 TKV65529:TKW65529 TAZ65529:TBA65529 SRD65529:SRE65529 SHH65529:SHI65529 RXL65529:RXM65529 RNP65529:RNQ65529 RDT65529:RDU65529 QTX65529:QTY65529 QKB65529:QKC65529 QAF65529:QAG65529 PQJ65529:PQK65529 PGN65529:PGO65529 OWR65529:OWS65529 OMV65529:OMW65529 OCZ65529:ODA65529 NTD65529:NTE65529 NJH65529:NJI65529 MZL65529:MZM65529 MPP65529:MPQ65529 MFT65529:MFU65529 LVX65529:LVY65529 LMB65529:LMC65529 LCF65529:LCG65529 KSJ65529:KSK65529 KIN65529:KIO65529 JYR65529:JYS65529 JOV65529:JOW65529 JEZ65529:JFA65529 IVD65529:IVE65529 ILH65529:ILI65529 IBL65529:IBM65529 HRP65529:HRQ65529 HHT65529:HHU65529 GXX65529:GXY65529 GOB65529:GOC65529 GEF65529:GEG65529 FUJ65529:FUK65529 FKN65529:FKO65529 FAR65529:FAS65529 EQV65529:EQW65529 EGZ65529:EHA65529 DXD65529:DXE65529 DNH65529:DNI65529 DDL65529:DDM65529 CTP65529:CTQ65529 CJT65529:CJU65529 BZX65529:BZY65529 BQB65529:BQC65529 BGF65529:BGG65529 AWJ65529:AWK65529 AMN65529:AMO65529 ACR65529:ACS65529 SV65529:SW65529 IZ65529:JA65529 D65529:E65529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formula1>$C$126:$C$135</formula1>
    </dataValidation>
    <dataValidation type="list" allowBlank="1" showInputMessage="1" showErrorMessage="1" sqref="D14:E14 WVL983034:WVM983034 WLP983034:WLQ983034 WBT983034:WBU983034 VRX983034:VRY983034 VIB983034:VIC983034 UYF983034:UYG983034 UOJ983034:UOK983034 UEN983034:UEO983034 TUR983034:TUS983034 TKV983034:TKW983034 TAZ983034:TBA983034 SRD983034:SRE983034 SHH983034:SHI983034 RXL983034:RXM983034 RNP983034:RNQ983034 RDT983034:RDU983034 QTX983034:QTY983034 QKB983034:QKC983034 QAF983034:QAG983034 PQJ983034:PQK983034 PGN983034:PGO983034 OWR983034:OWS983034 OMV983034:OMW983034 OCZ983034:ODA983034 NTD983034:NTE983034 NJH983034:NJI983034 MZL983034:MZM983034 MPP983034:MPQ983034 MFT983034:MFU983034 LVX983034:LVY983034 LMB983034:LMC983034 LCF983034:LCG983034 KSJ983034:KSK983034 KIN983034:KIO983034 JYR983034:JYS983034 JOV983034:JOW983034 JEZ983034:JFA983034 IVD983034:IVE983034 ILH983034:ILI983034 IBL983034:IBM983034 HRP983034:HRQ983034 HHT983034:HHU983034 GXX983034:GXY983034 GOB983034:GOC983034 GEF983034:GEG983034 FUJ983034:FUK983034 FKN983034:FKO983034 FAR983034:FAS983034 EQV983034:EQW983034 EGZ983034:EHA983034 DXD983034:DXE983034 DNH983034:DNI983034 DDL983034:DDM983034 CTP983034:CTQ983034 CJT983034:CJU983034 BZX983034:BZY983034 BQB983034:BQC983034 BGF983034:BGG983034 AWJ983034:AWK983034 AMN983034:AMO983034 ACR983034:ACS983034 SV983034:SW983034 IZ983034:JA983034 D983034:E983034 WVL917498:WVM917498 WLP917498:WLQ917498 WBT917498:WBU917498 VRX917498:VRY917498 VIB917498:VIC917498 UYF917498:UYG917498 UOJ917498:UOK917498 UEN917498:UEO917498 TUR917498:TUS917498 TKV917498:TKW917498 TAZ917498:TBA917498 SRD917498:SRE917498 SHH917498:SHI917498 RXL917498:RXM917498 RNP917498:RNQ917498 RDT917498:RDU917498 QTX917498:QTY917498 QKB917498:QKC917498 QAF917498:QAG917498 PQJ917498:PQK917498 PGN917498:PGO917498 OWR917498:OWS917498 OMV917498:OMW917498 OCZ917498:ODA917498 NTD917498:NTE917498 NJH917498:NJI917498 MZL917498:MZM917498 MPP917498:MPQ917498 MFT917498:MFU917498 LVX917498:LVY917498 LMB917498:LMC917498 LCF917498:LCG917498 KSJ917498:KSK917498 KIN917498:KIO917498 JYR917498:JYS917498 JOV917498:JOW917498 JEZ917498:JFA917498 IVD917498:IVE917498 ILH917498:ILI917498 IBL917498:IBM917498 HRP917498:HRQ917498 HHT917498:HHU917498 GXX917498:GXY917498 GOB917498:GOC917498 GEF917498:GEG917498 FUJ917498:FUK917498 FKN917498:FKO917498 FAR917498:FAS917498 EQV917498:EQW917498 EGZ917498:EHA917498 DXD917498:DXE917498 DNH917498:DNI917498 DDL917498:DDM917498 CTP917498:CTQ917498 CJT917498:CJU917498 BZX917498:BZY917498 BQB917498:BQC917498 BGF917498:BGG917498 AWJ917498:AWK917498 AMN917498:AMO917498 ACR917498:ACS917498 SV917498:SW917498 IZ917498:JA917498 D917498:E917498 WVL851962:WVM851962 WLP851962:WLQ851962 WBT851962:WBU851962 VRX851962:VRY851962 VIB851962:VIC851962 UYF851962:UYG851962 UOJ851962:UOK851962 UEN851962:UEO851962 TUR851962:TUS851962 TKV851962:TKW851962 TAZ851962:TBA851962 SRD851962:SRE851962 SHH851962:SHI851962 RXL851962:RXM851962 RNP851962:RNQ851962 RDT851962:RDU851962 QTX851962:QTY851962 QKB851962:QKC851962 QAF851962:QAG851962 PQJ851962:PQK851962 PGN851962:PGO851962 OWR851962:OWS851962 OMV851962:OMW851962 OCZ851962:ODA851962 NTD851962:NTE851962 NJH851962:NJI851962 MZL851962:MZM851962 MPP851962:MPQ851962 MFT851962:MFU851962 LVX851962:LVY851962 LMB851962:LMC851962 LCF851962:LCG851962 KSJ851962:KSK851962 KIN851962:KIO851962 JYR851962:JYS851962 JOV851962:JOW851962 JEZ851962:JFA851962 IVD851962:IVE851962 ILH851962:ILI851962 IBL851962:IBM851962 HRP851962:HRQ851962 HHT851962:HHU851962 GXX851962:GXY851962 GOB851962:GOC851962 GEF851962:GEG851962 FUJ851962:FUK851962 FKN851962:FKO851962 FAR851962:FAS851962 EQV851962:EQW851962 EGZ851962:EHA851962 DXD851962:DXE851962 DNH851962:DNI851962 DDL851962:DDM851962 CTP851962:CTQ851962 CJT851962:CJU851962 BZX851962:BZY851962 BQB851962:BQC851962 BGF851962:BGG851962 AWJ851962:AWK851962 AMN851962:AMO851962 ACR851962:ACS851962 SV851962:SW851962 IZ851962:JA851962 D851962:E851962 WVL786426:WVM786426 WLP786426:WLQ786426 WBT786426:WBU786426 VRX786426:VRY786426 VIB786426:VIC786426 UYF786426:UYG786426 UOJ786426:UOK786426 UEN786426:UEO786426 TUR786426:TUS786426 TKV786426:TKW786426 TAZ786426:TBA786426 SRD786426:SRE786426 SHH786426:SHI786426 RXL786426:RXM786426 RNP786426:RNQ786426 RDT786426:RDU786426 QTX786426:QTY786426 QKB786426:QKC786426 QAF786426:QAG786426 PQJ786426:PQK786426 PGN786426:PGO786426 OWR786426:OWS786426 OMV786426:OMW786426 OCZ786426:ODA786426 NTD786426:NTE786426 NJH786426:NJI786426 MZL786426:MZM786426 MPP786426:MPQ786426 MFT786426:MFU786426 LVX786426:LVY786426 LMB786426:LMC786426 LCF786426:LCG786426 KSJ786426:KSK786426 KIN786426:KIO786426 JYR786426:JYS786426 JOV786426:JOW786426 JEZ786426:JFA786426 IVD786426:IVE786426 ILH786426:ILI786426 IBL786426:IBM786426 HRP786426:HRQ786426 HHT786426:HHU786426 GXX786426:GXY786426 GOB786426:GOC786426 GEF786426:GEG786426 FUJ786426:FUK786426 FKN786426:FKO786426 FAR786426:FAS786426 EQV786426:EQW786426 EGZ786426:EHA786426 DXD786426:DXE786426 DNH786426:DNI786426 DDL786426:DDM786426 CTP786426:CTQ786426 CJT786426:CJU786426 BZX786426:BZY786426 BQB786426:BQC786426 BGF786426:BGG786426 AWJ786426:AWK786426 AMN786426:AMO786426 ACR786426:ACS786426 SV786426:SW786426 IZ786426:JA786426 D786426:E786426 WVL720890:WVM720890 WLP720890:WLQ720890 WBT720890:WBU720890 VRX720890:VRY720890 VIB720890:VIC720890 UYF720890:UYG720890 UOJ720890:UOK720890 UEN720890:UEO720890 TUR720890:TUS720890 TKV720890:TKW720890 TAZ720890:TBA720890 SRD720890:SRE720890 SHH720890:SHI720890 RXL720890:RXM720890 RNP720890:RNQ720890 RDT720890:RDU720890 QTX720890:QTY720890 QKB720890:QKC720890 QAF720890:QAG720890 PQJ720890:PQK720890 PGN720890:PGO720890 OWR720890:OWS720890 OMV720890:OMW720890 OCZ720890:ODA720890 NTD720890:NTE720890 NJH720890:NJI720890 MZL720890:MZM720890 MPP720890:MPQ720890 MFT720890:MFU720890 LVX720890:LVY720890 LMB720890:LMC720890 LCF720890:LCG720890 KSJ720890:KSK720890 KIN720890:KIO720890 JYR720890:JYS720890 JOV720890:JOW720890 JEZ720890:JFA720890 IVD720890:IVE720890 ILH720890:ILI720890 IBL720890:IBM720890 HRP720890:HRQ720890 HHT720890:HHU720890 GXX720890:GXY720890 GOB720890:GOC720890 GEF720890:GEG720890 FUJ720890:FUK720890 FKN720890:FKO720890 FAR720890:FAS720890 EQV720890:EQW720890 EGZ720890:EHA720890 DXD720890:DXE720890 DNH720890:DNI720890 DDL720890:DDM720890 CTP720890:CTQ720890 CJT720890:CJU720890 BZX720890:BZY720890 BQB720890:BQC720890 BGF720890:BGG720890 AWJ720890:AWK720890 AMN720890:AMO720890 ACR720890:ACS720890 SV720890:SW720890 IZ720890:JA720890 D720890:E720890 WVL655354:WVM655354 WLP655354:WLQ655354 WBT655354:WBU655354 VRX655354:VRY655354 VIB655354:VIC655354 UYF655354:UYG655354 UOJ655354:UOK655354 UEN655354:UEO655354 TUR655354:TUS655354 TKV655354:TKW655354 TAZ655354:TBA655354 SRD655354:SRE655354 SHH655354:SHI655354 RXL655354:RXM655354 RNP655354:RNQ655354 RDT655354:RDU655354 QTX655354:QTY655354 QKB655354:QKC655354 QAF655354:QAG655354 PQJ655354:PQK655354 PGN655354:PGO655354 OWR655354:OWS655354 OMV655354:OMW655354 OCZ655354:ODA655354 NTD655354:NTE655354 NJH655354:NJI655354 MZL655354:MZM655354 MPP655354:MPQ655354 MFT655354:MFU655354 LVX655354:LVY655354 LMB655354:LMC655354 LCF655354:LCG655354 KSJ655354:KSK655354 KIN655354:KIO655354 JYR655354:JYS655354 JOV655354:JOW655354 JEZ655354:JFA655354 IVD655354:IVE655354 ILH655354:ILI655354 IBL655354:IBM655354 HRP655354:HRQ655354 HHT655354:HHU655354 GXX655354:GXY655354 GOB655354:GOC655354 GEF655354:GEG655354 FUJ655354:FUK655354 FKN655354:FKO655354 FAR655354:FAS655354 EQV655354:EQW655354 EGZ655354:EHA655354 DXD655354:DXE655354 DNH655354:DNI655354 DDL655354:DDM655354 CTP655354:CTQ655354 CJT655354:CJU655354 BZX655354:BZY655354 BQB655354:BQC655354 BGF655354:BGG655354 AWJ655354:AWK655354 AMN655354:AMO655354 ACR655354:ACS655354 SV655354:SW655354 IZ655354:JA655354 D655354:E655354 WVL589818:WVM589818 WLP589818:WLQ589818 WBT589818:WBU589818 VRX589818:VRY589818 VIB589818:VIC589818 UYF589818:UYG589818 UOJ589818:UOK589818 UEN589818:UEO589818 TUR589818:TUS589818 TKV589818:TKW589818 TAZ589818:TBA589818 SRD589818:SRE589818 SHH589818:SHI589818 RXL589818:RXM589818 RNP589818:RNQ589818 RDT589818:RDU589818 QTX589818:QTY589818 QKB589818:QKC589818 QAF589818:QAG589818 PQJ589818:PQK589818 PGN589818:PGO589818 OWR589818:OWS589818 OMV589818:OMW589818 OCZ589818:ODA589818 NTD589818:NTE589818 NJH589818:NJI589818 MZL589818:MZM589818 MPP589818:MPQ589818 MFT589818:MFU589818 LVX589818:LVY589818 LMB589818:LMC589818 LCF589818:LCG589818 KSJ589818:KSK589818 KIN589818:KIO589818 JYR589818:JYS589818 JOV589818:JOW589818 JEZ589818:JFA589818 IVD589818:IVE589818 ILH589818:ILI589818 IBL589818:IBM589818 HRP589818:HRQ589818 HHT589818:HHU589818 GXX589818:GXY589818 GOB589818:GOC589818 GEF589818:GEG589818 FUJ589818:FUK589818 FKN589818:FKO589818 FAR589818:FAS589818 EQV589818:EQW589818 EGZ589818:EHA589818 DXD589818:DXE589818 DNH589818:DNI589818 DDL589818:DDM589818 CTP589818:CTQ589818 CJT589818:CJU589818 BZX589818:BZY589818 BQB589818:BQC589818 BGF589818:BGG589818 AWJ589818:AWK589818 AMN589818:AMO589818 ACR589818:ACS589818 SV589818:SW589818 IZ589818:JA589818 D589818:E589818 WVL524282:WVM524282 WLP524282:WLQ524282 WBT524282:WBU524282 VRX524282:VRY524282 VIB524282:VIC524282 UYF524282:UYG524282 UOJ524282:UOK524282 UEN524282:UEO524282 TUR524282:TUS524282 TKV524282:TKW524282 TAZ524282:TBA524282 SRD524282:SRE524282 SHH524282:SHI524282 RXL524282:RXM524282 RNP524282:RNQ524282 RDT524282:RDU524282 QTX524282:QTY524282 QKB524282:QKC524282 QAF524282:QAG524282 PQJ524282:PQK524282 PGN524282:PGO524282 OWR524282:OWS524282 OMV524282:OMW524282 OCZ524282:ODA524282 NTD524282:NTE524282 NJH524282:NJI524282 MZL524282:MZM524282 MPP524282:MPQ524282 MFT524282:MFU524282 LVX524282:LVY524282 LMB524282:LMC524282 LCF524282:LCG524282 KSJ524282:KSK524282 KIN524282:KIO524282 JYR524282:JYS524282 JOV524282:JOW524282 JEZ524282:JFA524282 IVD524282:IVE524282 ILH524282:ILI524282 IBL524282:IBM524282 HRP524282:HRQ524282 HHT524282:HHU524282 GXX524282:GXY524282 GOB524282:GOC524282 GEF524282:GEG524282 FUJ524282:FUK524282 FKN524282:FKO524282 FAR524282:FAS524282 EQV524282:EQW524282 EGZ524282:EHA524282 DXD524282:DXE524282 DNH524282:DNI524282 DDL524282:DDM524282 CTP524282:CTQ524282 CJT524282:CJU524282 BZX524282:BZY524282 BQB524282:BQC524282 BGF524282:BGG524282 AWJ524282:AWK524282 AMN524282:AMO524282 ACR524282:ACS524282 SV524282:SW524282 IZ524282:JA524282 D524282:E524282 WVL458746:WVM458746 WLP458746:WLQ458746 WBT458746:WBU458746 VRX458746:VRY458746 VIB458746:VIC458746 UYF458746:UYG458746 UOJ458746:UOK458746 UEN458746:UEO458746 TUR458746:TUS458746 TKV458746:TKW458746 TAZ458746:TBA458746 SRD458746:SRE458746 SHH458746:SHI458746 RXL458746:RXM458746 RNP458746:RNQ458746 RDT458746:RDU458746 QTX458746:QTY458746 QKB458746:QKC458746 QAF458746:QAG458746 PQJ458746:PQK458746 PGN458746:PGO458746 OWR458746:OWS458746 OMV458746:OMW458746 OCZ458746:ODA458746 NTD458746:NTE458746 NJH458746:NJI458746 MZL458746:MZM458746 MPP458746:MPQ458746 MFT458746:MFU458746 LVX458746:LVY458746 LMB458746:LMC458746 LCF458746:LCG458746 KSJ458746:KSK458746 KIN458746:KIO458746 JYR458746:JYS458746 JOV458746:JOW458746 JEZ458746:JFA458746 IVD458746:IVE458746 ILH458746:ILI458746 IBL458746:IBM458746 HRP458746:HRQ458746 HHT458746:HHU458746 GXX458746:GXY458746 GOB458746:GOC458746 GEF458746:GEG458746 FUJ458746:FUK458746 FKN458746:FKO458746 FAR458746:FAS458746 EQV458746:EQW458746 EGZ458746:EHA458746 DXD458746:DXE458746 DNH458746:DNI458746 DDL458746:DDM458746 CTP458746:CTQ458746 CJT458746:CJU458746 BZX458746:BZY458746 BQB458746:BQC458746 BGF458746:BGG458746 AWJ458746:AWK458746 AMN458746:AMO458746 ACR458746:ACS458746 SV458746:SW458746 IZ458746:JA458746 D458746:E458746 WVL393210:WVM393210 WLP393210:WLQ393210 WBT393210:WBU393210 VRX393210:VRY393210 VIB393210:VIC393210 UYF393210:UYG393210 UOJ393210:UOK393210 UEN393210:UEO393210 TUR393210:TUS393210 TKV393210:TKW393210 TAZ393210:TBA393210 SRD393210:SRE393210 SHH393210:SHI393210 RXL393210:RXM393210 RNP393210:RNQ393210 RDT393210:RDU393210 QTX393210:QTY393210 QKB393210:QKC393210 QAF393210:QAG393210 PQJ393210:PQK393210 PGN393210:PGO393210 OWR393210:OWS393210 OMV393210:OMW393210 OCZ393210:ODA393210 NTD393210:NTE393210 NJH393210:NJI393210 MZL393210:MZM393210 MPP393210:MPQ393210 MFT393210:MFU393210 LVX393210:LVY393210 LMB393210:LMC393210 LCF393210:LCG393210 KSJ393210:KSK393210 KIN393210:KIO393210 JYR393210:JYS393210 JOV393210:JOW393210 JEZ393210:JFA393210 IVD393210:IVE393210 ILH393210:ILI393210 IBL393210:IBM393210 HRP393210:HRQ393210 HHT393210:HHU393210 GXX393210:GXY393210 GOB393210:GOC393210 GEF393210:GEG393210 FUJ393210:FUK393210 FKN393210:FKO393210 FAR393210:FAS393210 EQV393210:EQW393210 EGZ393210:EHA393210 DXD393210:DXE393210 DNH393210:DNI393210 DDL393210:DDM393210 CTP393210:CTQ393210 CJT393210:CJU393210 BZX393210:BZY393210 BQB393210:BQC393210 BGF393210:BGG393210 AWJ393210:AWK393210 AMN393210:AMO393210 ACR393210:ACS393210 SV393210:SW393210 IZ393210:JA393210 D393210:E393210 WVL327674:WVM327674 WLP327674:WLQ327674 WBT327674:WBU327674 VRX327674:VRY327674 VIB327674:VIC327674 UYF327674:UYG327674 UOJ327674:UOK327674 UEN327674:UEO327674 TUR327674:TUS327674 TKV327674:TKW327674 TAZ327674:TBA327674 SRD327674:SRE327674 SHH327674:SHI327674 RXL327674:RXM327674 RNP327674:RNQ327674 RDT327674:RDU327674 QTX327674:QTY327674 QKB327674:QKC327674 QAF327674:QAG327674 PQJ327674:PQK327674 PGN327674:PGO327674 OWR327674:OWS327674 OMV327674:OMW327674 OCZ327674:ODA327674 NTD327674:NTE327674 NJH327674:NJI327674 MZL327674:MZM327674 MPP327674:MPQ327674 MFT327674:MFU327674 LVX327674:LVY327674 LMB327674:LMC327674 LCF327674:LCG327674 KSJ327674:KSK327674 KIN327674:KIO327674 JYR327674:JYS327674 JOV327674:JOW327674 JEZ327674:JFA327674 IVD327674:IVE327674 ILH327674:ILI327674 IBL327674:IBM327674 HRP327674:HRQ327674 HHT327674:HHU327674 GXX327674:GXY327674 GOB327674:GOC327674 GEF327674:GEG327674 FUJ327674:FUK327674 FKN327674:FKO327674 FAR327674:FAS327674 EQV327674:EQW327674 EGZ327674:EHA327674 DXD327674:DXE327674 DNH327674:DNI327674 DDL327674:DDM327674 CTP327674:CTQ327674 CJT327674:CJU327674 BZX327674:BZY327674 BQB327674:BQC327674 BGF327674:BGG327674 AWJ327674:AWK327674 AMN327674:AMO327674 ACR327674:ACS327674 SV327674:SW327674 IZ327674:JA327674 D327674:E327674 WVL262138:WVM262138 WLP262138:WLQ262138 WBT262138:WBU262138 VRX262138:VRY262138 VIB262138:VIC262138 UYF262138:UYG262138 UOJ262138:UOK262138 UEN262138:UEO262138 TUR262138:TUS262138 TKV262138:TKW262138 TAZ262138:TBA262138 SRD262138:SRE262138 SHH262138:SHI262138 RXL262138:RXM262138 RNP262138:RNQ262138 RDT262138:RDU262138 QTX262138:QTY262138 QKB262138:QKC262138 QAF262138:QAG262138 PQJ262138:PQK262138 PGN262138:PGO262138 OWR262138:OWS262138 OMV262138:OMW262138 OCZ262138:ODA262138 NTD262138:NTE262138 NJH262138:NJI262138 MZL262138:MZM262138 MPP262138:MPQ262138 MFT262138:MFU262138 LVX262138:LVY262138 LMB262138:LMC262138 LCF262138:LCG262138 KSJ262138:KSK262138 KIN262138:KIO262138 JYR262138:JYS262138 JOV262138:JOW262138 JEZ262138:JFA262138 IVD262138:IVE262138 ILH262138:ILI262138 IBL262138:IBM262138 HRP262138:HRQ262138 HHT262138:HHU262138 GXX262138:GXY262138 GOB262138:GOC262138 GEF262138:GEG262138 FUJ262138:FUK262138 FKN262138:FKO262138 FAR262138:FAS262138 EQV262138:EQW262138 EGZ262138:EHA262138 DXD262138:DXE262138 DNH262138:DNI262138 DDL262138:DDM262138 CTP262138:CTQ262138 CJT262138:CJU262138 BZX262138:BZY262138 BQB262138:BQC262138 BGF262138:BGG262138 AWJ262138:AWK262138 AMN262138:AMO262138 ACR262138:ACS262138 SV262138:SW262138 IZ262138:JA262138 D262138:E262138 WVL196602:WVM196602 WLP196602:WLQ196602 WBT196602:WBU196602 VRX196602:VRY196602 VIB196602:VIC196602 UYF196602:UYG196602 UOJ196602:UOK196602 UEN196602:UEO196602 TUR196602:TUS196602 TKV196602:TKW196602 TAZ196602:TBA196602 SRD196602:SRE196602 SHH196602:SHI196602 RXL196602:RXM196602 RNP196602:RNQ196602 RDT196602:RDU196602 QTX196602:QTY196602 QKB196602:QKC196602 QAF196602:QAG196602 PQJ196602:PQK196602 PGN196602:PGO196602 OWR196602:OWS196602 OMV196602:OMW196602 OCZ196602:ODA196602 NTD196602:NTE196602 NJH196602:NJI196602 MZL196602:MZM196602 MPP196602:MPQ196602 MFT196602:MFU196602 LVX196602:LVY196602 LMB196602:LMC196602 LCF196602:LCG196602 KSJ196602:KSK196602 KIN196602:KIO196602 JYR196602:JYS196602 JOV196602:JOW196602 JEZ196602:JFA196602 IVD196602:IVE196602 ILH196602:ILI196602 IBL196602:IBM196602 HRP196602:HRQ196602 HHT196602:HHU196602 GXX196602:GXY196602 GOB196602:GOC196602 GEF196602:GEG196602 FUJ196602:FUK196602 FKN196602:FKO196602 FAR196602:FAS196602 EQV196602:EQW196602 EGZ196602:EHA196602 DXD196602:DXE196602 DNH196602:DNI196602 DDL196602:DDM196602 CTP196602:CTQ196602 CJT196602:CJU196602 BZX196602:BZY196602 BQB196602:BQC196602 BGF196602:BGG196602 AWJ196602:AWK196602 AMN196602:AMO196602 ACR196602:ACS196602 SV196602:SW196602 IZ196602:JA196602 D196602:E196602 WVL131066:WVM131066 WLP131066:WLQ131066 WBT131066:WBU131066 VRX131066:VRY131066 VIB131066:VIC131066 UYF131066:UYG131066 UOJ131066:UOK131066 UEN131066:UEO131066 TUR131066:TUS131066 TKV131066:TKW131066 TAZ131066:TBA131066 SRD131066:SRE131066 SHH131066:SHI131066 RXL131066:RXM131066 RNP131066:RNQ131066 RDT131066:RDU131066 QTX131066:QTY131066 QKB131066:QKC131066 QAF131066:QAG131066 PQJ131066:PQK131066 PGN131066:PGO131066 OWR131066:OWS131066 OMV131066:OMW131066 OCZ131066:ODA131066 NTD131066:NTE131066 NJH131066:NJI131066 MZL131066:MZM131066 MPP131066:MPQ131066 MFT131066:MFU131066 LVX131066:LVY131066 LMB131066:LMC131066 LCF131066:LCG131066 KSJ131066:KSK131066 KIN131066:KIO131066 JYR131066:JYS131066 JOV131066:JOW131066 JEZ131066:JFA131066 IVD131066:IVE131066 ILH131066:ILI131066 IBL131066:IBM131066 HRP131066:HRQ131066 HHT131066:HHU131066 GXX131066:GXY131066 GOB131066:GOC131066 GEF131066:GEG131066 FUJ131066:FUK131066 FKN131066:FKO131066 FAR131066:FAS131066 EQV131066:EQW131066 EGZ131066:EHA131066 DXD131066:DXE131066 DNH131066:DNI131066 DDL131066:DDM131066 CTP131066:CTQ131066 CJT131066:CJU131066 BZX131066:BZY131066 BQB131066:BQC131066 BGF131066:BGG131066 AWJ131066:AWK131066 AMN131066:AMO131066 ACR131066:ACS131066 SV131066:SW131066 IZ131066:JA131066 D131066:E131066 WVL65530:WVM65530 WLP65530:WLQ65530 WBT65530:WBU65530 VRX65530:VRY65530 VIB65530:VIC65530 UYF65530:UYG65530 UOJ65530:UOK65530 UEN65530:UEO65530 TUR65530:TUS65530 TKV65530:TKW65530 TAZ65530:TBA65530 SRD65530:SRE65530 SHH65530:SHI65530 RXL65530:RXM65530 RNP65530:RNQ65530 RDT65530:RDU65530 QTX65530:QTY65530 QKB65530:QKC65530 QAF65530:QAG65530 PQJ65530:PQK65530 PGN65530:PGO65530 OWR65530:OWS65530 OMV65530:OMW65530 OCZ65530:ODA65530 NTD65530:NTE65530 NJH65530:NJI65530 MZL65530:MZM65530 MPP65530:MPQ65530 MFT65530:MFU65530 LVX65530:LVY65530 LMB65530:LMC65530 LCF65530:LCG65530 KSJ65530:KSK65530 KIN65530:KIO65530 JYR65530:JYS65530 JOV65530:JOW65530 JEZ65530:JFA65530 IVD65530:IVE65530 ILH65530:ILI65530 IBL65530:IBM65530 HRP65530:HRQ65530 HHT65530:HHU65530 GXX65530:GXY65530 GOB65530:GOC65530 GEF65530:GEG65530 FUJ65530:FUK65530 FKN65530:FKO65530 FAR65530:FAS65530 EQV65530:EQW65530 EGZ65530:EHA65530 DXD65530:DXE65530 DNH65530:DNI65530 DDL65530:DDM65530 CTP65530:CTQ65530 CJT65530:CJU65530 BZX65530:BZY65530 BQB65530:BQC65530 BGF65530:BGG65530 AWJ65530:AWK65530 AMN65530:AMO65530 ACR65530:ACS65530 SV65530:SW65530 IZ65530:JA65530 D65530:E65530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formula1>$D$126:$D$130</formula1>
    </dataValidation>
    <dataValidation type="list" allowBlank="1" showInputMessage="1" showErrorMessage="1" sqref="D16:E16 WVL983036:WVM983036 WLP983036:WLQ983036 WBT983036:WBU983036 VRX983036:VRY983036 VIB983036:VIC983036 UYF983036:UYG983036 UOJ983036:UOK983036 UEN983036:UEO983036 TUR983036:TUS983036 TKV983036:TKW983036 TAZ983036:TBA983036 SRD983036:SRE983036 SHH983036:SHI983036 RXL983036:RXM983036 RNP983036:RNQ983036 RDT983036:RDU983036 QTX983036:QTY983036 QKB983036:QKC983036 QAF983036:QAG983036 PQJ983036:PQK983036 PGN983036:PGO983036 OWR983036:OWS983036 OMV983036:OMW983036 OCZ983036:ODA983036 NTD983036:NTE983036 NJH983036:NJI983036 MZL983036:MZM983036 MPP983036:MPQ983036 MFT983036:MFU983036 LVX983036:LVY983036 LMB983036:LMC983036 LCF983036:LCG983036 KSJ983036:KSK983036 KIN983036:KIO983036 JYR983036:JYS983036 JOV983036:JOW983036 JEZ983036:JFA983036 IVD983036:IVE983036 ILH983036:ILI983036 IBL983036:IBM983036 HRP983036:HRQ983036 HHT983036:HHU983036 GXX983036:GXY983036 GOB983036:GOC983036 GEF983036:GEG983036 FUJ983036:FUK983036 FKN983036:FKO983036 FAR983036:FAS983036 EQV983036:EQW983036 EGZ983036:EHA983036 DXD983036:DXE983036 DNH983036:DNI983036 DDL983036:DDM983036 CTP983036:CTQ983036 CJT983036:CJU983036 BZX983036:BZY983036 BQB983036:BQC983036 BGF983036:BGG983036 AWJ983036:AWK983036 AMN983036:AMO983036 ACR983036:ACS983036 SV983036:SW983036 IZ983036:JA983036 D983036:E983036 WVL917500:WVM917500 WLP917500:WLQ917500 WBT917500:WBU917500 VRX917500:VRY917500 VIB917500:VIC917500 UYF917500:UYG917500 UOJ917500:UOK917500 UEN917500:UEO917500 TUR917500:TUS917500 TKV917500:TKW917500 TAZ917500:TBA917500 SRD917500:SRE917500 SHH917500:SHI917500 RXL917500:RXM917500 RNP917500:RNQ917500 RDT917500:RDU917500 QTX917500:QTY917500 QKB917500:QKC917500 QAF917500:QAG917500 PQJ917500:PQK917500 PGN917500:PGO917500 OWR917500:OWS917500 OMV917500:OMW917500 OCZ917500:ODA917500 NTD917500:NTE917500 NJH917500:NJI917500 MZL917500:MZM917500 MPP917500:MPQ917500 MFT917500:MFU917500 LVX917500:LVY917500 LMB917500:LMC917500 LCF917500:LCG917500 KSJ917500:KSK917500 KIN917500:KIO917500 JYR917500:JYS917500 JOV917500:JOW917500 JEZ917500:JFA917500 IVD917500:IVE917500 ILH917500:ILI917500 IBL917500:IBM917500 HRP917500:HRQ917500 HHT917500:HHU917500 GXX917500:GXY917500 GOB917500:GOC917500 GEF917500:GEG917500 FUJ917500:FUK917500 FKN917500:FKO917500 FAR917500:FAS917500 EQV917500:EQW917500 EGZ917500:EHA917500 DXD917500:DXE917500 DNH917500:DNI917500 DDL917500:DDM917500 CTP917500:CTQ917500 CJT917500:CJU917500 BZX917500:BZY917500 BQB917500:BQC917500 BGF917500:BGG917500 AWJ917500:AWK917500 AMN917500:AMO917500 ACR917500:ACS917500 SV917500:SW917500 IZ917500:JA917500 D917500:E917500 WVL851964:WVM851964 WLP851964:WLQ851964 WBT851964:WBU851964 VRX851964:VRY851964 VIB851964:VIC851964 UYF851964:UYG851964 UOJ851964:UOK851964 UEN851964:UEO851964 TUR851964:TUS851964 TKV851964:TKW851964 TAZ851964:TBA851964 SRD851964:SRE851964 SHH851964:SHI851964 RXL851964:RXM851964 RNP851964:RNQ851964 RDT851964:RDU851964 QTX851964:QTY851964 QKB851964:QKC851964 QAF851964:QAG851964 PQJ851964:PQK851964 PGN851964:PGO851964 OWR851964:OWS851964 OMV851964:OMW851964 OCZ851964:ODA851964 NTD851964:NTE851964 NJH851964:NJI851964 MZL851964:MZM851964 MPP851964:MPQ851964 MFT851964:MFU851964 LVX851964:LVY851964 LMB851964:LMC851964 LCF851964:LCG851964 KSJ851964:KSK851964 KIN851964:KIO851964 JYR851964:JYS851964 JOV851964:JOW851964 JEZ851964:JFA851964 IVD851964:IVE851964 ILH851964:ILI851964 IBL851964:IBM851964 HRP851964:HRQ851964 HHT851964:HHU851964 GXX851964:GXY851964 GOB851964:GOC851964 GEF851964:GEG851964 FUJ851964:FUK851964 FKN851964:FKO851964 FAR851964:FAS851964 EQV851964:EQW851964 EGZ851964:EHA851964 DXD851964:DXE851964 DNH851964:DNI851964 DDL851964:DDM851964 CTP851964:CTQ851964 CJT851964:CJU851964 BZX851964:BZY851964 BQB851964:BQC851964 BGF851964:BGG851964 AWJ851964:AWK851964 AMN851964:AMO851964 ACR851964:ACS851964 SV851964:SW851964 IZ851964:JA851964 D851964:E851964 WVL786428:WVM786428 WLP786428:WLQ786428 WBT786428:WBU786428 VRX786428:VRY786428 VIB786428:VIC786428 UYF786428:UYG786428 UOJ786428:UOK786428 UEN786428:UEO786428 TUR786428:TUS786428 TKV786428:TKW786428 TAZ786428:TBA786428 SRD786428:SRE786428 SHH786428:SHI786428 RXL786428:RXM786428 RNP786428:RNQ786428 RDT786428:RDU786428 QTX786428:QTY786428 QKB786428:QKC786428 QAF786428:QAG786428 PQJ786428:PQK786428 PGN786428:PGO786428 OWR786428:OWS786428 OMV786428:OMW786428 OCZ786428:ODA786428 NTD786428:NTE786428 NJH786428:NJI786428 MZL786428:MZM786428 MPP786428:MPQ786428 MFT786428:MFU786428 LVX786428:LVY786428 LMB786428:LMC786428 LCF786428:LCG786428 KSJ786428:KSK786428 KIN786428:KIO786428 JYR786428:JYS786428 JOV786428:JOW786428 JEZ786428:JFA786428 IVD786428:IVE786428 ILH786428:ILI786428 IBL786428:IBM786428 HRP786428:HRQ786428 HHT786428:HHU786428 GXX786428:GXY786428 GOB786428:GOC786428 GEF786428:GEG786428 FUJ786428:FUK786428 FKN786428:FKO786428 FAR786428:FAS786428 EQV786428:EQW786428 EGZ786428:EHA786428 DXD786428:DXE786428 DNH786428:DNI786428 DDL786428:DDM786428 CTP786428:CTQ786428 CJT786428:CJU786428 BZX786428:BZY786428 BQB786428:BQC786428 BGF786428:BGG786428 AWJ786428:AWK786428 AMN786428:AMO786428 ACR786428:ACS786428 SV786428:SW786428 IZ786428:JA786428 D786428:E786428 WVL720892:WVM720892 WLP720892:WLQ720892 WBT720892:WBU720892 VRX720892:VRY720892 VIB720892:VIC720892 UYF720892:UYG720892 UOJ720892:UOK720892 UEN720892:UEO720892 TUR720892:TUS720892 TKV720892:TKW720892 TAZ720892:TBA720892 SRD720892:SRE720892 SHH720892:SHI720892 RXL720892:RXM720892 RNP720892:RNQ720892 RDT720892:RDU720892 QTX720892:QTY720892 QKB720892:QKC720892 QAF720892:QAG720892 PQJ720892:PQK720892 PGN720892:PGO720892 OWR720892:OWS720892 OMV720892:OMW720892 OCZ720892:ODA720892 NTD720892:NTE720892 NJH720892:NJI720892 MZL720892:MZM720892 MPP720892:MPQ720892 MFT720892:MFU720892 LVX720892:LVY720892 LMB720892:LMC720892 LCF720892:LCG720892 KSJ720892:KSK720892 KIN720892:KIO720892 JYR720892:JYS720892 JOV720892:JOW720892 JEZ720892:JFA720892 IVD720892:IVE720892 ILH720892:ILI720892 IBL720892:IBM720892 HRP720892:HRQ720892 HHT720892:HHU720892 GXX720892:GXY720892 GOB720892:GOC720892 GEF720892:GEG720892 FUJ720892:FUK720892 FKN720892:FKO720892 FAR720892:FAS720892 EQV720892:EQW720892 EGZ720892:EHA720892 DXD720892:DXE720892 DNH720892:DNI720892 DDL720892:DDM720892 CTP720892:CTQ720892 CJT720892:CJU720892 BZX720892:BZY720892 BQB720892:BQC720892 BGF720892:BGG720892 AWJ720892:AWK720892 AMN720892:AMO720892 ACR720892:ACS720892 SV720892:SW720892 IZ720892:JA720892 D720892:E720892 WVL655356:WVM655356 WLP655356:WLQ655356 WBT655356:WBU655356 VRX655356:VRY655356 VIB655356:VIC655356 UYF655356:UYG655356 UOJ655356:UOK655356 UEN655356:UEO655356 TUR655356:TUS655356 TKV655356:TKW655356 TAZ655356:TBA655356 SRD655356:SRE655356 SHH655356:SHI655356 RXL655356:RXM655356 RNP655356:RNQ655356 RDT655356:RDU655356 QTX655356:QTY655356 QKB655356:QKC655356 QAF655356:QAG655356 PQJ655356:PQK655356 PGN655356:PGO655356 OWR655356:OWS655356 OMV655356:OMW655356 OCZ655356:ODA655356 NTD655356:NTE655356 NJH655356:NJI655356 MZL655356:MZM655356 MPP655356:MPQ655356 MFT655356:MFU655356 LVX655356:LVY655356 LMB655356:LMC655356 LCF655356:LCG655356 KSJ655356:KSK655356 KIN655356:KIO655356 JYR655356:JYS655356 JOV655356:JOW655356 JEZ655356:JFA655356 IVD655356:IVE655356 ILH655356:ILI655356 IBL655356:IBM655356 HRP655356:HRQ655356 HHT655356:HHU655356 GXX655356:GXY655356 GOB655356:GOC655356 GEF655356:GEG655356 FUJ655356:FUK655356 FKN655356:FKO655356 FAR655356:FAS655356 EQV655356:EQW655356 EGZ655356:EHA655356 DXD655356:DXE655356 DNH655356:DNI655356 DDL655356:DDM655356 CTP655356:CTQ655356 CJT655356:CJU655356 BZX655356:BZY655356 BQB655356:BQC655356 BGF655356:BGG655356 AWJ655356:AWK655356 AMN655356:AMO655356 ACR655356:ACS655356 SV655356:SW655356 IZ655356:JA655356 D655356:E655356 WVL589820:WVM589820 WLP589820:WLQ589820 WBT589820:WBU589820 VRX589820:VRY589820 VIB589820:VIC589820 UYF589820:UYG589820 UOJ589820:UOK589820 UEN589820:UEO589820 TUR589820:TUS589820 TKV589820:TKW589820 TAZ589820:TBA589820 SRD589820:SRE589820 SHH589820:SHI589820 RXL589820:RXM589820 RNP589820:RNQ589820 RDT589820:RDU589820 QTX589820:QTY589820 QKB589820:QKC589820 QAF589820:QAG589820 PQJ589820:PQK589820 PGN589820:PGO589820 OWR589820:OWS589820 OMV589820:OMW589820 OCZ589820:ODA589820 NTD589820:NTE589820 NJH589820:NJI589820 MZL589820:MZM589820 MPP589820:MPQ589820 MFT589820:MFU589820 LVX589820:LVY589820 LMB589820:LMC589820 LCF589820:LCG589820 KSJ589820:KSK589820 KIN589820:KIO589820 JYR589820:JYS589820 JOV589820:JOW589820 JEZ589820:JFA589820 IVD589820:IVE589820 ILH589820:ILI589820 IBL589820:IBM589820 HRP589820:HRQ589820 HHT589820:HHU589820 GXX589820:GXY589820 GOB589820:GOC589820 GEF589820:GEG589820 FUJ589820:FUK589820 FKN589820:FKO589820 FAR589820:FAS589820 EQV589820:EQW589820 EGZ589820:EHA589820 DXD589820:DXE589820 DNH589820:DNI589820 DDL589820:DDM589820 CTP589820:CTQ589820 CJT589820:CJU589820 BZX589820:BZY589820 BQB589820:BQC589820 BGF589820:BGG589820 AWJ589820:AWK589820 AMN589820:AMO589820 ACR589820:ACS589820 SV589820:SW589820 IZ589820:JA589820 D589820:E589820 WVL524284:WVM524284 WLP524284:WLQ524284 WBT524284:WBU524284 VRX524284:VRY524284 VIB524284:VIC524284 UYF524284:UYG524284 UOJ524284:UOK524284 UEN524284:UEO524284 TUR524284:TUS524284 TKV524284:TKW524284 TAZ524284:TBA524284 SRD524284:SRE524284 SHH524284:SHI524284 RXL524284:RXM524284 RNP524284:RNQ524284 RDT524284:RDU524284 QTX524284:QTY524284 QKB524284:QKC524284 QAF524284:QAG524284 PQJ524284:PQK524284 PGN524284:PGO524284 OWR524284:OWS524284 OMV524284:OMW524284 OCZ524284:ODA524284 NTD524284:NTE524284 NJH524284:NJI524284 MZL524284:MZM524284 MPP524284:MPQ524284 MFT524284:MFU524284 LVX524284:LVY524284 LMB524284:LMC524284 LCF524284:LCG524284 KSJ524284:KSK524284 KIN524284:KIO524284 JYR524284:JYS524284 JOV524284:JOW524284 JEZ524284:JFA524284 IVD524284:IVE524284 ILH524284:ILI524284 IBL524284:IBM524284 HRP524284:HRQ524284 HHT524284:HHU524284 GXX524284:GXY524284 GOB524284:GOC524284 GEF524284:GEG524284 FUJ524284:FUK524284 FKN524284:FKO524284 FAR524284:FAS524284 EQV524284:EQW524284 EGZ524284:EHA524284 DXD524284:DXE524284 DNH524284:DNI524284 DDL524284:DDM524284 CTP524284:CTQ524284 CJT524284:CJU524284 BZX524284:BZY524284 BQB524284:BQC524284 BGF524284:BGG524284 AWJ524284:AWK524284 AMN524284:AMO524284 ACR524284:ACS524284 SV524284:SW524284 IZ524284:JA524284 D524284:E524284 WVL458748:WVM458748 WLP458748:WLQ458748 WBT458748:WBU458748 VRX458748:VRY458748 VIB458748:VIC458748 UYF458748:UYG458748 UOJ458748:UOK458748 UEN458748:UEO458748 TUR458748:TUS458748 TKV458748:TKW458748 TAZ458748:TBA458748 SRD458748:SRE458748 SHH458748:SHI458748 RXL458748:RXM458748 RNP458748:RNQ458748 RDT458748:RDU458748 QTX458748:QTY458748 QKB458748:QKC458748 QAF458748:QAG458748 PQJ458748:PQK458748 PGN458748:PGO458748 OWR458748:OWS458748 OMV458748:OMW458748 OCZ458748:ODA458748 NTD458748:NTE458748 NJH458748:NJI458748 MZL458748:MZM458748 MPP458748:MPQ458748 MFT458748:MFU458748 LVX458748:LVY458748 LMB458748:LMC458748 LCF458748:LCG458748 KSJ458748:KSK458748 KIN458748:KIO458748 JYR458748:JYS458748 JOV458748:JOW458748 JEZ458748:JFA458748 IVD458748:IVE458748 ILH458748:ILI458748 IBL458748:IBM458748 HRP458748:HRQ458748 HHT458748:HHU458748 GXX458748:GXY458748 GOB458748:GOC458748 GEF458748:GEG458748 FUJ458748:FUK458748 FKN458748:FKO458748 FAR458748:FAS458748 EQV458748:EQW458748 EGZ458748:EHA458748 DXD458748:DXE458748 DNH458748:DNI458748 DDL458748:DDM458748 CTP458748:CTQ458748 CJT458748:CJU458748 BZX458748:BZY458748 BQB458748:BQC458748 BGF458748:BGG458748 AWJ458748:AWK458748 AMN458748:AMO458748 ACR458748:ACS458748 SV458748:SW458748 IZ458748:JA458748 D458748:E458748 WVL393212:WVM393212 WLP393212:WLQ393212 WBT393212:WBU393212 VRX393212:VRY393212 VIB393212:VIC393212 UYF393212:UYG393212 UOJ393212:UOK393212 UEN393212:UEO393212 TUR393212:TUS393212 TKV393212:TKW393212 TAZ393212:TBA393212 SRD393212:SRE393212 SHH393212:SHI393212 RXL393212:RXM393212 RNP393212:RNQ393212 RDT393212:RDU393212 QTX393212:QTY393212 QKB393212:QKC393212 QAF393212:QAG393212 PQJ393212:PQK393212 PGN393212:PGO393212 OWR393212:OWS393212 OMV393212:OMW393212 OCZ393212:ODA393212 NTD393212:NTE393212 NJH393212:NJI393212 MZL393212:MZM393212 MPP393212:MPQ393212 MFT393212:MFU393212 LVX393212:LVY393212 LMB393212:LMC393212 LCF393212:LCG393212 KSJ393212:KSK393212 KIN393212:KIO393212 JYR393212:JYS393212 JOV393212:JOW393212 JEZ393212:JFA393212 IVD393212:IVE393212 ILH393212:ILI393212 IBL393212:IBM393212 HRP393212:HRQ393212 HHT393212:HHU393212 GXX393212:GXY393212 GOB393212:GOC393212 GEF393212:GEG393212 FUJ393212:FUK393212 FKN393212:FKO393212 FAR393212:FAS393212 EQV393212:EQW393212 EGZ393212:EHA393212 DXD393212:DXE393212 DNH393212:DNI393212 DDL393212:DDM393212 CTP393212:CTQ393212 CJT393212:CJU393212 BZX393212:BZY393212 BQB393212:BQC393212 BGF393212:BGG393212 AWJ393212:AWK393212 AMN393212:AMO393212 ACR393212:ACS393212 SV393212:SW393212 IZ393212:JA393212 D393212:E393212 WVL327676:WVM327676 WLP327676:WLQ327676 WBT327676:WBU327676 VRX327676:VRY327676 VIB327676:VIC327676 UYF327676:UYG327676 UOJ327676:UOK327676 UEN327676:UEO327676 TUR327676:TUS327676 TKV327676:TKW327676 TAZ327676:TBA327676 SRD327676:SRE327676 SHH327676:SHI327676 RXL327676:RXM327676 RNP327676:RNQ327676 RDT327676:RDU327676 QTX327676:QTY327676 QKB327676:QKC327676 QAF327676:QAG327676 PQJ327676:PQK327676 PGN327676:PGO327676 OWR327676:OWS327676 OMV327676:OMW327676 OCZ327676:ODA327676 NTD327676:NTE327676 NJH327676:NJI327676 MZL327676:MZM327676 MPP327676:MPQ327676 MFT327676:MFU327676 LVX327676:LVY327676 LMB327676:LMC327676 LCF327676:LCG327676 KSJ327676:KSK327676 KIN327676:KIO327676 JYR327676:JYS327676 JOV327676:JOW327676 JEZ327676:JFA327676 IVD327676:IVE327676 ILH327676:ILI327676 IBL327676:IBM327676 HRP327676:HRQ327676 HHT327676:HHU327676 GXX327676:GXY327676 GOB327676:GOC327676 GEF327676:GEG327676 FUJ327676:FUK327676 FKN327676:FKO327676 FAR327676:FAS327676 EQV327676:EQW327676 EGZ327676:EHA327676 DXD327676:DXE327676 DNH327676:DNI327676 DDL327676:DDM327676 CTP327676:CTQ327676 CJT327676:CJU327676 BZX327676:BZY327676 BQB327676:BQC327676 BGF327676:BGG327676 AWJ327676:AWK327676 AMN327676:AMO327676 ACR327676:ACS327676 SV327676:SW327676 IZ327676:JA327676 D327676:E327676 WVL262140:WVM262140 WLP262140:WLQ262140 WBT262140:WBU262140 VRX262140:VRY262140 VIB262140:VIC262140 UYF262140:UYG262140 UOJ262140:UOK262140 UEN262140:UEO262140 TUR262140:TUS262140 TKV262140:TKW262140 TAZ262140:TBA262140 SRD262140:SRE262140 SHH262140:SHI262140 RXL262140:RXM262140 RNP262140:RNQ262140 RDT262140:RDU262140 QTX262140:QTY262140 QKB262140:QKC262140 QAF262140:QAG262140 PQJ262140:PQK262140 PGN262140:PGO262140 OWR262140:OWS262140 OMV262140:OMW262140 OCZ262140:ODA262140 NTD262140:NTE262140 NJH262140:NJI262140 MZL262140:MZM262140 MPP262140:MPQ262140 MFT262140:MFU262140 LVX262140:LVY262140 LMB262140:LMC262140 LCF262140:LCG262140 KSJ262140:KSK262140 KIN262140:KIO262140 JYR262140:JYS262140 JOV262140:JOW262140 JEZ262140:JFA262140 IVD262140:IVE262140 ILH262140:ILI262140 IBL262140:IBM262140 HRP262140:HRQ262140 HHT262140:HHU262140 GXX262140:GXY262140 GOB262140:GOC262140 GEF262140:GEG262140 FUJ262140:FUK262140 FKN262140:FKO262140 FAR262140:FAS262140 EQV262140:EQW262140 EGZ262140:EHA262140 DXD262140:DXE262140 DNH262140:DNI262140 DDL262140:DDM262140 CTP262140:CTQ262140 CJT262140:CJU262140 BZX262140:BZY262140 BQB262140:BQC262140 BGF262140:BGG262140 AWJ262140:AWK262140 AMN262140:AMO262140 ACR262140:ACS262140 SV262140:SW262140 IZ262140:JA262140 D262140:E262140 WVL196604:WVM196604 WLP196604:WLQ196604 WBT196604:WBU196604 VRX196604:VRY196604 VIB196604:VIC196604 UYF196604:UYG196604 UOJ196604:UOK196604 UEN196604:UEO196604 TUR196604:TUS196604 TKV196604:TKW196604 TAZ196604:TBA196604 SRD196604:SRE196604 SHH196604:SHI196604 RXL196604:RXM196604 RNP196604:RNQ196604 RDT196604:RDU196604 QTX196604:QTY196604 QKB196604:QKC196604 QAF196604:QAG196604 PQJ196604:PQK196604 PGN196604:PGO196604 OWR196604:OWS196604 OMV196604:OMW196604 OCZ196604:ODA196604 NTD196604:NTE196604 NJH196604:NJI196604 MZL196604:MZM196604 MPP196604:MPQ196604 MFT196604:MFU196604 LVX196604:LVY196604 LMB196604:LMC196604 LCF196604:LCG196604 KSJ196604:KSK196604 KIN196604:KIO196604 JYR196604:JYS196604 JOV196604:JOW196604 JEZ196604:JFA196604 IVD196604:IVE196604 ILH196604:ILI196604 IBL196604:IBM196604 HRP196604:HRQ196604 HHT196604:HHU196604 GXX196604:GXY196604 GOB196604:GOC196604 GEF196604:GEG196604 FUJ196604:FUK196604 FKN196604:FKO196604 FAR196604:FAS196604 EQV196604:EQW196604 EGZ196604:EHA196604 DXD196604:DXE196604 DNH196604:DNI196604 DDL196604:DDM196604 CTP196604:CTQ196604 CJT196604:CJU196604 BZX196604:BZY196604 BQB196604:BQC196604 BGF196604:BGG196604 AWJ196604:AWK196604 AMN196604:AMO196604 ACR196604:ACS196604 SV196604:SW196604 IZ196604:JA196604 D196604:E196604 WVL131068:WVM131068 WLP131068:WLQ131068 WBT131068:WBU131068 VRX131068:VRY131068 VIB131068:VIC131068 UYF131068:UYG131068 UOJ131068:UOK131068 UEN131068:UEO131068 TUR131068:TUS131068 TKV131068:TKW131068 TAZ131068:TBA131068 SRD131068:SRE131068 SHH131068:SHI131068 RXL131068:RXM131068 RNP131068:RNQ131068 RDT131068:RDU131068 QTX131068:QTY131068 QKB131068:QKC131068 QAF131068:QAG131068 PQJ131068:PQK131068 PGN131068:PGO131068 OWR131068:OWS131068 OMV131068:OMW131068 OCZ131068:ODA131068 NTD131068:NTE131068 NJH131068:NJI131068 MZL131068:MZM131068 MPP131068:MPQ131068 MFT131068:MFU131068 LVX131068:LVY131068 LMB131068:LMC131068 LCF131068:LCG131068 KSJ131068:KSK131068 KIN131068:KIO131068 JYR131068:JYS131068 JOV131068:JOW131068 JEZ131068:JFA131068 IVD131068:IVE131068 ILH131068:ILI131068 IBL131068:IBM131068 HRP131068:HRQ131068 HHT131068:HHU131068 GXX131068:GXY131068 GOB131068:GOC131068 GEF131068:GEG131068 FUJ131068:FUK131068 FKN131068:FKO131068 FAR131068:FAS131068 EQV131068:EQW131068 EGZ131068:EHA131068 DXD131068:DXE131068 DNH131068:DNI131068 DDL131068:DDM131068 CTP131068:CTQ131068 CJT131068:CJU131068 BZX131068:BZY131068 BQB131068:BQC131068 BGF131068:BGG131068 AWJ131068:AWK131068 AMN131068:AMO131068 ACR131068:ACS131068 SV131068:SW131068 IZ131068:JA131068 D131068:E131068 WVL65532:WVM65532 WLP65532:WLQ65532 WBT65532:WBU65532 VRX65532:VRY65532 VIB65532:VIC65532 UYF65532:UYG65532 UOJ65532:UOK65532 UEN65532:UEO65532 TUR65532:TUS65532 TKV65532:TKW65532 TAZ65532:TBA65532 SRD65532:SRE65532 SHH65532:SHI65532 RXL65532:RXM65532 RNP65532:RNQ65532 RDT65532:RDU65532 QTX65532:QTY65532 QKB65532:QKC65532 QAF65532:QAG65532 PQJ65532:PQK65532 PGN65532:PGO65532 OWR65532:OWS65532 OMV65532:OMW65532 OCZ65532:ODA65532 NTD65532:NTE65532 NJH65532:NJI65532 MZL65532:MZM65532 MPP65532:MPQ65532 MFT65532:MFU65532 LVX65532:LVY65532 LMB65532:LMC65532 LCF65532:LCG65532 KSJ65532:KSK65532 KIN65532:KIO65532 JYR65532:JYS65532 JOV65532:JOW65532 JEZ65532:JFA65532 IVD65532:IVE65532 ILH65532:ILI65532 IBL65532:IBM65532 HRP65532:HRQ65532 HHT65532:HHU65532 GXX65532:GXY65532 GOB65532:GOC65532 GEF65532:GEG65532 FUJ65532:FUK65532 FKN65532:FKO65532 FAR65532:FAS65532 EQV65532:EQW65532 EGZ65532:EHA65532 DXD65532:DXE65532 DNH65532:DNI65532 DDL65532:DDM65532 CTP65532:CTQ65532 CJT65532:CJU65532 BZX65532:BZY65532 BQB65532:BQC65532 BGF65532:BGG65532 AWJ65532:AWK65532 AMN65532:AMO65532 ACR65532:ACS65532 SV65532:SW65532 IZ65532:JA65532 D65532:E65532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formula1>$E$126:$E$131</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N53"/>
  <sheetViews>
    <sheetView zoomScale="85" zoomScaleNormal="85" workbookViewId="0">
      <selection activeCell="D12" sqref="D12"/>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7"/>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07" t="s">
        <v>13</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c r="AQ1" s="307"/>
      <c r="AR1" s="307"/>
      <c r="AS1" s="307"/>
      <c r="AT1" s="307"/>
      <c r="AU1" s="307"/>
      <c r="AV1" s="307"/>
      <c r="AW1" s="307"/>
      <c r="AX1" s="307"/>
      <c r="AY1" s="307"/>
      <c r="AZ1" s="307"/>
      <c r="BA1" s="307"/>
      <c r="BB1" s="307"/>
      <c r="BC1" s="307"/>
      <c r="BD1" s="307"/>
      <c r="BE1" s="307"/>
      <c r="BF1" s="307"/>
      <c r="BG1" s="307"/>
      <c r="BH1" s="307"/>
      <c r="BI1" s="307"/>
      <c r="BJ1" s="307"/>
      <c r="BK1" s="307"/>
      <c r="BL1" s="307"/>
      <c r="BM1" s="307"/>
      <c r="BN1" s="307"/>
      <c r="BO1" s="307"/>
      <c r="BP1" s="307"/>
      <c r="BQ1" s="307"/>
      <c r="BR1" s="307"/>
      <c r="BS1" s="307"/>
      <c r="BT1" s="307"/>
      <c r="BU1" s="307"/>
      <c r="BV1" s="307"/>
      <c r="BW1" s="307"/>
      <c r="BX1" s="307"/>
      <c r="BY1" s="307"/>
      <c r="BZ1" s="307"/>
      <c r="CA1" s="307"/>
      <c r="CB1" s="307"/>
      <c r="CC1" s="307"/>
      <c r="CD1" s="307"/>
      <c r="CE1" s="307"/>
      <c r="CF1" s="307"/>
      <c r="CG1" s="307"/>
      <c r="CH1" s="307"/>
      <c r="CI1" s="307"/>
      <c r="CJ1" s="307"/>
      <c r="CK1" s="307"/>
      <c r="CL1" s="307"/>
      <c r="CM1" s="235"/>
      <c r="CN1" s="235"/>
      <c r="CO1" s="235"/>
      <c r="CP1" s="184"/>
      <c r="CQ1" s="8"/>
      <c r="CR1" s="8"/>
      <c r="CS1" s="8"/>
      <c r="CT1" s="8"/>
      <c r="CU1" s="8"/>
      <c r="CV1" s="8"/>
      <c r="CW1" s="8"/>
      <c r="CX1" s="8"/>
      <c r="CY1" s="8"/>
      <c r="CZ1" s="8"/>
      <c r="DA1" s="8"/>
      <c r="DB1" s="8"/>
      <c r="DC1" s="8"/>
      <c r="DD1" s="8"/>
      <c r="DE1" s="8"/>
      <c r="DF1" s="8"/>
      <c r="DG1" s="8"/>
      <c r="DH1" s="8"/>
      <c r="DI1" s="8"/>
      <c r="DJ1" s="8"/>
      <c r="DK1" s="8"/>
      <c r="DL1" s="8"/>
      <c r="DM1" s="8"/>
      <c r="DN1" s="8"/>
    </row>
    <row r="2" spans="1:118" s="254" customFormat="1" ht="21" thickBot="1" x14ac:dyDescent="0.35">
      <c r="A2" s="249"/>
      <c r="B2" s="249"/>
      <c r="C2" s="249"/>
      <c r="D2" s="249"/>
      <c r="E2" s="249"/>
      <c r="F2" s="249">
        <v>8</v>
      </c>
      <c r="G2" s="249">
        <f>F2+1</f>
        <v>9</v>
      </c>
      <c r="H2" s="249">
        <f>G2+1</f>
        <v>10</v>
      </c>
      <c r="I2" s="249">
        <f>H2+2</f>
        <v>12</v>
      </c>
      <c r="J2" s="249">
        <f>I2+1</f>
        <v>13</v>
      </c>
      <c r="K2" s="249">
        <f>J2+1</f>
        <v>14</v>
      </c>
      <c r="L2" s="249">
        <f>K2+2</f>
        <v>16</v>
      </c>
      <c r="M2" s="249">
        <f>L2+1</f>
        <v>17</v>
      </c>
      <c r="N2" s="249">
        <f>M2+1</f>
        <v>18</v>
      </c>
      <c r="O2" s="249">
        <f>N2+2</f>
        <v>20</v>
      </c>
      <c r="P2" s="249">
        <f>O2+1</f>
        <v>21</v>
      </c>
      <c r="Q2" s="249">
        <f>P2+1</f>
        <v>22</v>
      </c>
      <c r="R2" s="249">
        <f>Q2+2</f>
        <v>24</v>
      </c>
      <c r="S2" s="249">
        <f>R2+1</f>
        <v>25</v>
      </c>
      <c r="T2" s="249">
        <f>S2+1</f>
        <v>26</v>
      </c>
      <c r="U2" s="249">
        <f>T2+2</f>
        <v>28</v>
      </c>
      <c r="V2" s="249">
        <f>U2+1</f>
        <v>29</v>
      </c>
      <c r="W2" s="249">
        <f>V2+1</f>
        <v>30</v>
      </c>
      <c r="X2" s="249">
        <f>W2+2</f>
        <v>32</v>
      </c>
      <c r="Y2" s="249">
        <f>X2+1</f>
        <v>33</v>
      </c>
      <c r="Z2" s="249">
        <f>Y2+1</f>
        <v>34</v>
      </c>
      <c r="AA2" s="249">
        <f>Z2+2</f>
        <v>36</v>
      </c>
      <c r="AB2" s="249">
        <f>AA2+1</f>
        <v>37</v>
      </c>
      <c r="AC2" s="249">
        <f>AB2+1</f>
        <v>38</v>
      </c>
      <c r="AD2" s="249">
        <f>AC2+2</f>
        <v>40</v>
      </c>
      <c r="AE2" s="249">
        <f>AD2+1</f>
        <v>41</v>
      </c>
      <c r="AF2" s="249">
        <f>AE2+1</f>
        <v>42</v>
      </c>
      <c r="AG2" s="249">
        <f>AF2+2</f>
        <v>44</v>
      </c>
      <c r="AH2" s="249">
        <f>AG2+1</f>
        <v>45</v>
      </c>
      <c r="AI2" s="249">
        <f>AH2+1</f>
        <v>46</v>
      </c>
      <c r="AJ2" s="249">
        <f>AI2+2</f>
        <v>48</v>
      </c>
      <c r="AK2" s="249">
        <f>AJ2+1</f>
        <v>49</v>
      </c>
      <c r="AL2" s="249">
        <f>AK2+1</f>
        <v>50</v>
      </c>
      <c r="AM2" s="249">
        <f>AL2+2</f>
        <v>52</v>
      </c>
      <c r="AN2" s="249">
        <f>AM2+1</f>
        <v>53</v>
      </c>
      <c r="AO2" s="249">
        <f>AN2+1</f>
        <v>54</v>
      </c>
      <c r="AP2" s="249">
        <f>AO2+2</f>
        <v>56</v>
      </c>
      <c r="AQ2" s="249">
        <f>AP2+1</f>
        <v>57</v>
      </c>
      <c r="AR2" s="249">
        <f>AQ2+1</f>
        <v>58</v>
      </c>
      <c r="AS2" s="249">
        <f>AR2+2</f>
        <v>60</v>
      </c>
      <c r="AT2" s="249">
        <f>AS2+1</f>
        <v>61</v>
      </c>
      <c r="AU2" s="249">
        <f>AT2+1</f>
        <v>62</v>
      </c>
      <c r="AV2" s="249">
        <f>AU2+2</f>
        <v>64</v>
      </c>
      <c r="AW2" s="249">
        <f>AV2+1</f>
        <v>65</v>
      </c>
      <c r="AX2" s="249">
        <f>AW2+1</f>
        <v>66</v>
      </c>
      <c r="AY2" s="249">
        <f>AX2+2</f>
        <v>68</v>
      </c>
      <c r="AZ2" s="249">
        <f>AY2+1</f>
        <v>69</v>
      </c>
      <c r="BA2" s="249">
        <f>AZ2+1</f>
        <v>70</v>
      </c>
      <c r="BB2" s="249">
        <f>BA2+2</f>
        <v>72</v>
      </c>
      <c r="BC2" s="249">
        <f>BB2+1</f>
        <v>73</v>
      </c>
      <c r="BD2" s="249">
        <f>BC2+1</f>
        <v>74</v>
      </c>
      <c r="BE2" s="249">
        <f>BD2+2</f>
        <v>76</v>
      </c>
      <c r="BF2" s="249">
        <f>BE2+1</f>
        <v>77</v>
      </c>
      <c r="BG2" s="249">
        <f>BF2+1</f>
        <v>78</v>
      </c>
      <c r="BH2" s="249">
        <f>BG2+2</f>
        <v>80</v>
      </c>
      <c r="BI2" s="249">
        <f>BH2+1</f>
        <v>81</v>
      </c>
      <c r="BJ2" s="249">
        <f>BI2+1</f>
        <v>82</v>
      </c>
      <c r="BK2" s="249">
        <f>BJ2+2</f>
        <v>84</v>
      </c>
      <c r="BL2" s="249">
        <f>BK2+1</f>
        <v>85</v>
      </c>
      <c r="BM2" s="249">
        <f>BL2+1</f>
        <v>86</v>
      </c>
      <c r="BN2" s="249">
        <f>BM2+2</f>
        <v>88</v>
      </c>
      <c r="BO2" s="249">
        <f>BN2+1</f>
        <v>89</v>
      </c>
      <c r="BP2" s="249">
        <f>BO2+1</f>
        <v>90</v>
      </c>
      <c r="BQ2" s="249">
        <f>BP2+2</f>
        <v>92</v>
      </c>
      <c r="BR2" s="249">
        <f>BQ2+1</f>
        <v>93</v>
      </c>
      <c r="BS2" s="249">
        <f>BR2+1</f>
        <v>94</v>
      </c>
      <c r="BT2" s="249">
        <f>BS2+2</f>
        <v>96</v>
      </c>
      <c r="BU2" s="249">
        <f>BT2+1</f>
        <v>97</v>
      </c>
      <c r="BV2" s="249">
        <f>BU2+1</f>
        <v>98</v>
      </c>
      <c r="BW2" s="249">
        <f>BV2+2</f>
        <v>100</v>
      </c>
      <c r="BX2" s="249">
        <f>BW2+1</f>
        <v>101</v>
      </c>
      <c r="BY2" s="249">
        <f>BX2+1</f>
        <v>102</v>
      </c>
      <c r="BZ2" s="249">
        <f>BY2+2</f>
        <v>104</v>
      </c>
      <c r="CA2" s="249">
        <f>BZ2+1</f>
        <v>105</v>
      </c>
      <c r="CB2" s="249">
        <f>CA2+1</f>
        <v>106</v>
      </c>
      <c r="CC2" s="249">
        <f>CB2+2</f>
        <v>108</v>
      </c>
      <c r="CD2" s="249">
        <f>CC2+1</f>
        <v>109</v>
      </c>
      <c r="CE2" s="249">
        <f>CD2+1</f>
        <v>110</v>
      </c>
      <c r="CF2" s="249">
        <f>CE2+2</f>
        <v>112</v>
      </c>
      <c r="CG2" s="249">
        <f>CF2+1</f>
        <v>113</v>
      </c>
      <c r="CH2" s="249">
        <f>CG2+1</f>
        <v>114</v>
      </c>
      <c r="CI2" s="249"/>
      <c r="CJ2" s="250"/>
      <c r="CK2" s="250"/>
      <c r="CL2" s="250"/>
      <c r="CM2" s="251"/>
      <c r="CN2" s="251"/>
      <c r="CO2" s="251"/>
      <c r="CP2" s="252"/>
      <c r="CQ2" s="253"/>
      <c r="CR2" s="253"/>
      <c r="CS2" s="253"/>
      <c r="CT2" s="253"/>
      <c r="CU2" s="253"/>
      <c r="CV2" s="253"/>
      <c r="CW2" s="253"/>
      <c r="CX2" s="253"/>
      <c r="CY2" s="253"/>
      <c r="CZ2" s="253"/>
      <c r="DA2" s="253"/>
      <c r="DB2" s="253"/>
      <c r="DC2" s="253"/>
      <c r="DD2" s="253"/>
      <c r="DE2" s="253"/>
      <c r="DF2" s="253"/>
      <c r="DG2" s="253"/>
      <c r="DH2" s="253"/>
      <c r="DI2" s="253"/>
      <c r="DJ2" s="253"/>
      <c r="DK2" s="253"/>
      <c r="DL2" s="253"/>
      <c r="DM2" s="253"/>
      <c r="DN2" s="253"/>
    </row>
    <row r="3" spans="1:118" s="3" customFormat="1" ht="15" customHeight="1" x14ac:dyDescent="0.3">
      <c r="A3" s="64"/>
      <c r="B3" s="308" t="s">
        <v>57</v>
      </c>
      <c r="C3" s="218" t="s">
        <v>111</v>
      </c>
      <c r="D3" s="218"/>
      <c r="E3" s="218"/>
      <c r="F3" s="310" t="s">
        <v>112</v>
      </c>
      <c r="G3" s="311"/>
      <c r="H3" s="311"/>
      <c r="I3" s="316"/>
      <c r="J3" s="317"/>
      <c r="K3" s="320"/>
      <c r="L3" s="316"/>
      <c r="M3" s="317"/>
      <c r="N3" s="318"/>
      <c r="O3" s="316"/>
      <c r="P3" s="317"/>
      <c r="Q3" s="318"/>
      <c r="R3" s="316"/>
      <c r="S3" s="317"/>
      <c r="T3" s="318"/>
      <c r="U3" s="316"/>
      <c r="V3" s="317"/>
      <c r="W3" s="318"/>
      <c r="X3" s="316"/>
      <c r="Y3" s="317"/>
      <c r="Z3" s="318"/>
      <c r="AA3" s="316"/>
      <c r="AB3" s="317"/>
      <c r="AC3" s="318"/>
      <c r="AD3" s="316"/>
      <c r="AE3" s="317"/>
      <c r="AF3" s="318"/>
      <c r="AG3" s="316"/>
      <c r="AH3" s="317"/>
      <c r="AI3" s="318"/>
      <c r="AJ3" s="316"/>
      <c r="AK3" s="317"/>
      <c r="AL3" s="318"/>
      <c r="AM3" s="316"/>
      <c r="AN3" s="317"/>
      <c r="AO3" s="318"/>
      <c r="AP3" s="316"/>
      <c r="AQ3" s="317"/>
      <c r="AR3" s="318"/>
      <c r="AS3" s="316"/>
      <c r="AT3" s="317"/>
      <c r="AU3" s="318"/>
      <c r="AV3" s="316"/>
      <c r="AW3" s="317"/>
      <c r="AX3" s="318"/>
      <c r="AY3" s="316"/>
      <c r="AZ3" s="317"/>
      <c r="BA3" s="318"/>
      <c r="BB3" s="316"/>
      <c r="BC3" s="317"/>
      <c r="BD3" s="318"/>
      <c r="BE3" s="316"/>
      <c r="BF3" s="317"/>
      <c r="BG3" s="318"/>
      <c r="BH3" s="316"/>
      <c r="BI3" s="317"/>
      <c r="BJ3" s="318"/>
      <c r="BK3" s="316"/>
      <c r="BL3" s="317"/>
      <c r="BM3" s="318"/>
      <c r="BN3" s="316"/>
      <c r="BO3" s="317"/>
      <c r="BP3" s="318"/>
      <c r="BQ3" s="316"/>
      <c r="BR3" s="317"/>
      <c r="BS3" s="318"/>
      <c r="BT3" s="316"/>
      <c r="BU3" s="317"/>
      <c r="BV3" s="318"/>
      <c r="BW3" s="316"/>
      <c r="BX3" s="317"/>
      <c r="BY3" s="318"/>
      <c r="BZ3" s="316"/>
      <c r="CA3" s="317"/>
      <c r="CB3" s="318"/>
      <c r="CC3" s="316"/>
      <c r="CD3" s="317"/>
      <c r="CE3" s="318"/>
      <c r="CF3" s="316"/>
      <c r="CG3" s="317"/>
      <c r="CH3" s="320"/>
      <c r="CI3" s="312" t="s">
        <v>113</v>
      </c>
      <c r="CJ3" s="236"/>
      <c r="CK3" s="236"/>
      <c r="CL3" s="236"/>
      <c r="CM3" s="235"/>
      <c r="CN3" s="235"/>
      <c r="CO3" s="235"/>
      <c r="CP3" s="184"/>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09"/>
      <c r="C4" s="219">
        <v>1</v>
      </c>
      <c r="D4" s="226"/>
      <c r="E4" s="226"/>
      <c r="F4" s="65" t="str">
        <f t="shared" ref="F4:AK4" si="0">CONCATENATE(F24,F25)</f>
        <v>1L</v>
      </c>
      <c r="G4" s="66" t="str">
        <f t="shared" si="0"/>
        <v>1E</v>
      </c>
      <c r="H4" s="222" t="str">
        <f t="shared" si="0"/>
        <v>1H</v>
      </c>
      <c r="I4" s="65" t="str">
        <f t="shared" si="0"/>
        <v>2L</v>
      </c>
      <c r="J4" s="66" t="str">
        <f t="shared" si="0"/>
        <v>2E</v>
      </c>
      <c r="K4" s="222" t="str">
        <f t="shared" si="0"/>
        <v>2H</v>
      </c>
      <c r="L4" s="65" t="str">
        <f t="shared" si="0"/>
        <v>3L</v>
      </c>
      <c r="M4" s="66" t="str">
        <f t="shared" si="0"/>
        <v>3E</v>
      </c>
      <c r="N4" s="222" t="str">
        <f t="shared" si="0"/>
        <v>3H</v>
      </c>
      <c r="O4" s="65" t="str">
        <f t="shared" si="0"/>
        <v>4L</v>
      </c>
      <c r="P4" s="66" t="str">
        <f t="shared" si="0"/>
        <v>4E</v>
      </c>
      <c r="Q4" s="222" t="str">
        <f t="shared" si="0"/>
        <v>4H</v>
      </c>
      <c r="R4" s="65" t="str">
        <f t="shared" si="0"/>
        <v>5L</v>
      </c>
      <c r="S4" s="66" t="str">
        <f t="shared" si="0"/>
        <v>5E</v>
      </c>
      <c r="T4" s="222" t="str">
        <f t="shared" si="0"/>
        <v>5H</v>
      </c>
      <c r="U4" s="65" t="str">
        <f t="shared" si="0"/>
        <v>6L</v>
      </c>
      <c r="V4" s="66" t="str">
        <f t="shared" si="0"/>
        <v>6E</v>
      </c>
      <c r="W4" s="222" t="str">
        <f t="shared" si="0"/>
        <v>6H</v>
      </c>
      <c r="X4" s="65" t="str">
        <f t="shared" si="0"/>
        <v>7L</v>
      </c>
      <c r="Y4" s="66" t="str">
        <f t="shared" si="0"/>
        <v>7E</v>
      </c>
      <c r="Z4" s="222" t="str">
        <f t="shared" si="0"/>
        <v>7H</v>
      </c>
      <c r="AA4" s="65" t="str">
        <f t="shared" si="0"/>
        <v>8L</v>
      </c>
      <c r="AB4" s="66" t="str">
        <f t="shared" si="0"/>
        <v>8E</v>
      </c>
      <c r="AC4" s="222" t="str">
        <f t="shared" si="0"/>
        <v>8H</v>
      </c>
      <c r="AD4" s="65" t="str">
        <f t="shared" si="0"/>
        <v>9L</v>
      </c>
      <c r="AE4" s="66" t="str">
        <f t="shared" si="0"/>
        <v>9E</v>
      </c>
      <c r="AF4" s="222" t="str">
        <f t="shared" si="0"/>
        <v>9H</v>
      </c>
      <c r="AG4" s="65" t="str">
        <f t="shared" si="0"/>
        <v>10L</v>
      </c>
      <c r="AH4" s="66" t="str">
        <f t="shared" si="0"/>
        <v>10E</v>
      </c>
      <c r="AI4" s="222" t="str">
        <f t="shared" si="0"/>
        <v>10H</v>
      </c>
      <c r="AJ4" s="65" t="str">
        <f t="shared" si="0"/>
        <v>11L</v>
      </c>
      <c r="AK4" s="66" t="str">
        <f t="shared" si="0"/>
        <v>11E</v>
      </c>
      <c r="AL4" s="222" t="str">
        <f t="shared" ref="AL4:BQ4" si="1">CONCATENATE(AL24,AL25)</f>
        <v>11H</v>
      </c>
      <c r="AM4" s="65" t="str">
        <f t="shared" si="1"/>
        <v>12L</v>
      </c>
      <c r="AN4" s="66" t="str">
        <f t="shared" si="1"/>
        <v>12E</v>
      </c>
      <c r="AO4" s="222" t="str">
        <f t="shared" si="1"/>
        <v>12H</v>
      </c>
      <c r="AP4" s="65" t="str">
        <f t="shared" si="1"/>
        <v>13L</v>
      </c>
      <c r="AQ4" s="66" t="str">
        <f t="shared" si="1"/>
        <v>13E</v>
      </c>
      <c r="AR4" s="222" t="str">
        <f t="shared" si="1"/>
        <v>13H</v>
      </c>
      <c r="AS4" s="65" t="str">
        <f t="shared" si="1"/>
        <v>14L</v>
      </c>
      <c r="AT4" s="66" t="str">
        <f t="shared" si="1"/>
        <v>14E</v>
      </c>
      <c r="AU4" s="222" t="str">
        <f t="shared" si="1"/>
        <v>14H</v>
      </c>
      <c r="AV4" s="65" t="str">
        <f t="shared" si="1"/>
        <v>15L</v>
      </c>
      <c r="AW4" s="66" t="str">
        <f t="shared" si="1"/>
        <v>15E</v>
      </c>
      <c r="AX4" s="222" t="str">
        <f t="shared" si="1"/>
        <v>15H</v>
      </c>
      <c r="AY4" s="65" t="str">
        <f t="shared" si="1"/>
        <v>16L</v>
      </c>
      <c r="AZ4" s="66" t="str">
        <f t="shared" si="1"/>
        <v>16E</v>
      </c>
      <c r="BA4" s="222" t="str">
        <f t="shared" si="1"/>
        <v>16H</v>
      </c>
      <c r="BB4" s="65" t="str">
        <f t="shared" si="1"/>
        <v>17L</v>
      </c>
      <c r="BC4" s="66" t="str">
        <f t="shared" si="1"/>
        <v>17E</v>
      </c>
      <c r="BD4" s="222" t="str">
        <f t="shared" si="1"/>
        <v>17H</v>
      </c>
      <c r="BE4" s="65" t="str">
        <f t="shared" si="1"/>
        <v>18L</v>
      </c>
      <c r="BF4" s="66" t="str">
        <f t="shared" si="1"/>
        <v>18E</v>
      </c>
      <c r="BG4" s="222" t="str">
        <f t="shared" si="1"/>
        <v>18H</v>
      </c>
      <c r="BH4" s="65" t="str">
        <f t="shared" si="1"/>
        <v>19L</v>
      </c>
      <c r="BI4" s="66" t="str">
        <f t="shared" si="1"/>
        <v>19E</v>
      </c>
      <c r="BJ4" s="222" t="str">
        <f t="shared" si="1"/>
        <v>19H</v>
      </c>
      <c r="BK4" s="65" t="str">
        <f t="shared" si="1"/>
        <v>20L</v>
      </c>
      <c r="BL4" s="66" t="str">
        <f t="shared" si="1"/>
        <v>20E</v>
      </c>
      <c r="BM4" s="222" t="str">
        <f t="shared" si="1"/>
        <v>20H</v>
      </c>
      <c r="BN4" s="65" t="str">
        <f t="shared" si="1"/>
        <v>21L</v>
      </c>
      <c r="BO4" s="66" t="str">
        <f t="shared" si="1"/>
        <v>21E</v>
      </c>
      <c r="BP4" s="222" t="str">
        <f t="shared" si="1"/>
        <v>21H</v>
      </c>
      <c r="BQ4" s="65" t="str">
        <f t="shared" si="1"/>
        <v>22L</v>
      </c>
      <c r="BR4" s="66" t="str">
        <f t="shared" ref="BR4:CH4" si="2">CONCATENATE(BR24,BR25)</f>
        <v>22E</v>
      </c>
      <c r="BS4" s="222" t="str">
        <f t="shared" si="2"/>
        <v>22H</v>
      </c>
      <c r="BT4" s="65" t="str">
        <f t="shared" si="2"/>
        <v>23L</v>
      </c>
      <c r="BU4" s="66" t="str">
        <f t="shared" si="2"/>
        <v>23E</v>
      </c>
      <c r="BV4" s="222" t="str">
        <f t="shared" si="2"/>
        <v>23H</v>
      </c>
      <c r="BW4" s="65" t="str">
        <f t="shared" si="2"/>
        <v>24L</v>
      </c>
      <c r="BX4" s="66" t="str">
        <f t="shared" si="2"/>
        <v>24E</v>
      </c>
      <c r="BY4" s="222" t="str">
        <f t="shared" si="2"/>
        <v>24H</v>
      </c>
      <c r="BZ4" s="65" t="str">
        <f t="shared" si="2"/>
        <v>25L</v>
      </c>
      <c r="CA4" s="66" t="str">
        <f t="shared" si="2"/>
        <v>25E</v>
      </c>
      <c r="CB4" s="222" t="str">
        <f t="shared" si="2"/>
        <v>25H</v>
      </c>
      <c r="CC4" s="65" t="str">
        <f t="shared" si="2"/>
        <v>26L</v>
      </c>
      <c r="CD4" s="66" t="str">
        <f t="shared" si="2"/>
        <v>26E</v>
      </c>
      <c r="CE4" s="222" t="str">
        <f t="shared" si="2"/>
        <v>26H</v>
      </c>
      <c r="CF4" s="65" t="str">
        <f t="shared" si="2"/>
        <v>27L</v>
      </c>
      <c r="CG4" s="66" t="str">
        <f t="shared" si="2"/>
        <v>27E</v>
      </c>
      <c r="CH4" s="222" t="str">
        <f t="shared" si="2"/>
        <v>27H</v>
      </c>
      <c r="CI4" s="313"/>
    </row>
    <row r="5" spans="1:118" ht="15" customHeight="1" x14ac:dyDescent="0.25">
      <c r="A5">
        <v>2</v>
      </c>
      <c r="B5" s="309"/>
      <c r="C5" s="220" t="str">
        <f t="shared" ref="C5:C19" si="3">HLOOKUP(CONCATENATE($C$4,"L"),$F$4:$CH$19,$A5,FALSE)</f>
        <v>Appalachian - Shale</v>
      </c>
      <c r="D5" s="220" t="str">
        <f>C5</f>
        <v>Appalachian - Shale</v>
      </c>
      <c r="E5" s="220" t="str">
        <f>C5</f>
        <v>Appalachian - Shale</v>
      </c>
      <c r="F5" s="314" t="str">
        <f>G6</f>
        <v>Appalachian - Shale</v>
      </c>
      <c r="G5" s="315"/>
      <c r="H5" s="315"/>
      <c r="I5" s="314" t="str">
        <f>J6</f>
        <v>Gulf - Conventional</v>
      </c>
      <c r="J5" s="315"/>
      <c r="K5" s="315"/>
      <c r="L5" s="314" t="str">
        <f>M6</f>
        <v>Gulf - Shale</v>
      </c>
      <c r="M5" s="315"/>
      <c r="N5" s="315"/>
      <c r="O5" s="314" t="str">
        <f>P6</f>
        <v>Gulf - Tight</v>
      </c>
      <c r="P5" s="315"/>
      <c r="Q5" s="315"/>
      <c r="R5" s="314" t="str">
        <f>S6</f>
        <v>Arkla - Conventional</v>
      </c>
      <c r="S5" s="315"/>
      <c r="T5" s="315"/>
      <c r="U5" s="314" t="str">
        <f>V6</f>
        <v>Arkla - Shale</v>
      </c>
      <c r="V5" s="315"/>
      <c r="W5" s="315"/>
      <c r="X5" s="314" t="str">
        <f>Y6</f>
        <v>Arkla - Tight</v>
      </c>
      <c r="Y5" s="315"/>
      <c r="Z5" s="315"/>
      <c r="AA5" s="314" t="str">
        <f>AB6</f>
        <v>East Texas - Conventional</v>
      </c>
      <c r="AB5" s="315"/>
      <c r="AC5" s="315"/>
      <c r="AD5" s="314" t="str">
        <f>AE6</f>
        <v>East Texas - Shale</v>
      </c>
      <c r="AE5" s="315"/>
      <c r="AF5" s="315"/>
      <c r="AG5" s="314" t="str">
        <f>AH6</f>
        <v>East Texas - Tight</v>
      </c>
      <c r="AH5" s="315"/>
      <c r="AI5" s="315"/>
      <c r="AJ5" s="314" t="str">
        <f>AK6</f>
        <v>Arkoma - Conventional</v>
      </c>
      <c r="AK5" s="315"/>
      <c r="AL5" s="315"/>
      <c r="AM5" s="314" t="str">
        <f>AN6</f>
        <v>Arkoma - Shale</v>
      </c>
      <c r="AN5" s="315"/>
      <c r="AO5" s="315"/>
      <c r="AP5" s="314" t="str">
        <f>AQ6</f>
        <v>South Oklahoma - Shale</v>
      </c>
      <c r="AQ5" s="315"/>
      <c r="AR5" s="315"/>
      <c r="AS5" s="314" t="str">
        <f>AT6</f>
        <v>Anadarko - Conventional</v>
      </c>
      <c r="AT5" s="315"/>
      <c r="AU5" s="315"/>
      <c r="AV5" s="314" t="str">
        <f>AW6</f>
        <v>Anadarko - Shale</v>
      </c>
      <c r="AW5" s="315"/>
      <c r="AX5" s="315"/>
      <c r="AY5" s="314" t="str">
        <f>AZ6</f>
        <v>Anadarko - Tight</v>
      </c>
      <c r="AZ5" s="315"/>
      <c r="BA5" s="315"/>
      <c r="BB5" s="314" t="str">
        <f>BC6</f>
        <v>Strawn - Shale</v>
      </c>
      <c r="BC5" s="315"/>
      <c r="BD5" s="315"/>
      <c r="BE5" s="314" t="str">
        <f>BF6</f>
        <v>Fort Worth - Shale</v>
      </c>
      <c r="BF5" s="315"/>
      <c r="BG5" s="315"/>
      <c r="BH5" s="314" t="str">
        <f>BI6</f>
        <v>Permian - Conventional</v>
      </c>
      <c r="BI5" s="315"/>
      <c r="BJ5" s="315"/>
      <c r="BK5" s="314" t="str">
        <f>BL6</f>
        <v>Permian - Shale</v>
      </c>
      <c r="BL5" s="315"/>
      <c r="BM5" s="315"/>
      <c r="BN5" s="314" t="str">
        <f>BO6</f>
        <v>Green River - Conventional</v>
      </c>
      <c r="BO5" s="315"/>
      <c r="BP5" s="315"/>
      <c r="BQ5" s="314" t="str">
        <f>BR6</f>
        <v>Green River - Tight</v>
      </c>
      <c r="BR5" s="315"/>
      <c r="BS5" s="315"/>
      <c r="BT5" s="314" t="str">
        <f>BU6</f>
        <v>Uinta - Conventional</v>
      </c>
      <c r="BU5" s="315"/>
      <c r="BV5" s="315"/>
      <c r="BW5" s="314" t="str">
        <f>BX6</f>
        <v>Uinta - Tight</v>
      </c>
      <c r="BX5" s="315"/>
      <c r="BY5" s="315"/>
      <c r="BZ5" s="314" t="str">
        <f>CA6</f>
        <v>San Juan - CBM</v>
      </c>
      <c r="CA5" s="315"/>
      <c r="CB5" s="315"/>
      <c r="CC5" s="314" t="str">
        <f>CD6</f>
        <v>San Juan - Conventional</v>
      </c>
      <c r="CD5" s="315"/>
      <c r="CE5" s="315"/>
      <c r="CF5" s="314" t="str">
        <f>CG6</f>
        <v>Piceance - Tight</v>
      </c>
      <c r="CG5" s="315"/>
      <c r="CH5" s="315"/>
      <c r="CI5" s="313"/>
    </row>
    <row r="6" spans="1:118" ht="39" x14ac:dyDescent="0.25">
      <c r="A6">
        <v>3</v>
      </c>
      <c r="B6" s="309"/>
      <c r="C6" s="220" t="str">
        <f t="shared" si="3"/>
        <v>Appalachian - Shale - Min</v>
      </c>
      <c r="D6" s="220" t="str">
        <f t="shared" ref="D6:D19" si="4">HLOOKUP(CONCATENATE($C$4,"E"),$F$4:$CH$19,$A6,FALSE)</f>
        <v>Appalachian - Shale</v>
      </c>
      <c r="E6" s="220" t="str">
        <f t="shared" ref="E6:E19" si="5">HLOOKUP(CONCATENATE($C$4,"H"),$F$4:$CH$19,$A6,FALSE)</f>
        <v>Appalachian - Shale - Max</v>
      </c>
      <c r="F6" s="67" t="s">
        <v>229</v>
      </c>
      <c r="G6" s="68" t="s">
        <v>230</v>
      </c>
      <c r="H6" s="217" t="s">
        <v>231</v>
      </c>
      <c r="I6" s="223" t="s">
        <v>232</v>
      </c>
      <c r="J6" s="68" t="s">
        <v>233</v>
      </c>
      <c r="K6" s="225" t="s">
        <v>234</v>
      </c>
      <c r="L6" s="223" t="s">
        <v>235</v>
      </c>
      <c r="M6" s="68" t="s">
        <v>236</v>
      </c>
      <c r="N6" s="224" t="s">
        <v>237</v>
      </c>
      <c r="O6" s="223" t="s">
        <v>238</v>
      </c>
      <c r="P6" s="68" t="s">
        <v>239</v>
      </c>
      <c r="Q6" s="224" t="s">
        <v>240</v>
      </c>
      <c r="R6" s="223" t="s">
        <v>241</v>
      </c>
      <c r="S6" s="68" t="s">
        <v>242</v>
      </c>
      <c r="T6" s="224" t="s">
        <v>243</v>
      </c>
      <c r="U6" s="223" t="s">
        <v>244</v>
      </c>
      <c r="V6" s="68" t="s">
        <v>245</v>
      </c>
      <c r="W6" s="224" t="s">
        <v>246</v>
      </c>
      <c r="X6" s="223" t="s">
        <v>247</v>
      </c>
      <c r="Y6" s="68" t="s">
        <v>248</v>
      </c>
      <c r="Z6" s="224" t="s">
        <v>249</v>
      </c>
      <c r="AA6" s="223" t="s">
        <v>250</v>
      </c>
      <c r="AB6" s="68" t="s">
        <v>251</v>
      </c>
      <c r="AC6" s="224" t="s">
        <v>252</v>
      </c>
      <c r="AD6" s="223" t="s">
        <v>253</v>
      </c>
      <c r="AE6" s="68" t="s">
        <v>254</v>
      </c>
      <c r="AF6" s="224" t="s">
        <v>255</v>
      </c>
      <c r="AG6" s="223" t="s">
        <v>256</v>
      </c>
      <c r="AH6" s="68" t="s">
        <v>257</v>
      </c>
      <c r="AI6" s="224" t="s">
        <v>258</v>
      </c>
      <c r="AJ6" s="223" t="s">
        <v>259</v>
      </c>
      <c r="AK6" s="68" t="s">
        <v>260</v>
      </c>
      <c r="AL6" s="224" t="s">
        <v>261</v>
      </c>
      <c r="AM6" s="223" t="s">
        <v>262</v>
      </c>
      <c r="AN6" s="68" t="s">
        <v>263</v>
      </c>
      <c r="AO6" s="224" t="s">
        <v>264</v>
      </c>
      <c r="AP6" s="223" t="s">
        <v>265</v>
      </c>
      <c r="AQ6" s="68" t="s">
        <v>266</v>
      </c>
      <c r="AR6" s="224" t="s">
        <v>267</v>
      </c>
      <c r="AS6" s="223" t="s">
        <v>268</v>
      </c>
      <c r="AT6" s="68" t="s">
        <v>269</v>
      </c>
      <c r="AU6" s="224" t="s">
        <v>270</v>
      </c>
      <c r="AV6" s="223" t="s">
        <v>271</v>
      </c>
      <c r="AW6" s="68" t="s">
        <v>272</v>
      </c>
      <c r="AX6" s="224" t="s">
        <v>273</v>
      </c>
      <c r="AY6" s="223" t="s">
        <v>274</v>
      </c>
      <c r="AZ6" s="68" t="s">
        <v>275</v>
      </c>
      <c r="BA6" s="224" t="s">
        <v>276</v>
      </c>
      <c r="BB6" s="223" t="s">
        <v>277</v>
      </c>
      <c r="BC6" s="68" t="s">
        <v>278</v>
      </c>
      <c r="BD6" s="224" t="s">
        <v>279</v>
      </c>
      <c r="BE6" s="223" t="s">
        <v>280</v>
      </c>
      <c r="BF6" s="68" t="s">
        <v>281</v>
      </c>
      <c r="BG6" s="224" t="s">
        <v>282</v>
      </c>
      <c r="BH6" s="223" t="s">
        <v>283</v>
      </c>
      <c r="BI6" s="68" t="s">
        <v>284</v>
      </c>
      <c r="BJ6" s="224" t="s">
        <v>285</v>
      </c>
      <c r="BK6" s="223" t="s">
        <v>286</v>
      </c>
      <c r="BL6" s="68" t="s">
        <v>287</v>
      </c>
      <c r="BM6" s="224" t="s">
        <v>288</v>
      </c>
      <c r="BN6" s="223" t="s">
        <v>289</v>
      </c>
      <c r="BO6" s="68" t="s">
        <v>290</v>
      </c>
      <c r="BP6" s="224" t="s">
        <v>291</v>
      </c>
      <c r="BQ6" s="223" t="s">
        <v>292</v>
      </c>
      <c r="BR6" s="68" t="s">
        <v>293</v>
      </c>
      <c r="BS6" s="224" t="s">
        <v>294</v>
      </c>
      <c r="BT6" s="223" t="s">
        <v>295</v>
      </c>
      <c r="BU6" s="68" t="s">
        <v>296</v>
      </c>
      <c r="BV6" s="224" t="s">
        <v>297</v>
      </c>
      <c r="BW6" s="223" t="s">
        <v>298</v>
      </c>
      <c r="BX6" s="68" t="s">
        <v>299</v>
      </c>
      <c r="BY6" s="224" t="s">
        <v>300</v>
      </c>
      <c r="BZ6" s="223" t="s">
        <v>301</v>
      </c>
      <c r="CA6" s="68" t="s">
        <v>302</v>
      </c>
      <c r="CB6" s="224" t="s">
        <v>303</v>
      </c>
      <c r="CC6" s="223" t="s">
        <v>304</v>
      </c>
      <c r="CD6" s="68" t="s">
        <v>305</v>
      </c>
      <c r="CE6" s="224" t="s">
        <v>306</v>
      </c>
      <c r="CF6" s="223" t="s">
        <v>307</v>
      </c>
      <c r="CG6" s="68" t="s">
        <v>308</v>
      </c>
      <c r="CH6" s="225" t="s">
        <v>309</v>
      </c>
      <c r="CI6" s="313"/>
    </row>
    <row r="7" spans="1:118" ht="15" customHeight="1" x14ac:dyDescent="0.25">
      <c r="A7">
        <v>4</v>
      </c>
      <c r="B7" s="70" t="str">
        <f>'Data Summary'!C23</f>
        <v>3_PD_AF</v>
      </c>
      <c r="C7" s="221">
        <f t="shared" si="3"/>
        <v>1</v>
      </c>
      <c r="D7" s="221">
        <f t="shared" si="4"/>
        <v>1</v>
      </c>
      <c r="E7" s="221">
        <f t="shared" si="5"/>
        <v>1</v>
      </c>
      <c r="F7" s="69">
        <f>VLOOKUP($B7,[1]PARAMATRIX!$E$460:$EE$517,F$2,0)</f>
        <v>1</v>
      </c>
      <c r="G7" s="69">
        <f>VLOOKUP($B7,[1]PARAMATRIX!$E$460:$EE$517,G$2,0)</f>
        <v>1</v>
      </c>
      <c r="H7" s="69">
        <f>VLOOKUP($B7,[1]PARAMATRIX!$E$460:$EE$517,H$2,0)</f>
        <v>1</v>
      </c>
      <c r="I7" s="69">
        <f>VLOOKUP($B7,[1]PARAMATRIX!$E$460:$EE$517,I$2,0)</f>
        <v>1</v>
      </c>
      <c r="J7" s="69">
        <f>VLOOKUP($B7,[1]PARAMATRIX!$E$460:$EE$517,J$2,0)</f>
        <v>1</v>
      </c>
      <c r="K7" s="69">
        <f>VLOOKUP($B7,[1]PARAMATRIX!$E$460:$EE$517,K$2,0)</f>
        <v>1</v>
      </c>
      <c r="L7" s="69">
        <f>VLOOKUP($B7,[1]PARAMATRIX!$E$460:$EE$517,L$2,0)</f>
        <v>1</v>
      </c>
      <c r="M7" s="69">
        <f>VLOOKUP($B7,[1]PARAMATRIX!$E$460:$EE$517,M$2,0)</f>
        <v>1</v>
      </c>
      <c r="N7" s="69">
        <f>VLOOKUP($B7,[1]PARAMATRIX!$E$460:$EE$517,N$2,0)</f>
        <v>1</v>
      </c>
      <c r="O7" s="69">
        <f>VLOOKUP($B7,[1]PARAMATRIX!$E$460:$EE$517,O$2,0)</f>
        <v>1</v>
      </c>
      <c r="P7" s="69">
        <f>VLOOKUP($B7,[1]PARAMATRIX!$E$460:$EE$517,P$2,0)</f>
        <v>1</v>
      </c>
      <c r="Q7" s="69">
        <f>VLOOKUP($B7,[1]PARAMATRIX!$E$460:$EE$517,Q$2,0)</f>
        <v>1</v>
      </c>
      <c r="R7" s="69">
        <f>VLOOKUP($B7,[1]PARAMATRIX!$E$460:$EE$517,R$2,0)</f>
        <v>1</v>
      </c>
      <c r="S7" s="69">
        <f>VLOOKUP($B7,[1]PARAMATRIX!$E$460:$EE$517,S$2,0)</f>
        <v>1</v>
      </c>
      <c r="T7" s="69">
        <f>VLOOKUP($B7,[1]PARAMATRIX!$E$460:$EE$517,T$2,0)</f>
        <v>1</v>
      </c>
      <c r="U7" s="69">
        <f>VLOOKUP($B7,[1]PARAMATRIX!$E$460:$EE$517,U$2,0)</f>
        <v>1</v>
      </c>
      <c r="V7" s="69">
        <f>VLOOKUP($B7,[1]PARAMATRIX!$E$460:$EE$517,V$2,0)</f>
        <v>1</v>
      </c>
      <c r="W7" s="69">
        <f>VLOOKUP($B7,[1]PARAMATRIX!$E$460:$EE$517,W$2,0)</f>
        <v>1</v>
      </c>
      <c r="X7" s="69">
        <f>VLOOKUP($B7,[1]PARAMATRIX!$E$460:$EE$517,X$2,0)</f>
        <v>1</v>
      </c>
      <c r="Y7" s="69">
        <f>VLOOKUP($B7,[1]PARAMATRIX!$E$460:$EE$517,Y$2,0)</f>
        <v>1</v>
      </c>
      <c r="Z7" s="69">
        <f>VLOOKUP($B7,[1]PARAMATRIX!$E$460:$EE$517,Z$2,0)</f>
        <v>1</v>
      </c>
      <c r="AA7" s="69">
        <f>VLOOKUP($B7,[1]PARAMATRIX!$E$460:$EE$517,AA$2,0)</f>
        <v>1</v>
      </c>
      <c r="AB7" s="69">
        <f>VLOOKUP($B7,[1]PARAMATRIX!$E$460:$EE$517,AB$2,0)</f>
        <v>1</v>
      </c>
      <c r="AC7" s="69">
        <f>VLOOKUP($B7,[1]PARAMATRIX!$E$460:$EE$517,AC$2,0)</f>
        <v>1</v>
      </c>
      <c r="AD7" s="69">
        <f>VLOOKUP($B7,[1]PARAMATRIX!$E$460:$EE$517,AD$2,0)</f>
        <v>1</v>
      </c>
      <c r="AE7" s="69">
        <f>VLOOKUP($B7,[1]PARAMATRIX!$E$460:$EE$517,AE$2,0)</f>
        <v>1</v>
      </c>
      <c r="AF7" s="69">
        <f>VLOOKUP($B7,[1]PARAMATRIX!$E$460:$EE$517,AF$2,0)</f>
        <v>1</v>
      </c>
      <c r="AG7" s="69">
        <f>VLOOKUP($B7,[1]PARAMATRIX!$E$460:$EE$517,AG$2,0)</f>
        <v>1</v>
      </c>
      <c r="AH7" s="69">
        <f>VLOOKUP($B7,[1]PARAMATRIX!$E$460:$EE$517,AH$2,0)</f>
        <v>1</v>
      </c>
      <c r="AI7" s="69">
        <f>VLOOKUP($B7,[1]PARAMATRIX!$E$460:$EE$517,AI$2,0)</f>
        <v>1</v>
      </c>
      <c r="AJ7" s="69">
        <f>VLOOKUP($B7,[1]PARAMATRIX!$E$460:$EE$517,AJ$2,0)</f>
        <v>1</v>
      </c>
      <c r="AK7" s="69">
        <f>VLOOKUP($B7,[1]PARAMATRIX!$E$460:$EE$517,AK$2,0)</f>
        <v>1</v>
      </c>
      <c r="AL7" s="69">
        <f>VLOOKUP($B7,[1]PARAMATRIX!$E$460:$EE$517,AL$2,0)</f>
        <v>1</v>
      </c>
      <c r="AM7" s="69">
        <f>VLOOKUP($B7,[1]PARAMATRIX!$E$460:$EE$517,AM$2,0)</f>
        <v>1</v>
      </c>
      <c r="AN7" s="69">
        <f>VLOOKUP($B7,[1]PARAMATRIX!$E$460:$EE$517,AN$2,0)</f>
        <v>1</v>
      </c>
      <c r="AO7" s="69">
        <f>VLOOKUP($B7,[1]PARAMATRIX!$E$460:$EE$517,AO$2,0)</f>
        <v>1</v>
      </c>
      <c r="AP7" s="69">
        <f>VLOOKUP($B7,[1]PARAMATRIX!$E$460:$EE$517,AP$2,0)</f>
        <v>1</v>
      </c>
      <c r="AQ7" s="69">
        <f>VLOOKUP($B7,[1]PARAMATRIX!$E$460:$EE$517,AQ$2,0)</f>
        <v>1</v>
      </c>
      <c r="AR7" s="69">
        <f>VLOOKUP($B7,[1]PARAMATRIX!$E$460:$EE$517,AR$2,0)</f>
        <v>1</v>
      </c>
      <c r="AS7" s="69">
        <f>VLOOKUP($B7,[1]PARAMATRIX!$E$460:$EE$517,AS$2,0)</f>
        <v>1</v>
      </c>
      <c r="AT7" s="69">
        <f>VLOOKUP($B7,[1]PARAMATRIX!$E$460:$EE$517,AT$2,0)</f>
        <v>1</v>
      </c>
      <c r="AU7" s="69">
        <f>VLOOKUP($B7,[1]PARAMATRIX!$E$460:$EE$517,AU$2,0)</f>
        <v>1</v>
      </c>
      <c r="AV7" s="69">
        <f>VLOOKUP($B7,[1]PARAMATRIX!$E$460:$EE$517,AV$2,0)</f>
        <v>1</v>
      </c>
      <c r="AW7" s="69">
        <f>VLOOKUP($B7,[1]PARAMATRIX!$E$460:$EE$517,AW$2,0)</f>
        <v>1</v>
      </c>
      <c r="AX7" s="69">
        <f>VLOOKUP($B7,[1]PARAMATRIX!$E$460:$EE$517,AX$2,0)</f>
        <v>1</v>
      </c>
      <c r="AY7" s="69">
        <f>VLOOKUP($B7,[1]PARAMATRIX!$E$460:$EE$517,AY$2,0)</f>
        <v>1</v>
      </c>
      <c r="AZ7" s="69">
        <f>VLOOKUP($B7,[1]PARAMATRIX!$E$460:$EE$517,AZ$2,0)</f>
        <v>1</v>
      </c>
      <c r="BA7" s="69">
        <f>VLOOKUP($B7,[1]PARAMATRIX!$E$460:$EE$517,BA$2,0)</f>
        <v>1</v>
      </c>
      <c r="BB7" s="69">
        <f>VLOOKUP($B7,[1]PARAMATRIX!$E$460:$EE$517,BB$2,0)</f>
        <v>1</v>
      </c>
      <c r="BC7" s="69">
        <f>VLOOKUP($B7,[1]PARAMATRIX!$E$460:$EE$517,BC$2,0)</f>
        <v>1</v>
      </c>
      <c r="BD7" s="69">
        <f>VLOOKUP($B7,[1]PARAMATRIX!$E$460:$EE$517,BD$2,0)</f>
        <v>1</v>
      </c>
      <c r="BE7" s="69">
        <f>VLOOKUP($B7,[1]PARAMATRIX!$E$460:$EE$517,BE$2,0)</f>
        <v>1</v>
      </c>
      <c r="BF7" s="69">
        <f>VLOOKUP($B7,[1]PARAMATRIX!$E$460:$EE$517,BF$2,0)</f>
        <v>1</v>
      </c>
      <c r="BG7" s="69">
        <f>VLOOKUP($B7,[1]PARAMATRIX!$E$460:$EE$517,BG$2,0)</f>
        <v>1</v>
      </c>
      <c r="BH7" s="69">
        <f>VLOOKUP($B7,[1]PARAMATRIX!$E$460:$EE$517,BH$2,0)</f>
        <v>1</v>
      </c>
      <c r="BI7" s="69">
        <f>VLOOKUP($B7,[1]PARAMATRIX!$E$460:$EE$517,BI$2,0)</f>
        <v>1</v>
      </c>
      <c r="BJ7" s="69">
        <f>VLOOKUP($B7,[1]PARAMATRIX!$E$460:$EE$517,BJ$2,0)</f>
        <v>1</v>
      </c>
      <c r="BK7" s="69">
        <f>VLOOKUP($B7,[1]PARAMATRIX!$E$460:$EE$517,BK$2,0)</f>
        <v>1</v>
      </c>
      <c r="BL7" s="69">
        <f>VLOOKUP($B7,[1]PARAMATRIX!$E$460:$EE$517,BL$2,0)</f>
        <v>1</v>
      </c>
      <c r="BM7" s="69">
        <f>VLOOKUP($B7,[1]PARAMATRIX!$E$460:$EE$517,BM$2,0)</f>
        <v>1</v>
      </c>
      <c r="BN7" s="69">
        <f>VLOOKUP($B7,[1]PARAMATRIX!$E$460:$EE$517,BN$2,0)</f>
        <v>1</v>
      </c>
      <c r="BO7" s="69">
        <f>VLOOKUP($B7,[1]PARAMATRIX!$E$460:$EE$517,BO$2,0)</f>
        <v>1</v>
      </c>
      <c r="BP7" s="69">
        <f>VLOOKUP($B7,[1]PARAMATRIX!$E$460:$EE$517,BP$2,0)</f>
        <v>1</v>
      </c>
      <c r="BQ7" s="69">
        <f>VLOOKUP($B7,[1]PARAMATRIX!$E$460:$EE$517,BQ$2,0)</f>
        <v>1</v>
      </c>
      <c r="BR7" s="69">
        <f>VLOOKUP($B7,[1]PARAMATRIX!$E$460:$EE$517,BR$2,0)</f>
        <v>1</v>
      </c>
      <c r="BS7" s="69">
        <f>VLOOKUP($B7,[1]PARAMATRIX!$E$460:$EE$517,BS$2,0)</f>
        <v>1</v>
      </c>
      <c r="BT7" s="69">
        <f>VLOOKUP($B7,[1]PARAMATRIX!$E$460:$EE$517,BT$2,0)</f>
        <v>1</v>
      </c>
      <c r="BU7" s="69">
        <f>VLOOKUP($B7,[1]PARAMATRIX!$E$460:$EE$517,BU$2,0)</f>
        <v>1</v>
      </c>
      <c r="BV7" s="69">
        <f>VLOOKUP($B7,[1]PARAMATRIX!$E$460:$EE$517,BV$2,0)</f>
        <v>1</v>
      </c>
      <c r="BW7" s="69">
        <f>VLOOKUP($B7,[1]PARAMATRIX!$E$460:$EE$517,BW$2,0)</f>
        <v>1</v>
      </c>
      <c r="BX7" s="69">
        <f>VLOOKUP($B7,[1]PARAMATRIX!$E$460:$EE$517,BX$2,0)</f>
        <v>1</v>
      </c>
      <c r="BY7" s="69">
        <f>VLOOKUP($B7,[1]PARAMATRIX!$E$460:$EE$517,BY$2,0)</f>
        <v>1</v>
      </c>
      <c r="BZ7" s="69">
        <f>VLOOKUP($B7,[1]PARAMATRIX!$E$460:$EE$517,BZ$2,0)</f>
        <v>1</v>
      </c>
      <c r="CA7" s="69">
        <f>VLOOKUP($B7,[1]PARAMATRIX!$E$460:$EE$517,CA$2,0)</f>
        <v>1</v>
      </c>
      <c r="CB7" s="69">
        <f>VLOOKUP($B7,[1]PARAMATRIX!$E$460:$EE$517,CB$2,0)</f>
        <v>1</v>
      </c>
      <c r="CC7" s="69">
        <f>VLOOKUP($B7,[1]PARAMATRIX!$E$460:$EE$517,CC$2,0)</f>
        <v>1</v>
      </c>
      <c r="CD7" s="69">
        <f>VLOOKUP($B7,[1]PARAMATRIX!$E$460:$EE$517,CD$2,0)</f>
        <v>1</v>
      </c>
      <c r="CE7" s="69">
        <f>VLOOKUP($B7,[1]PARAMATRIX!$E$460:$EE$517,CE$2,0)</f>
        <v>1</v>
      </c>
      <c r="CF7" s="69">
        <f>VLOOKUP($B7,[1]PARAMATRIX!$E$460:$EE$517,CF$2,0)</f>
        <v>1</v>
      </c>
      <c r="CG7" s="69">
        <f>VLOOKUP($B7,[1]PARAMATRIX!$E$460:$EE$517,CG$2,0)</f>
        <v>1</v>
      </c>
      <c r="CH7" s="69">
        <f>VLOOKUP($B7,[1]PARAMATRIX!$E$460:$EE$517,CH$2,0)</f>
        <v>1</v>
      </c>
      <c r="CI7" s="69" t="s">
        <v>348</v>
      </c>
      <c r="CJ7" s="234"/>
      <c r="CK7" s="234"/>
      <c r="CL7" s="234"/>
      <c r="CM7" s="234"/>
      <c r="CN7" s="234"/>
      <c r="CO7" s="234"/>
      <c r="CP7" s="234"/>
    </row>
    <row r="8" spans="1:118" ht="15" customHeight="1" x14ac:dyDescent="0.25">
      <c r="A8">
        <f>A7+1</f>
        <v>5</v>
      </c>
      <c r="B8" s="70" t="str">
        <f>'Data Summary'!C24</f>
        <v>3_PD_EF</v>
      </c>
      <c r="C8" s="221">
        <f t="shared" si="3"/>
        <v>3172.5</v>
      </c>
      <c r="D8" s="221">
        <f t="shared" si="4"/>
        <v>3172.5</v>
      </c>
      <c r="E8" s="221">
        <f t="shared" si="5"/>
        <v>3172.5</v>
      </c>
      <c r="F8" s="69">
        <f>VLOOKUP($B8,[1]PARAMATRIX!$E$460:$EE$517,F$2,0)</f>
        <v>3172.5</v>
      </c>
      <c r="G8" s="69">
        <f>VLOOKUP($B8,[1]PARAMATRIX!$E$460:$EE$517,G$2,0)</f>
        <v>3172.5</v>
      </c>
      <c r="H8" s="69">
        <f>VLOOKUP($B8,[1]PARAMATRIX!$E$460:$EE$517,H$2,0)</f>
        <v>3172.5</v>
      </c>
      <c r="I8" s="69">
        <f>VLOOKUP($B8,[1]PARAMATRIX!$E$460:$EE$517,I$2,0)</f>
        <v>3172.5</v>
      </c>
      <c r="J8" s="69">
        <f>VLOOKUP($B8,[1]PARAMATRIX!$E$460:$EE$517,J$2,0)</f>
        <v>3172.5</v>
      </c>
      <c r="K8" s="69">
        <f>VLOOKUP($B8,[1]PARAMATRIX!$E$460:$EE$517,K$2,0)</f>
        <v>3172.5</v>
      </c>
      <c r="L8" s="69">
        <f>VLOOKUP($B8,[1]PARAMATRIX!$E$460:$EE$517,L$2,0)</f>
        <v>3172.5</v>
      </c>
      <c r="M8" s="69">
        <f>VLOOKUP($B8,[1]PARAMATRIX!$E$460:$EE$517,M$2,0)</f>
        <v>3172.5</v>
      </c>
      <c r="N8" s="69">
        <f>VLOOKUP($B8,[1]PARAMATRIX!$E$460:$EE$517,N$2,0)</f>
        <v>3172.5</v>
      </c>
      <c r="O8" s="69">
        <f>VLOOKUP($B8,[1]PARAMATRIX!$E$460:$EE$517,O$2,0)</f>
        <v>3172.5</v>
      </c>
      <c r="P8" s="69">
        <f>VLOOKUP($B8,[1]PARAMATRIX!$E$460:$EE$517,P$2,0)</f>
        <v>3172.5</v>
      </c>
      <c r="Q8" s="69">
        <f>VLOOKUP($B8,[1]PARAMATRIX!$E$460:$EE$517,Q$2,0)</f>
        <v>3172.5</v>
      </c>
      <c r="R8" s="69">
        <f>VLOOKUP($B8,[1]PARAMATRIX!$E$460:$EE$517,R$2,0)</f>
        <v>3172.5</v>
      </c>
      <c r="S8" s="69">
        <f>VLOOKUP($B8,[1]PARAMATRIX!$E$460:$EE$517,S$2,0)</f>
        <v>3172.5</v>
      </c>
      <c r="T8" s="69">
        <f>VLOOKUP($B8,[1]PARAMATRIX!$E$460:$EE$517,T$2,0)</f>
        <v>3172.5</v>
      </c>
      <c r="U8" s="69">
        <f>VLOOKUP($B8,[1]PARAMATRIX!$E$460:$EE$517,U$2,0)</f>
        <v>3172.5</v>
      </c>
      <c r="V8" s="69">
        <f>VLOOKUP($B8,[1]PARAMATRIX!$E$460:$EE$517,V$2,0)</f>
        <v>3172.5</v>
      </c>
      <c r="W8" s="69">
        <f>VLOOKUP($B8,[1]PARAMATRIX!$E$460:$EE$517,W$2,0)</f>
        <v>3172.5</v>
      </c>
      <c r="X8" s="69">
        <f>VLOOKUP($B8,[1]PARAMATRIX!$E$460:$EE$517,X$2,0)</f>
        <v>3172.5</v>
      </c>
      <c r="Y8" s="69">
        <f>VLOOKUP($B8,[1]PARAMATRIX!$E$460:$EE$517,Y$2,0)</f>
        <v>3172.5</v>
      </c>
      <c r="Z8" s="69">
        <f>VLOOKUP($B8,[1]PARAMATRIX!$E$460:$EE$517,Z$2,0)</f>
        <v>3172.5</v>
      </c>
      <c r="AA8" s="69">
        <f>VLOOKUP($B8,[1]PARAMATRIX!$E$460:$EE$517,AA$2,0)</f>
        <v>3172.5</v>
      </c>
      <c r="AB8" s="69">
        <f>VLOOKUP($B8,[1]PARAMATRIX!$E$460:$EE$517,AB$2,0)</f>
        <v>3172.5</v>
      </c>
      <c r="AC8" s="69">
        <f>VLOOKUP($B8,[1]PARAMATRIX!$E$460:$EE$517,AC$2,0)</f>
        <v>3172.5</v>
      </c>
      <c r="AD8" s="69">
        <f>VLOOKUP($B8,[1]PARAMATRIX!$E$460:$EE$517,AD$2,0)</f>
        <v>3172.5</v>
      </c>
      <c r="AE8" s="69">
        <f>VLOOKUP($B8,[1]PARAMATRIX!$E$460:$EE$517,AE$2,0)</f>
        <v>3172.5</v>
      </c>
      <c r="AF8" s="69">
        <f>VLOOKUP($B8,[1]PARAMATRIX!$E$460:$EE$517,AF$2,0)</f>
        <v>3172.5</v>
      </c>
      <c r="AG8" s="69">
        <f>VLOOKUP($B8,[1]PARAMATRIX!$E$460:$EE$517,AG$2,0)</f>
        <v>3172.5</v>
      </c>
      <c r="AH8" s="69">
        <f>VLOOKUP($B8,[1]PARAMATRIX!$E$460:$EE$517,AH$2,0)</f>
        <v>3172.5</v>
      </c>
      <c r="AI8" s="69">
        <f>VLOOKUP($B8,[1]PARAMATRIX!$E$460:$EE$517,AI$2,0)</f>
        <v>3172.5</v>
      </c>
      <c r="AJ8" s="69">
        <f>VLOOKUP($B8,[1]PARAMATRIX!$E$460:$EE$517,AJ$2,0)</f>
        <v>3172.5</v>
      </c>
      <c r="AK8" s="69">
        <f>VLOOKUP($B8,[1]PARAMATRIX!$E$460:$EE$517,AK$2,0)</f>
        <v>3172.5</v>
      </c>
      <c r="AL8" s="69">
        <f>VLOOKUP($B8,[1]PARAMATRIX!$E$460:$EE$517,AL$2,0)</f>
        <v>3172.5</v>
      </c>
      <c r="AM8" s="69">
        <f>VLOOKUP($B8,[1]PARAMATRIX!$E$460:$EE$517,AM$2,0)</f>
        <v>3172.5</v>
      </c>
      <c r="AN8" s="69">
        <f>VLOOKUP($B8,[1]PARAMATRIX!$E$460:$EE$517,AN$2,0)</f>
        <v>3172.5</v>
      </c>
      <c r="AO8" s="69">
        <f>VLOOKUP($B8,[1]PARAMATRIX!$E$460:$EE$517,AO$2,0)</f>
        <v>3172.5</v>
      </c>
      <c r="AP8" s="69">
        <f>VLOOKUP($B8,[1]PARAMATRIX!$E$460:$EE$517,AP$2,0)</f>
        <v>3172.5</v>
      </c>
      <c r="AQ8" s="69">
        <f>VLOOKUP($B8,[1]PARAMATRIX!$E$460:$EE$517,AQ$2,0)</f>
        <v>3172.5</v>
      </c>
      <c r="AR8" s="69">
        <f>VLOOKUP($B8,[1]PARAMATRIX!$E$460:$EE$517,AR$2,0)</f>
        <v>3172.5</v>
      </c>
      <c r="AS8" s="69">
        <f>VLOOKUP($B8,[1]PARAMATRIX!$E$460:$EE$517,AS$2,0)</f>
        <v>3172.5</v>
      </c>
      <c r="AT8" s="69">
        <f>VLOOKUP($B8,[1]PARAMATRIX!$E$460:$EE$517,AT$2,0)</f>
        <v>3172.5</v>
      </c>
      <c r="AU8" s="69">
        <f>VLOOKUP($B8,[1]PARAMATRIX!$E$460:$EE$517,AU$2,0)</f>
        <v>3172.5</v>
      </c>
      <c r="AV8" s="69">
        <f>VLOOKUP($B8,[1]PARAMATRIX!$E$460:$EE$517,AV$2,0)</f>
        <v>3172.5</v>
      </c>
      <c r="AW8" s="69">
        <f>VLOOKUP($B8,[1]PARAMATRIX!$E$460:$EE$517,AW$2,0)</f>
        <v>3172.5</v>
      </c>
      <c r="AX8" s="69">
        <f>VLOOKUP($B8,[1]PARAMATRIX!$E$460:$EE$517,AX$2,0)</f>
        <v>3172.5</v>
      </c>
      <c r="AY8" s="69">
        <f>VLOOKUP($B8,[1]PARAMATRIX!$E$460:$EE$517,AY$2,0)</f>
        <v>3172.5</v>
      </c>
      <c r="AZ8" s="69">
        <f>VLOOKUP($B8,[1]PARAMATRIX!$E$460:$EE$517,AZ$2,0)</f>
        <v>3172.5</v>
      </c>
      <c r="BA8" s="69">
        <f>VLOOKUP($B8,[1]PARAMATRIX!$E$460:$EE$517,BA$2,0)</f>
        <v>3172.5</v>
      </c>
      <c r="BB8" s="69">
        <f>VLOOKUP($B8,[1]PARAMATRIX!$E$460:$EE$517,BB$2,0)</f>
        <v>3172.5</v>
      </c>
      <c r="BC8" s="69">
        <f>VLOOKUP($B8,[1]PARAMATRIX!$E$460:$EE$517,BC$2,0)</f>
        <v>3172.5</v>
      </c>
      <c r="BD8" s="69">
        <f>VLOOKUP($B8,[1]PARAMATRIX!$E$460:$EE$517,BD$2,0)</f>
        <v>3172.5</v>
      </c>
      <c r="BE8" s="69">
        <f>VLOOKUP($B8,[1]PARAMATRIX!$E$460:$EE$517,BE$2,0)</f>
        <v>3172.5</v>
      </c>
      <c r="BF8" s="69">
        <f>VLOOKUP($B8,[1]PARAMATRIX!$E$460:$EE$517,BF$2,0)</f>
        <v>3172.5</v>
      </c>
      <c r="BG8" s="69">
        <f>VLOOKUP($B8,[1]PARAMATRIX!$E$460:$EE$517,BG$2,0)</f>
        <v>3172.5</v>
      </c>
      <c r="BH8" s="69">
        <f>VLOOKUP($B8,[1]PARAMATRIX!$E$460:$EE$517,BH$2,0)</f>
        <v>3172.5</v>
      </c>
      <c r="BI8" s="69">
        <f>VLOOKUP($B8,[1]PARAMATRIX!$E$460:$EE$517,BI$2,0)</f>
        <v>3172.5</v>
      </c>
      <c r="BJ8" s="69">
        <f>VLOOKUP($B8,[1]PARAMATRIX!$E$460:$EE$517,BJ$2,0)</f>
        <v>3172.5</v>
      </c>
      <c r="BK8" s="69">
        <f>VLOOKUP($B8,[1]PARAMATRIX!$E$460:$EE$517,BK$2,0)</f>
        <v>3172.5</v>
      </c>
      <c r="BL8" s="69">
        <f>VLOOKUP($B8,[1]PARAMATRIX!$E$460:$EE$517,BL$2,0)</f>
        <v>3172.5</v>
      </c>
      <c r="BM8" s="69">
        <f>VLOOKUP($B8,[1]PARAMATRIX!$E$460:$EE$517,BM$2,0)</f>
        <v>3172.5</v>
      </c>
      <c r="BN8" s="69">
        <f>VLOOKUP($B8,[1]PARAMATRIX!$E$460:$EE$517,BN$2,0)</f>
        <v>3172.5</v>
      </c>
      <c r="BO8" s="69">
        <f>VLOOKUP($B8,[1]PARAMATRIX!$E$460:$EE$517,BO$2,0)</f>
        <v>3172.5</v>
      </c>
      <c r="BP8" s="69">
        <f>VLOOKUP($B8,[1]PARAMATRIX!$E$460:$EE$517,BP$2,0)</f>
        <v>3172.5</v>
      </c>
      <c r="BQ8" s="69">
        <f>VLOOKUP($B8,[1]PARAMATRIX!$E$460:$EE$517,BQ$2,0)</f>
        <v>3172.5</v>
      </c>
      <c r="BR8" s="69">
        <f>VLOOKUP($B8,[1]PARAMATRIX!$E$460:$EE$517,BR$2,0)</f>
        <v>3172.5</v>
      </c>
      <c r="BS8" s="69">
        <f>VLOOKUP($B8,[1]PARAMATRIX!$E$460:$EE$517,BS$2,0)</f>
        <v>3172.5</v>
      </c>
      <c r="BT8" s="69">
        <f>VLOOKUP($B8,[1]PARAMATRIX!$E$460:$EE$517,BT$2,0)</f>
        <v>3172.5</v>
      </c>
      <c r="BU8" s="69">
        <f>VLOOKUP($B8,[1]PARAMATRIX!$E$460:$EE$517,BU$2,0)</f>
        <v>3172.5</v>
      </c>
      <c r="BV8" s="69">
        <f>VLOOKUP($B8,[1]PARAMATRIX!$E$460:$EE$517,BV$2,0)</f>
        <v>3172.5</v>
      </c>
      <c r="BW8" s="69">
        <f>VLOOKUP($B8,[1]PARAMATRIX!$E$460:$EE$517,BW$2,0)</f>
        <v>3172.5</v>
      </c>
      <c r="BX8" s="69">
        <f>VLOOKUP($B8,[1]PARAMATRIX!$E$460:$EE$517,BX$2,0)</f>
        <v>3172.5</v>
      </c>
      <c r="BY8" s="69">
        <f>VLOOKUP($B8,[1]PARAMATRIX!$E$460:$EE$517,BY$2,0)</f>
        <v>3172.5</v>
      </c>
      <c r="BZ8" s="69">
        <f>VLOOKUP($B8,[1]PARAMATRIX!$E$460:$EE$517,BZ$2,0)</f>
        <v>3172.5</v>
      </c>
      <c r="CA8" s="69">
        <f>VLOOKUP($B8,[1]PARAMATRIX!$E$460:$EE$517,CA$2,0)</f>
        <v>3172.5</v>
      </c>
      <c r="CB8" s="69">
        <f>VLOOKUP($B8,[1]PARAMATRIX!$E$460:$EE$517,CB$2,0)</f>
        <v>3172.5</v>
      </c>
      <c r="CC8" s="69">
        <f>VLOOKUP($B8,[1]PARAMATRIX!$E$460:$EE$517,CC$2,0)</f>
        <v>3172.5</v>
      </c>
      <c r="CD8" s="69">
        <f>VLOOKUP($B8,[1]PARAMATRIX!$E$460:$EE$517,CD$2,0)</f>
        <v>3172.5</v>
      </c>
      <c r="CE8" s="69">
        <f>VLOOKUP($B8,[1]PARAMATRIX!$E$460:$EE$517,CE$2,0)</f>
        <v>3172.5</v>
      </c>
      <c r="CF8" s="69">
        <f>VLOOKUP($B8,[1]PARAMATRIX!$E$460:$EE$517,CF$2,0)</f>
        <v>3172.5</v>
      </c>
      <c r="CG8" s="69">
        <f>VLOOKUP($B8,[1]PARAMATRIX!$E$460:$EE$517,CG$2,0)</f>
        <v>3172.5</v>
      </c>
      <c r="CH8" s="69">
        <f>VLOOKUP($B8,[1]PARAMATRIX!$E$460:$EE$517,CH$2,0)</f>
        <v>3172.5</v>
      </c>
      <c r="CI8" s="69" t="s">
        <v>349</v>
      </c>
      <c r="CJ8" s="234"/>
      <c r="CK8" s="234"/>
      <c r="CL8" s="234"/>
      <c r="CM8" s="234"/>
      <c r="CN8" s="234"/>
      <c r="CO8" s="234"/>
      <c r="CP8" s="234"/>
    </row>
    <row r="9" spans="1:118" ht="15" customHeight="1" x14ac:dyDescent="0.25">
      <c r="A9">
        <f t="shared" ref="A9:A19" si="6">A8+1</f>
        <v>6</v>
      </c>
      <c r="B9" s="70" t="str">
        <f>'Data Summary'!C25</f>
        <v>3_DEHYdes_CH4</v>
      </c>
      <c r="C9" s="221">
        <f t="shared" si="3"/>
        <v>1.3296019553072623E-2</v>
      </c>
      <c r="D9" s="221">
        <f t="shared" si="4"/>
        <v>7.5824575418994358E-2</v>
      </c>
      <c r="E9" s="221">
        <f t="shared" si="5"/>
        <v>0.21578791899441349</v>
      </c>
      <c r="F9" s="69">
        <f>VLOOKUP($B9,[1]PARAMATRIX!$E$460:$EE$517,F$2,0)</f>
        <v>1.3296019553072623E-2</v>
      </c>
      <c r="G9" s="69">
        <f>VLOOKUP($B9,[1]PARAMATRIX!$E$460:$EE$517,G$2,0)</f>
        <v>7.5824575418994358E-2</v>
      </c>
      <c r="H9" s="69">
        <f>VLOOKUP($B9,[1]PARAMATRIX!$E$460:$EE$517,H$2,0)</f>
        <v>0.21578791899441349</v>
      </c>
      <c r="I9" s="69">
        <f>VLOOKUP($B9,[1]PARAMATRIX!$E$460:$EE$517,I$2,0)</f>
        <v>1.3296019553072623E-2</v>
      </c>
      <c r="J9" s="69">
        <f>VLOOKUP($B9,[1]PARAMATRIX!$E$460:$EE$517,J$2,0)</f>
        <v>7.5824575418994358E-2</v>
      </c>
      <c r="K9" s="69">
        <f>VLOOKUP($B9,[1]PARAMATRIX!$E$460:$EE$517,K$2,0)</f>
        <v>0.21578791899441349</v>
      </c>
      <c r="L9" s="69">
        <f>VLOOKUP($B9,[1]PARAMATRIX!$E$460:$EE$517,L$2,0)</f>
        <v>1.3296019553072623E-2</v>
      </c>
      <c r="M9" s="69">
        <f>VLOOKUP($B9,[1]PARAMATRIX!$E$460:$EE$517,M$2,0)</f>
        <v>7.5824575418994358E-2</v>
      </c>
      <c r="N9" s="69">
        <f>VLOOKUP($B9,[1]PARAMATRIX!$E$460:$EE$517,N$2,0)</f>
        <v>0.21578791899441349</v>
      </c>
      <c r="O9" s="69">
        <f>VLOOKUP($B9,[1]PARAMATRIX!$E$460:$EE$517,O$2,0)</f>
        <v>1.3296019553072623E-2</v>
      </c>
      <c r="P9" s="69">
        <f>VLOOKUP($B9,[1]PARAMATRIX!$E$460:$EE$517,P$2,0)</f>
        <v>7.5824575418994358E-2</v>
      </c>
      <c r="Q9" s="69">
        <f>VLOOKUP($B9,[1]PARAMATRIX!$E$460:$EE$517,Q$2,0)</f>
        <v>0.21578791899441349</v>
      </c>
      <c r="R9" s="69">
        <f>VLOOKUP($B9,[1]PARAMATRIX!$E$460:$EE$517,R$2,0)</f>
        <v>1.3296019553072623E-2</v>
      </c>
      <c r="S9" s="69">
        <f>VLOOKUP($B9,[1]PARAMATRIX!$E$460:$EE$517,S$2,0)</f>
        <v>7.5824575418994358E-2</v>
      </c>
      <c r="T9" s="69">
        <f>VLOOKUP($B9,[1]PARAMATRIX!$E$460:$EE$517,T$2,0)</f>
        <v>0.21578791899441349</v>
      </c>
      <c r="U9" s="69">
        <f>VLOOKUP($B9,[1]PARAMATRIX!$E$460:$EE$517,U$2,0)</f>
        <v>1.3296019553072623E-2</v>
      </c>
      <c r="V9" s="69">
        <f>VLOOKUP($B9,[1]PARAMATRIX!$E$460:$EE$517,V$2,0)</f>
        <v>7.5824575418994358E-2</v>
      </c>
      <c r="W9" s="69">
        <f>VLOOKUP($B9,[1]PARAMATRIX!$E$460:$EE$517,W$2,0)</f>
        <v>0.21578791899441349</v>
      </c>
      <c r="X9" s="69">
        <f>VLOOKUP($B9,[1]PARAMATRIX!$E$460:$EE$517,X$2,0)</f>
        <v>1.3296019553072623E-2</v>
      </c>
      <c r="Y9" s="69">
        <f>VLOOKUP($B9,[1]PARAMATRIX!$E$460:$EE$517,Y$2,0)</f>
        <v>7.5824575418994358E-2</v>
      </c>
      <c r="Z9" s="69">
        <f>VLOOKUP($B9,[1]PARAMATRIX!$E$460:$EE$517,Z$2,0)</f>
        <v>0.21578791899441349</v>
      </c>
      <c r="AA9" s="69">
        <f>VLOOKUP($B9,[1]PARAMATRIX!$E$460:$EE$517,AA$2,0)</f>
        <v>1.3296019553072623E-2</v>
      </c>
      <c r="AB9" s="69">
        <f>VLOOKUP($B9,[1]PARAMATRIX!$E$460:$EE$517,AB$2,0)</f>
        <v>7.5824575418994358E-2</v>
      </c>
      <c r="AC9" s="69">
        <f>VLOOKUP($B9,[1]PARAMATRIX!$E$460:$EE$517,AC$2,0)</f>
        <v>0.21578791899441349</v>
      </c>
      <c r="AD9" s="69">
        <f>VLOOKUP($B9,[1]PARAMATRIX!$E$460:$EE$517,AD$2,0)</f>
        <v>1.3296019553072623E-2</v>
      </c>
      <c r="AE9" s="69">
        <f>VLOOKUP($B9,[1]PARAMATRIX!$E$460:$EE$517,AE$2,0)</f>
        <v>7.5824575418994358E-2</v>
      </c>
      <c r="AF9" s="69">
        <f>VLOOKUP($B9,[1]PARAMATRIX!$E$460:$EE$517,AF$2,0)</f>
        <v>0.21578791899441349</v>
      </c>
      <c r="AG9" s="69">
        <f>VLOOKUP($B9,[1]PARAMATRIX!$E$460:$EE$517,AG$2,0)</f>
        <v>1.3296019553072623E-2</v>
      </c>
      <c r="AH9" s="69">
        <f>VLOOKUP($B9,[1]PARAMATRIX!$E$460:$EE$517,AH$2,0)</f>
        <v>7.5824575418994358E-2</v>
      </c>
      <c r="AI9" s="69">
        <f>VLOOKUP($B9,[1]PARAMATRIX!$E$460:$EE$517,AI$2,0)</f>
        <v>0.21578791899441349</v>
      </c>
      <c r="AJ9" s="69">
        <f>VLOOKUP($B9,[1]PARAMATRIX!$E$460:$EE$517,AJ$2,0)</f>
        <v>1.3296019553072623E-2</v>
      </c>
      <c r="AK9" s="69">
        <f>VLOOKUP($B9,[1]PARAMATRIX!$E$460:$EE$517,AK$2,0)</f>
        <v>7.5824575418994358E-2</v>
      </c>
      <c r="AL9" s="69">
        <f>VLOOKUP($B9,[1]PARAMATRIX!$E$460:$EE$517,AL$2,0)</f>
        <v>0.21578791899441349</v>
      </c>
      <c r="AM9" s="69">
        <f>VLOOKUP($B9,[1]PARAMATRIX!$E$460:$EE$517,AM$2,0)</f>
        <v>1.3296019553072623E-2</v>
      </c>
      <c r="AN9" s="69">
        <f>VLOOKUP($B9,[1]PARAMATRIX!$E$460:$EE$517,AN$2,0)</f>
        <v>7.5824575418994358E-2</v>
      </c>
      <c r="AO9" s="69">
        <f>VLOOKUP($B9,[1]PARAMATRIX!$E$460:$EE$517,AO$2,0)</f>
        <v>0.21578791899441349</v>
      </c>
      <c r="AP9" s="69">
        <f>VLOOKUP($B9,[1]PARAMATRIX!$E$460:$EE$517,AP$2,0)</f>
        <v>1.3296019553072623E-2</v>
      </c>
      <c r="AQ9" s="69">
        <f>VLOOKUP($B9,[1]PARAMATRIX!$E$460:$EE$517,AQ$2,0)</f>
        <v>7.5824575418994358E-2</v>
      </c>
      <c r="AR9" s="69">
        <f>VLOOKUP($B9,[1]PARAMATRIX!$E$460:$EE$517,AR$2,0)</f>
        <v>0.21578791899441349</v>
      </c>
      <c r="AS9" s="69">
        <f>VLOOKUP($B9,[1]PARAMATRIX!$E$460:$EE$517,AS$2,0)</f>
        <v>1.3296019553072623E-2</v>
      </c>
      <c r="AT9" s="69">
        <f>VLOOKUP($B9,[1]PARAMATRIX!$E$460:$EE$517,AT$2,0)</f>
        <v>7.5824575418994358E-2</v>
      </c>
      <c r="AU9" s="69">
        <f>VLOOKUP($B9,[1]PARAMATRIX!$E$460:$EE$517,AU$2,0)</f>
        <v>0.21578791899441349</v>
      </c>
      <c r="AV9" s="69">
        <f>VLOOKUP($B9,[1]PARAMATRIX!$E$460:$EE$517,AV$2,0)</f>
        <v>1.3296019553072623E-2</v>
      </c>
      <c r="AW9" s="69">
        <f>VLOOKUP($B9,[1]PARAMATRIX!$E$460:$EE$517,AW$2,0)</f>
        <v>7.5824575418994358E-2</v>
      </c>
      <c r="AX9" s="69">
        <f>VLOOKUP($B9,[1]PARAMATRIX!$E$460:$EE$517,AX$2,0)</f>
        <v>0.21578791899441349</v>
      </c>
      <c r="AY9" s="69">
        <f>VLOOKUP($B9,[1]PARAMATRIX!$E$460:$EE$517,AY$2,0)</f>
        <v>1.3296019553072623E-2</v>
      </c>
      <c r="AZ9" s="69">
        <f>VLOOKUP($B9,[1]PARAMATRIX!$E$460:$EE$517,AZ$2,0)</f>
        <v>7.5824575418994358E-2</v>
      </c>
      <c r="BA9" s="69">
        <f>VLOOKUP($B9,[1]PARAMATRIX!$E$460:$EE$517,BA$2,0)</f>
        <v>0.21578791899441349</v>
      </c>
      <c r="BB9" s="69">
        <f>VLOOKUP($B9,[1]PARAMATRIX!$E$460:$EE$517,BB$2,0)</f>
        <v>1.3296019553072623E-2</v>
      </c>
      <c r="BC9" s="69">
        <f>VLOOKUP($B9,[1]PARAMATRIX!$E$460:$EE$517,BC$2,0)</f>
        <v>7.5824575418994358E-2</v>
      </c>
      <c r="BD9" s="69">
        <f>VLOOKUP($B9,[1]PARAMATRIX!$E$460:$EE$517,BD$2,0)</f>
        <v>0.21578791899441349</v>
      </c>
      <c r="BE9" s="69">
        <f>VLOOKUP($B9,[1]PARAMATRIX!$E$460:$EE$517,BE$2,0)</f>
        <v>1.3296019553072623E-2</v>
      </c>
      <c r="BF9" s="69">
        <f>VLOOKUP($B9,[1]PARAMATRIX!$E$460:$EE$517,BF$2,0)</f>
        <v>7.5824575418994358E-2</v>
      </c>
      <c r="BG9" s="69">
        <f>VLOOKUP($B9,[1]PARAMATRIX!$E$460:$EE$517,BG$2,0)</f>
        <v>0.21578791899441349</v>
      </c>
      <c r="BH9" s="69">
        <f>VLOOKUP($B9,[1]PARAMATRIX!$E$460:$EE$517,BH$2,0)</f>
        <v>1.3296019553072623E-2</v>
      </c>
      <c r="BI9" s="69">
        <f>VLOOKUP($B9,[1]PARAMATRIX!$E$460:$EE$517,BI$2,0)</f>
        <v>7.5824575418994358E-2</v>
      </c>
      <c r="BJ9" s="69">
        <f>VLOOKUP($B9,[1]PARAMATRIX!$E$460:$EE$517,BJ$2,0)</f>
        <v>0.21578791899441349</v>
      </c>
      <c r="BK9" s="69">
        <f>VLOOKUP($B9,[1]PARAMATRIX!$E$460:$EE$517,BK$2,0)</f>
        <v>1.3296019553072623E-2</v>
      </c>
      <c r="BL9" s="69">
        <f>VLOOKUP($B9,[1]PARAMATRIX!$E$460:$EE$517,BL$2,0)</f>
        <v>7.5824575418994358E-2</v>
      </c>
      <c r="BM9" s="69">
        <f>VLOOKUP($B9,[1]PARAMATRIX!$E$460:$EE$517,BM$2,0)</f>
        <v>0.21578791899441349</v>
      </c>
      <c r="BN9" s="69">
        <f>VLOOKUP($B9,[1]PARAMATRIX!$E$460:$EE$517,BN$2,0)</f>
        <v>1.3296019553072623E-2</v>
      </c>
      <c r="BO9" s="69">
        <f>VLOOKUP($B9,[1]PARAMATRIX!$E$460:$EE$517,BO$2,0)</f>
        <v>7.5824575418994358E-2</v>
      </c>
      <c r="BP9" s="69">
        <f>VLOOKUP($B9,[1]PARAMATRIX!$E$460:$EE$517,BP$2,0)</f>
        <v>0.21578791899441349</v>
      </c>
      <c r="BQ9" s="69">
        <f>VLOOKUP($B9,[1]PARAMATRIX!$E$460:$EE$517,BQ$2,0)</f>
        <v>1.3296019553072623E-2</v>
      </c>
      <c r="BR9" s="69">
        <f>VLOOKUP($B9,[1]PARAMATRIX!$E$460:$EE$517,BR$2,0)</f>
        <v>7.5824575418994358E-2</v>
      </c>
      <c r="BS9" s="69">
        <f>VLOOKUP($B9,[1]PARAMATRIX!$E$460:$EE$517,BS$2,0)</f>
        <v>0.21578791899441349</v>
      </c>
      <c r="BT9" s="69">
        <f>VLOOKUP($B9,[1]PARAMATRIX!$E$460:$EE$517,BT$2,0)</f>
        <v>1.3296019553072623E-2</v>
      </c>
      <c r="BU9" s="69">
        <f>VLOOKUP($B9,[1]PARAMATRIX!$E$460:$EE$517,BU$2,0)</f>
        <v>7.5824575418994358E-2</v>
      </c>
      <c r="BV9" s="69">
        <f>VLOOKUP($B9,[1]PARAMATRIX!$E$460:$EE$517,BV$2,0)</f>
        <v>0.21578791899441349</v>
      </c>
      <c r="BW9" s="69">
        <f>VLOOKUP($B9,[1]PARAMATRIX!$E$460:$EE$517,BW$2,0)</f>
        <v>1.3296019553072623E-2</v>
      </c>
      <c r="BX9" s="69">
        <f>VLOOKUP($B9,[1]PARAMATRIX!$E$460:$EE$517,BX$2,0)</f>
        <v>7.5824575418994358E-2</v>
      </c>
      <c r="BY9" s="69">
        <f>VLOOKUP($B9,[1]PARAMATRIX!$E$460:$EE$517,BY$2,0)</f>
        <v>0.21578791899441349</v>
      </c>
      <c r="BZ9" s="69">
        <f>VLOOKUP($B9,[1]PARAMATRIX!$E$460:$EE$517,BZ$2,0)</f>
        <v>1.3296019553072623E-2</v>
      </c>
      <c r="CA9" s="69">
        <f>VLOOKUP($B9,[1]PARAMATRIX!$E$460:$EE$517,CA$2,0)</f>
        <v>7.5824575418994358E-2</v>
      </c>
      <c r="CB9" s="69">
        <f>VLOOKUP($B9,[1]PARAMATRIX!$E$460:$EE$517,CB$2,0)</f>
        <v>0.21578791899441349</v>
      </c>
      <c r="CC9" s="69">
        <f>VLOOKUP($B9,[1]PARAMATRIX!$E$460:$EE$517,CC$2,0)</f>
        <v>1.3296019553072623E-2</v>
      </c>
      <c r="CD9" s="69">
        <f>VLOOKUP($B9,[1]PARAMATRIX!$E$460:$EE$517,CD$2,0)</f>
        <v>7.5824575418994358E-2</v>
      </c>
      <c r="CE9" s="69">
        <f>VLOOKUP($B9,[1]PARAMATRIX!$E$460:$EE$517,CE$2,0)</f>
        <v>0.21578791899441349</v>
      </c>
      <c r="CF9" s="69">
        <f>VLOOKUP($B9,[1]PARAMATRIX!$E$460:$EE$517,CF$2,0)</f>
        <v>1.3296019553072623E-2</v>
      </c>
      <c r="CG9" s="69">
        <f>VLOOKUP($B9,[1]PARAMATRIX!$E$460:$EE$517,CG$2,0)</f>
        <v>7.5824575418994358E-2</v>
      </c>
      <c r="CH9" s="69">
        <f>VLOOKUP($B9,[1]PARAMATRIX!$E$460:$EE$517,CH$2,0)</f>
        <v>0.21578791899441349</v>
      </c>
      <c r="CI9" s="69" t="s">
        <v>356</v>
      </c>
      <c r="CJ9" s="234"/>
      <c r="CK9" s="234"/>
      <c r="CL9" s="234"/>
      <c r="CM9" s="234"/>
      <c r="CN9" s="234"/>
      <c r="CO9" s="234"/>
      <c r="CP9" s="234"/>
    </row>
    <row r="10" spans="1:118" ht="15" customHeight="1" x14ac:dyDescent="0.25">
      <c r="A10">
        <f t="shared" si="6"/>
        <v>7</v>
      </c>
      <c r="B10" s="70" t="str">
        <f>'Data Summary'!C26</f>
        <v>3_DEHYlg_CH4</v>
      </c>
      <c r="C10" s="221">
        <f t="shared" si="3"/>
        <v>1.4978577481843567</v>
      </c>
      <c r="D10" s="221">
        <f t="shared" si="4"/>
        <v>5.3795583525022375</v>
      </c>
      <c r="E10" s="221">
        <f t="shared" si="5"/>
        <v>12.238084979706715</v>
      </c>
      <c r="F10" s="69">
        <f>VLOOKUP($B10,[1]PARAMATRIX!$E$460:$EE$517,F$2,0)</f>
        <v>1.4978577481843567</v>
      </c>
      <c r="G10" s="69">
        <f>VLOOKUP($B10,[1]PARAMATRIX!$E$460:$EE$517,G$2,0)</f>
        <v>5.3795583525022375</v>
      </c>
      <c r="H10" s="69">
        <f>VLOOKUP($B10,[1]PARAMATRIX!$E$460:$EE$517,H$2,0)</f>
        <v>12.238084979706715</v>
      </c>
      <c r="I10" s="69">
        <f>VLOOKUP($B10,[1]PARAMATRIX!$E$460:$EE$517,I$2,0)</f>
        <v>1.4978577481843567</v>
      </c>
      <c r="J10" s="69">
        <f>VLOOKUP($B10,[1]PARAMATRIX!$E$460:$EE$517,J$2,0)</f>
        <v>5.3795583525022375</v>
      </c>
      <c r="K10" s="69">
        <f>VLOOKUP($B10,[1]PARAMATRIX!$E$460:$EE$517,K$2,0)</f>
        <v>12.238084979706715</v>
      </c>
      <c r="L10" s="69">
        <f>VLOOKUP($B10,[1]PARAMATRIX!$E$460:$EE$517,L$2,0)</f>
        <v>1.4978577481843567</v>
      </c>
      <c r="M10" s="69">
        <f>VLOOKUP($B10,[1]PARAMATRIX!$E$460:$EE$517,M$2,0)</f>
        <v>5.3795583525022375</v>
      </c>
      <c r="N10" s="69">
        <f>VLOOKUP($B10,[1]PARAMATRIX!$E$460:$EE$517,N$2,0)</f>
        <v>12.238084979706715</v>
      </c>
      <c r="O10" s="69">
        <f>VLOOKUP($B10,[1]PARAMATRIX!$E$460:$EE$517,O$2,0)</f>
        <v>1.4978577481843567</v>
      </c>
      <c r="P10" s="69">
        <f>VLOOKUP($B10,[1]PARAMATRIX!$E$460:$EE$517,P$2,0)</f>
        <v>5.3795583525022375</v>
      </c>
      <c r="Q10" s="69">
        <f>VLOOKUP($B10,[1]PARAMATRIX!$E$460:$EE$517,Q$2,0)</f>
        <v>12.238084979706715</v>
      </c>
      <c r="R10" s="69">
        <f>VLOOKUP($B10,[1]PARAMATRIX!$E$460:$EE$517,R$2,0)</f>
        <v>1.4978577481843567</v>
      </c>
      <c r="S10" s="69">
        <f>VLOOKUP($B10,[1]PARAMATRIX!$E$460:$EE$517,S$2,0)</f>
        <v>5.3795583525022375</v>
      </c>
      <c r="T10" s="69">
        <f>VLOOKUP($B10,[1]PARAMATRIX!$E$460:$EE$517,T$2,0)</f>
        <v>12.238084979706715</v>
      </c>
      <c r="U10" s="69">
        <f>VLOOKUP($B10,[1]PARAMATRIX!$E$460:$EE$517,U$2,0)</f>
        <v>1.4978577481843567</v>
      </c>
      <c r="V10" s="69">
        <f>VLOOKUP($B10,[1]PARAMATRIX!$E$460:$EE$517,V$2,0)</f>
        <v>5.3795583525022375</v>
      </c>
      <c r="W10" s="69">
        <f>VLOOKUP($B10,[1]PARAMATRIX!$E$460:$EE$517,W$2,0)</f>
        <v>12.238084979706715</v>
      </c>
      <c r="X10" s="69">
        <f>VLOOKUP($B10,[1]PARAMATRIX!$E$460:$EE$517,X$2,0)</f>
        <v>1.4978577481843567</v>
      </c>
      <c r="Y10" s="69">
        <f>VLOOKUP($B10,[1]PARAMATRIX!$E$460:$EE$517,Y$2,0)</f>
        <v>5.3795583525022375</v>
      </c>
      <c r="Z10" s="69">
        <f>VLOOKUP($B10,[1]PARAMATRIX!$E$460:$EE$517,Z$2,0)</f>
        <v>12.238084979706715</v>
      </c>
      <c r="AA10" s="69">
        <f>VLOOKUP($B10,[1]PARAMATRIX!$E$460:$EE$517,AA$2,0)</f>
        <v>1.4978577481843567</v>
      </c>
      <c r="AB10" s="69">
        <f>VLOOKUP($B10,[1]PARAMATRIX!$E$460:$EE$517,AB$2,0)</f>
        <v>5.3795583525022375</v>
      </c>
      <c r="AC10" s="69">
        <f>VLOOKUP($B10,[1]PARAMATRIX!$E$460:$EE$517,AC$2,0)</f>
        <v>12.238084979706715</v>
      </c>
      <c r="AD10" s="69">
        <f>VLOOKUP($B10,[1]PARAMATRIX!$E$460:$EE$517,AD$2,0)</f>
        <v>1.4978577481843567</v>
      </c>
      <c r="AE10" s="69">
        <f>VLOOKUP($B10,[1]PARAMATRIX!$E$460:$EE$517,AE$2,0)</f>
        <v>5.3795583525022375</v>
      </c>
      <c r="AF10" s="69">
        <f>VLOOKUP($B10,[1]PARAMATRIX!$E$460:$EE$517,AF$2,0)</f>
        <v>12.238084979706715</v>
      </c>
      <c r="AG10" s="69">
        <f>VLOOKUP($B10,[1]PARAMATRIX!$E$460:$EE$517,AG$2,0)</f>
        <v>1.4978577481843567</v>
      </c>
      <c r="AH10" s="69">
        <f>VLOOKUP($B10,[1]PARAMATRIX!$E$460:$EE$517,AH$2,0)</f>
        <v>5.3795583525022375</v>
      </c>
      <c r="AI10" s="69">
        <f>VLOOKUP($B10,[1]PARAMATRIX!$E$460:$EE$517,AI$2,0)</f>
        <v>12.238084979706715</v>
      </c>
      <c r="AJ10" s="69">
        <f>VLOOKUP($B10,[1]PARAMATRIX!$E$460:$EE$517,AJ$2,0)</f>
        <v>1.4978577481843567</v>
      </c>
      <c r="AK10" s="69">
        <f>VLOOKUP($B10,[1]PARAMATRIX!$E$460:$EE$517,AK$2,0)</f>
        <v>5.3795583525022375</v>
      </c>
      <c r="AL10" s="69">
        <f>VLOOKUP($B10,[1]PARAMATRIX!$E$460:$EE$517,AL$2,0)</f>
        <v>12.238084979706715</v>
      </c>
      <c r="AM10" s="69">
        <f>VLOOKUP($B10,[1]PARAMATRIX!$E$460:$EE$517,AM$2,0)</f>
        <v>1.4978577481843567</v>
      </c>
      <c r="AN10" s="69">
        <f>VLOOKUP($B10,[1]PARAMATRIX!$E$460:$EE$517,AN$2,0)</f>
        <v>5.3795583525022375</v>
      </c>
      <c r="AO10" s="69">
        <f>VLOOKUP($B10,[1]PARAMATRIX!$E$460:$EE$517,AO$2,0)</f>
        <v>12.238084979706715</v>
      </c>
      <c r="AP10" s="69">
        <f>VLOOKUP($B10,[1]PARAMATRIX!$E$460:$EE$517,AP$2,0)</f>
        <v>1.4978577481843567</v>
      </c>
      <c r="AQ10" s="69">
        <f>VLOOKUP($B10,[1]PARAMATRIX!$E$460:$EE$517,AQ$2,0)</f>
        <v>5.3795583525022375</v>
      </c>
      <c r="AR10" s="69">
        <f>VLOOKUP($B10,[1]PARAMATRIX!$E$460:$EE$517,AR$2,0)</f>
        <v>12.238084979706715</v>
      </c>
      <c r="AS10" s="69">
        <f>VLOOKUP($B10,[1]PARAMATRIX!$E$460:$EE$517,AS$2,0)</f>
        <v>1.4978577481843567</v>
      </c>
      <c r="AT10" s="69">
        <f>VLOOKUP($B10,[1]PARAMATRIX!$E$460:$EE$517,AT$2,0)</f>
        <v>5.3795583525022375</v>
      </c>
      <c r="AU10" s="69">
        <f>VLOOKUP($B10,[1]PARAMATRIX!$E$460:$EE$517,AU$2,0)</f>
        <v>12.238084979706715</v>
      </c>
      <c r="AV10" s="69">
        <f>VLOOKUP($B10,[1]PARAMATRIX!$E$460:$EE$517,AV$2,0)</f>
        <v>1.4978577481843567</v>
      </c>
      <c r="AW10" s="69">
        <f>VLOOKUP($B10,[1]PARAMATRIX!$E$460:$EE$517,AW$2,0)</f>
        <v>5.3795583525022375</v>
      </c>
      <c r="AX10" s="69">
        <f>VLOOKUP($B10,[1]PARAMATRIX!$E$460:$EE$517,AX$2,0)</f>
        <v>12.238084979706715</v>
      </c>
      <c r="AY10" s="69">
        <f>VLOOKUP($B10,[1]PARAMATRIX!$E$460:$EE$517,AY$2,0)</f>
        <v>1.4978577481843567</v>
      </c>
      <c r="AZ10" s="69">
        <f>VLOOKUP($B10,[1]PARAMATRIX!$E$460:$EE$517,AZ$2,0)</f>
        <v>5.3795583525022375</v>
      </c>
      <c r="BA10" s="69">
        <f>VLOOKUP($B10,[1]PARAMATRIX!$E$460:$EE$517,BA$2,0)</f>
        <v>12.238084979706715</v>
      </c>
      <c r="BB10" s="69">
        <f>VLOOKUP($B10,[1]PARAMATRIX!$E$460:$EE$517,BB$2,0)</f>
        <v>1.4978577481843567</v>
      </c>
      <c r="BC10" s="69">
        <f>VLOOKUP($B10,[1]PARAMATRIX!$E$460:$EE$517,BC$2,0)</f>
        <v>5.3795583525022375</v>
      </c>
      <c r="BD10" s="69">
        <f>VLOOKUP($B10,[1]PARAMATRIX!$E$460:$EE$517,BD$2,0)</f>
        <v>12.238084979706715</v>
      </c>
      <c r="BE10" s="69">
        <f>VLOOKUP($B10,[1]PARAMATRIX!$E$460:$EE$517,BE$2,0)</f>
        <v>1.4978577481843567</v>
      </c>
      <c r="BF10" s="69">
        <f>VLOOKUP($B10,[1]PARAMATRIX!$E$460:$EE$517,BF$2,0)</f>
        <v>5.3795583525022375</v>
      </c>
      <c r="BG10" s="69">
        <f>VLOOKUP($B10,[1]PARAMATRIX!$E$460:$EE$517,BG$2,0)</f>
        <v>12.238084979706715</v>
      </c>
      <c r="BH10" s="69">
        <f>VLOOKUP($B10,[1]PARAMATRIX!$E$460:$EE$517,BH$2,0)</f>
        <v>1.4978577481843567</v>
      </c>
      <c r="BI10" s="69">
        <f>VLOOKUP($B10,[1]PARAMATRIX!$E$460:$EE$517,BI$2,0)</f>
        <v>5.3795583525022375</v>
      </c>
      <c r="BJ10" s="69">
        <f>VLOOKUP($B10,[1]PARAMATRIX!$E$460:$EE$517,BJ$2,0)</f>
        <v>12.238084979706715</v>
      </c>
      <c r="BK10" s="69">
        <f>VLOOKUP($B10,[1]PARAMATRIX!$E$460:$EE$517,BK$2,0)</f>
        <v>1.4978577481843567</v>
      </c>
      <c r="BL10" s="69">
        <f>VLOOKUP($B10,[1]PARAMATRIX!$E$460:$EE$517,BL$2,0)</f>
        <v>5.3795583525022375</v>
      </c>
      <c r="BM10" s="69">
        <f>VLOOKUP($B10,[1]PARAMATRIX!$E$460:$EE$517,BM$2,0)</f>
        <v>12.238084979706715</v>
      </c>
      <c r="BN10" s="69">
        <f>VLOOKUP($B10,[1]PARAMATRIX!$E$460:$EE$517,BN$2,0)</f>
        <v>1.4978577481843567</v>
      </c>
      <c r="BO10" s="69">
        <f>VLOOKUP($B10,[1]PARAMATRIX!$E$460:$EE$517,BO$2,0)</f>
        <v>5.3795583525022375</v>
      </c>
      <c r="BP10" s="69">
        <f>VLOOKUP($B10,[1]PARAMATRIX!$E$460:$EE$517,BP$2,0)</f>
        <v>12.238084979706715</v>
      </c>
      <c r="BQ10" s="69">
        <f>VLOOKUP($B10,[1]PARAMATRIX!$E$460:$EE$517,BQ$2,0)</f>
        <v>1.4978577481843567</v>
      </c>
      <c r="BR10" s="69">
        <f>VLOOKUP($B10,[1]PARAMATRIX!$E$460:$EE$517,BR$2,0)</f>
        <v>5.3795583525022375</v>
      </c>
      <c r="BS10" s="69">
        <f>VLOOKUP($B10,[1]PARAMATRIX!$E$460:$EE$517,BS$2,0)</f>
        <v>12.238084979706715</v>
      </c>
      <c r="BT10" s="69">
        <f>VLOOKUP($B10,[1]PARAMATRIX!$E$460:$EE$517,BT$2,0)</f>
        <v>1.4978577481843567</v>
      </c>
      <c r="BU10" s="69">
        <f>VLOOKUP($B10,[1]PARAMATRIX!$E$460:$EE$517,BU$2,0)</f>
        <v>5.3795583525022375</v>
      </c>
      <c r="BV10" s="69">
        <f>VLOOKUP($B10,[1]PARAMATRIX!$E$460:$EE$517,BV$2,0)</f>
        <v>12.238084979706715</v>
      </c>
      <c r="BW10" s="69">
        <f>VLOOKUP($B10,[1]PARAMATRIX!$E$460:$EE$517,BW$2,0)</f>
        <v>1.4978577481843567</v>
      </c>
      <c r="BX10" s="69">
        <f>VLOOKUP($B10,[1]PARAMATRIX!$E$460:$EE$517,BX$2,0)</f>
        <v>5.3795583525022375</v>
      </c>
      <c r="BY10" s="69">
        <f>VLOOKUP($B10,[1]PARAMATRIX!$E$460:$EE$517,BY$2,0)</f>
        <v>12.238084979706715</v>
      </c>
      <c r="BZ10" s="69">
        <f>VLOOKUP($B10,[1]PARAMATRIX!$E$460:$EE$517,BZ$2,0)</f>
        <v>1.4978577481843567</v>
      </c>
      <c r="CA10" s="69">
        <f>VLOOKUP($B10,[1]PARAMATRIX!$E$460:$EE$517,CA$2,0)</f>
        <v>5.3795583525022375</v>
      </c>
      <c r="CB10" s="69">
        <f>VLOOKUP($B10,[1]PARAMATRIX!$E$460:$EE$517,CB$2,0)</f>
        <v>12.238084979706715</v>
      </c>
      <c r="CC10" s="69">
        <f>VLOOKUP($B10,[1]PARAMATRIX!$E$460:$EE$517,CC$2,0)</f>
        <v>1.4978577481843567</v>
      </c>
      <c r="CD10" s="69">
        <f>VLOOKUP($B10,[1]PARAMATRIX!$E$460:$EE$517,CD$2,0)</f>
        <v>5.3795583525022375</v>
      </c>
      <c r="CE10" s="69">
        <f>VLOOKUP($B10,[1]PARAMATRIX!$E$460:$EE$517,CE$2,0)</f>
        <v>12.238084979706715</v>
      </c>
      <c r="CF10" s="69">
        <f>VLOOKUP($B10,[1]PARAMATRIX!$E$460:$EE$517,CF$2,0)</f>
        <v>1.4978577481843567</v>
      </c>
      <c r="CG10" s="69">
        <f>VLOOKUP($B10,[1]PARAMATRIX!$E$460:$EE$517,CG$2,0)</f>
        <v>5.3795583525022375</v>
      </c>
      <c r="CH10" s="69">
        <f>VLOOKUP($B10,[1]PARAMATRIX!$E$460:$EE$517,CH$2,0)</f>
        <v>12.238084979706715</v>
      </c>
      <c r="CI10" s="69" t="s">
        <v>350</v>
      </c>
      <c r="CJ10" s="234"/>
      <c r="CK10" s="234"/>
      <c r="CL10" s="234"/>
      <c r="CM10" s="234"/>
      <c r="CN10" s="234"/>
      <c r="CO10" s="234"/>
      <c r="CP10" s="234"/>
    </row>
    <row r="11" spans="1:118" ht="15" customHeight="1" x14ac:dyDescent="0.25">
      <c r="A11">
        <f t="shared" si="6"/>
        <v>8</v>
      </c>
      <c r="B11" s="70" t="str">
        <f>'Data Summary'!C27</f>
        <v>3_BDother_CH4</v>
      </c>
      <c r="C11" s="221">
        <f t="shared" si="3"/>
        <v>1.921901212555865</v>
      </c>
      <c r="D11" s="221">
        <f t="shared" si="4"/>
        <v>7.8313374937832441</v>
      </c>
      <c r="E11" s="221">
        <f t="shared" si="5"/>
        <v>16.259744826243026</v>
      </c>
      <c r="F11" s="69">
        <f>VLOOKUP($B11,[1]PARAMATRIX!$E$460:$EE$517,F$2,0)</f>
        <v>1.921901212555865</v>
      </c>
      <c r="G11" s="69">
        <f>VLOOKUP($B11,[1]PARAMATRIX!$E$460:$EE$517,G$2,0)</f>
        <v>7.8313374937832441</v>
      </c>
      <c r="H11" s="69">
        <f>VLOOKUP($B11,[1]PARAMATRIX!$E$460:$EE$517,H$2,0)</f>
        <v>16.259744826243026</v>
      </c>
      <c r="I11" s="69">
        <f>VLOOKUP($B11,[1]PARAMATRIX!$E$460:$EE$517,I$2,0)</f>
        <v>1.921901212555865</v>
      </c>
      <c r="J11" s="69">
        <f>VLOOKUP($B11,[1]PARAMATRIX!$E$460:$EE$517,J$2,0)</f>
        <v>7.8313374937832441</v>
      </c>
      <c r="K11" s="69">
        <f>VLOOKUP($B11,[1]PARAMATRIX!$E$460:$EE$517,K$2,0)</f>
        <v>16.259744826243026</v>
      </c>
      <c r="L11" s="69">
        <f>VLOOKUP($B11,[1]PARAMATRIX!$E$460:$EE$517,L$2,0)</f>
        <v>1.921901212555865</v>
      </c>
      <c r="M11" s="69">
        <f>VLOOKUP($B11,[1]PARAMATRIX!$E$460:$EE$517,M$2,0)</f>
        <v>7.8313374937832441</v>
      </c>
      <c r="N11" s="69">
        <f>VLOOKUP($B11,[1]PARAMATRIX!$E$460:$EE$517,N$2,0)</f>
        <v>16.259744826243026</v>
      </c>
      <c r="O11" s="69">
        <f>VLOOKUP($B11,[1]PARAMATRIX!$E$460:$EE$517,O$2,0)</f>
        <v>1.921901212555865</v>
      </c>
      <c r="P11" s="69">
        <f>VLOOKUP($B11,[1]PARAMATRIX!$E$460:$EE$517,P$2,0)</f>
        <v>7.8313374937832441</v>
      </c>
      <c r="Q11" s="69">
        <f>VLOOKUP($B11,[1]PARAMATRIX!$E$460:$EE$517,Q$2,0)</f>
        <v>16.259744826243026</v>
      </c>
      <c r="R11" s="69">
        <f>VLOOKUP($B11,[1]PARAMATRIX!$E$460:$EE$517,R$2,0)</f>
        <v>1.921901212555865</v>
      </c>
      <c r="S11" s="69">
        <f>VLOOKUP($B11,[1]PARAMATRIX!$E$460:$EE$517,S$2,0)</f>
        <v>7.8313374937832441</v>
      </c>
      <c r="T11" s="69">
        <f>VLOOKUP($B11,[1]PARAMATRIX!$E$460:$EE$517,T$2,0)</f>
        <v>16.259744826243026</v>
      </c>
      <c r="U11" s="69">
        <f>VLOOKUP($B11,[1]PARAMATRIX!$E$460:$EE$517,U$2,0)</f>
        <v>1.921901212555865</v>
      </c>
      <c r="V11" s="69">
        <f>VLOOKUP($B11,[1]PARAMATRIX!$E$460:$EE$517,V$2,0)</f>
        <v>7.8313374937832441</v>
      </c>
      <c r="W11" s="69">
        <f>VLOOKUP($B11,[1]PARAMATRIX!$E$460:$EE$517,W$2,0)</f>
        <v>16.259744826243026</v>
      </c>
      <c r="X11" s="69">
        <f>VLOOKUP($B11,[1]PARAMATRIX!$E$460:$EE$517,X$2,0)</f>
        <v>1.921901212555865</v>
      </c>
      <c r="Y11" s="69">
        <f>VLOOKUP($B11,[1]PARAMATRIX!$E$460:$EE$517,Y$2,0)</f>
        <v>7.8313374937832441</v>
      </c>
      <c r="Z11" s="69">
        <f>VLOOKUP($B11,[1]PARAMATRIX!$E$460:$EE$517,Z$2,0)</f>
        <v>16.259744826243026</v>
      </c>
      <c r="AA11" s="69">
        <f>VLOOKUP($B11,[1]PARAMATRIX!$E$460:$EE$517,AA$2,0)</f>
        <v>1.921901212555865</v>
      </c>
      <c r="AB11" s="69">
        <f>VLOOKUP($B11,[1]PARAMATRIX!$E$460:$EE$517,AB$2,0)</f>
        <v>7.8313374937832441</v>
      </c>
      <c r="AC11" s="69">
        <f>VLOOKUP($B11,[1]PARAMATRIX!$E$460:$EE$517,AC$2,0)</f>
        <v>16.259744826243026</v>
      </c>
      <c r="AD11" s="69">
        <f>VLOOKUP($B11,[1]PARAMATRIX!$E$460:$EE$517,AD$2,0)</f>
        <v>1.921901212555865</v>
      </c>
      <c r="AE11" s="69">
        <f>VLOOKUP($B11,[1]PARAMATRIX!$E$460:$EE$517,AE$2,0)</f>
        <v>7.8313374937832441</v>
      </c>
      <c r="AF11" s="69">
        <f>VLOOKUP($B11,[1]PARAMATRIX!$E$460:$EE$517,AF$2,0)</f>
        <v>16.259744826243026</v>
      </c>
      <c r="AG11" s="69">
        <f>VLOOKUP($B11,[1]PARAMATRIX!$E$460:$EE$517,AG$2,0)</f>
        <v>1.921901212555865</v>
      </c>
      <c r="AH11" s="69">
        <f>VLOOKUP($B11,[1]PARAMATRIX!$E$460:$EE$517,AH$2,0)</f>
        <v>7.8313374937832441</v>
      </c>
      <c r="AI11" s="69">
        <f>VLOOKUP($B11,[1]PARAMATRIX!$E$460:$EE$517,AI$2,0)</f>
        <v>16.259744826243026</v>
      </c>
      <c r="AJ11" s="69">
        <f>VLOOKUP($B11,[1]PARAMATRIX!$E$460:$EE$517,AJ$2,0)</f>
        <v>1.921901212555865</v>
      </c>
      <c r="AK11" s="69">
        <f>VLOOKUP($B11,[1]PARAMATRIX!$E$460:$EE$517,AK$2,0)</f>
        <v>7.8313374937832441</v>
      </c>
      <c r="AL11" s="69">
        <f>VLOOKUP($B11,[1]PARAMATRIX!$E$460:$EE$517,AL$2,0)</f>
        <v>16.259744826243026</v>
      </c>
      <c r="AM11" s="69">
        <f>VLOOKUP($B11,[1]PARAMATRIX!$E$460:$EE$517,AM$2,0)</f>
        <v>1.921901212555865</v>
      </c>
      <c r="AN11" s="69">
        <f>VLOOKUP($B11,[1]PARAMATRIX!$E$460:$EE$517,AN$2,0)</f>
        <v>7.8313374937832441</v>
      </c>
      <c r="AO11" s="69">
        <f>VLOOKUP($B11,[1]PARAMATRIX!$E$460:$EE$517,AO$2,0)</f>
        <v>16.259744826243026</v>
      </c>
      <c r="AP11" s="69">
        <f>VLOOKUP($B11,[1]PARAMATRIX!$E$460:$EE$517,AP$2,0)</f>
        <v>1.921901212555865</v>
      </c>
      <c r="AQ11" s="69">
        <f>VLOOKUP($B11,[1]PARAMATRIX!$E$460:$EE$517,AQ$2,0)</f>
        <v>7.8313374937832441</v>
      </c>
      <c r="AR11" s="69">
        <f>VLOOKUP($B11,[1]PARAMATRIX!$E$460:$EE$517,AR$2,0)</f>
        <v>16.259744826243026</v>
      </c>
      <c r="AS11" s="69">
        <f>VLOOKUP($B11,[1]PARAMATRIX!$E$460:$EE$517,AS$2,0)</f>
        <v>1.921901212555865</v>
      </c>
      <c r="AT11" s="69">
        <f>VLOOKUP($B11,[1]PARAMATRIX!$E$460:$EE$517,AT$2,0)</f>
        <v>7.8313374937832441</v>
      </c>
      <c r="AU11" s="69">
        <f>VLOOKUP($B11,[1]PARAMATRIX!$E$460:$EE$517,AU$2,0)</f>
        <v>16.259744826243026</v>
      </c>
      <c r="AV11" s="69">
        <f>VLOOKUP($B11,[1]PARAMATRIX!$E$460:$EE$517,AV$2,0)</f>
        <v>1.921901212555865</v>
      </c>
      <c r="AW11" s="69">
        <f>VLOOKUP($B11,[1]PARAMATRIX!$E$460:$EE$517,AW$2,0)</f>
        <v>7.8313374937832441</v>
      </c>
      <c r="AX11" s="69">
        <f>VLOOKUP($B11,[1]PARAMATRIX!$E$460:$EE$517,AX$2,0)</f>
        <v>16.259744826243026</v>
      </c>
      <c r="AY11" s="69">
        <f>VLOOKUP($B11,[1]PARAMATRIX!$E$460:$EE$517,AY$2,0)</f>
        <v>1.921901212555865</v>
      </c>
      <c r="AZ11" s="69">
        <f>VLOOKUP($B11,[1]PARAMATRIX!$E$460:$EE$517,AZ$2,0)</f>
        <v>7.8313374937832441</v>
      </c>
      <c r="BA11" s="69">
        <f>VLOOKUP($B11,[1]PARAMATRIX!$E$460:$EE$517,BA$2,0)</f>
        <v>16.259744826243026</v>
      </c>
      <c r="BB11" s="69">
        <f>VLOOKUP($B11,[1]PARAMATRIX!$E$460:$EE$517,BB$2,0)</f>
        <v>1.921901212555865</v>
      </c>
      <c r="BC11" s="69">
        <f>VLOOKUP($B11,[1]PARAMATRIX!$E$460:$EE$517,BC$2,0)</f>
        <v>7.8313374937832441</v>
      </c>
      <c r="BD11" s="69">
        <f>VLOOKUP($B11,[1]PARAMATRIX!$E$460:$EE$517,BD$2,0)</f>
        <v>16.259744826243026</v>
      </c>
      <c r="BE11" s="69">
        <f>VLOOKUP($B11,[1]PARAMATRIX!$E$460:$EE$517,BE$2,0)</f>
        <v>1.921901212555865</v>
      </c>
      <c r="BF11" s="69">
        <f>VLOOKUP($B11,[1]PARAMATRIX!$E$460:$EE$517,BF$2,0)</f>
        <v>7.8313374937832441</v>
      </c>
      <c r="BG11" s="69">
        <f>VLOOKUP($B11,[1]PARAMATRIX!$E$460:$EE$517,BG$2,0)</f>
        <v>16.259744826243026</v>
      </c>
      <c r="BH11" s="69">
        <f>VLOOKUP($B11,[1]PARAMATRIX!$E$460:$EE$517,BH$2,0)</f>
        <v>1.921901212555865</v>
      </c>
      <c r="BI11" s="69">
        <f>VLOOKUP($B11,[1]PARAMATRIX!$E$460:$EE$517,BI$2,0)</f>
        <v>7.8313374937832441</v>
      </c>
      <c r="BJ11" s="69">
        <f>VLOOKUP($B11,[1]PARAMATRIX!$E$460:$EE$517,BJ$2,0)</f>
        <v>16.259744826243026</v>
      </c>
      <c r="BK11" s="69">
        <f>VLOOKUP($B11,[1]PARAMATRIX!$E$460:$EE$517,BK$2,0)</f>
        <v>1.921901212555865</v>
      </c>
      <c r="BL11" s="69">
        <f>VLOOKUP($B11,[1]PARAMATRIX!$E$460:$EE$517,BL$2,0)</f>
        <v>7.8313374937832441</v>
      </c>
      <c r="BM11" s="69">
        <f>VLOOKUP($B11,[1]PARAMATRIX!$E$460:$EE$517,BM$2,0)</f>
        <v>16.259744826243026</v>
      </c>
      <c r="BN11" s="69">
        <f>VLOOKUP($B11,[1]PARAMATRIX!$E$460:$EE$517,BN$2,0)</f>
        <v>1.921901212555865</v>
      </c>
      <c r="BO11" s="69">
        <f>VLOOKUP($B11,[1]PARAMATRIX!$E$460:$EE$517,BO$2,0)</f>
        <v>7.8313374937832441</v>
      </c>
      <c r="BP11" s="69">
        <f>VLOOKUP($B11,[1]PARAMATRIX!$E$460:$EE$517,BP$2,0)</f>
        <v>16.259744826243026</v>
      </c>
      <c r="BQ11" s="69">
        <f>VLOOKUP($B11,[1]PARAMATRIX!$E$460:$EE$517,BQ$2,0)</f>
        <v>1.921901212555865</v>
      </c>
      <c r="BR11" s="69">
        <f>VLOOKUP($B11,[1]PARAMATRIX!$E$460:$EE$517,BR$2,0)</f>
        <v>7.8313374937832441</v>
      </c>
      <c r="BS11" s="69">
        <f>VLOOKUP($B11,[1]PARAMATRIX!$E$460:$EE$517,BS$2,0)</f>
        <v>16.259744826243026</v>
      </c>
      <c r="BT11" s="69">
        <f>VLOOKUP($B11,[1]PARAMATRIX!$E$460:$EE$517,BT$2,0)</f>
        <v>1.921901212555865</v>
      </c>
      <c r="BU11" s="69">
        <f>VLOOKUP($B11,[1]PARAMATRIX!$E$460:$EE$517,BU$2,0)</f>
        <v>7.8313374937832441</v>
      </c>
      <c r="BV11" s="69">
        <f>VLOOKUP($B11,[1]PARAMATRIX!$E$460:$EE$517,BV$2,0)</f>
        <v>16.259744826243026</v>
      </c>
      <c r="BW11" s="69">
        <f>VLOOKUP($B11,[1]PARAMATRIX!$E$460:$EE$517,BW$2,0)</f>
        <v>1.921901212555865</v>
      </c>
      <c r="BX11" s="69">
        <f>VLOOKUP($B11,[1]PARAMATRIX!$E$460:$EE$517,BX$2,0)</f>
        <v>7.8313374937832441</v>
      </c>
      <c r="BY11" s="69">
        <f>VLOOKUP($B11,[1]PARAMATRIX!$E$460:$EE$517,BY$2,0)</f>
        <v>16.259744826243026</v>
      </c>
      <c r="BZ11" s="69">
        <f>VLOOKUP($B11,[1]PARAMATRIX!$E$460:$EE$517,BZ$2,0)</f>
        <v>1.921901212555865</v>
      </c>
      <c r="CA11" s="69">
        <f>VLOOKUP($B11,[1]PARAMATRIX!$E$460:$EE$517,CA$2,0)</f>
        <v>7.8313374937832441</v>
      </c>
      <c r="CB11" s="69">
        <f>VLOOKUP($B11,[1]PARAMATRIX!$E$460:$EE$517,CB$2,0)</f>
        <v>16.259744826243026</v>
      </c>
      <c r="CC11" s="69">
        <f>VLOOKUP($B11,[1]PARAMATRIX!$E$460:$EE$517,CC$2,0)</f>
        <v>1.921901212555865</v>
      </c>
      <c r="CD11" s="69">
        <f>VLOOKUP($B11,[1]PARAMATRIX!$E$460:$EE$517,CD$2,0)</f>
        <v>7.8313374937832441</v>
      </c>
      <c r="CE11" s="69">
        <f>VLOOKUP($B11,[1]PARAMATRIX!$E$460:$EE$517,CE$2,0)</f>
        <v>16.259744826243026</v>
      </c>
      <c r="CF11" s="69">
        <f>VLOOKUP($B11,[1]PARAMATRIX!$E$460:$EE$517,CF$2,0)</f>
        <v>1.921901212555865</v>
      </c>
      <c r="CG11" s="69">
        <f>VLOOKUP($B11,[1]PARAMATRIX!$E$460:$EE$517,CG$2,0)</f>
        <v>7.8313374937832441</v>
      </c>
      <c r="CH11" s="69">
        <f>VLOOKUP($B11,[1]PARAMATRIX!$E$460:$EE$517,CH$2,0)</f>
        <v>16.259744826243026</v>
      </c>
      <c r="CI11" s="69" t="s">
        <v>351</v>
      </c>
      <c r="CJ11" s="234"/>
      <c r="CK11" s="234"/>
      <c r="CL11" s="234"/>
      <c r="CM11" s="234"/>
      <c r="CN11" s="234"/>
      <c r="CO11" s="234"/>
      <c r="CP11" s="234"/>
    </row>
    <row r="12" spans="1:118" ht="15" customHeight="1" x14ac:dyDescent="0.25">
      <c r="A12">
        <f t="shared" si="6"/>
        <v>9</v>
      </c>
      <c r="B12" s="70" t="str">
        <f>'Data Summary'!C28</f>
        <v>3_BDcomp_CH4</v>
      </c>
      <c r="C12" s="221">
        <f t="shared" si="3"/>
        <v>15.164965246675967</v>
      </c>
      <c r="D12" s="221">
        <f t="shared" si="4"/>
        <v>22.638402969008602</v>
      </c>
      <c r="E12" s="221">
        <f t="shared" si="5"/>
        <v>31.658403954252773</v>
      </c>
      <c r="F12" s="69">
        <f>VLOOKUP($B12,[1]PARAMATRIX!$E$460:$EE$517,F$2,0)</f>
        <v>15.164965246675967</v>
      </c>
      <c r="G12" s="69">
        <f>VLOOKUP($B12,[1]PARAMATRIX!$E$460:$EE$517,G$2,0)</f>
        <v>22.638402969008602</v>
      </c>
      <c r="H12" s="69">
        <f>VLOOKUP($B12,[1]PARAMATRIX!$E$460:$EE$517,H$2,0)</f>
        <v>31.658403954252773</v>
      </c>
      <c r="I12" s="69">
        <f>VLOOKUP($B12,[1]PARAMATRIX!$E$460:$EE$517,I$2,0)</f>
        <v>15.164965246675967</v>
      </c>
      <c r="J12" s="69">
        <f>VLOOKUP($B12,[1]PARAMATRIX!$E$460:$EE$517,J$2,0)</f>
        <v>22.638402969008602</v>
      </c>
      <c r="K12" s="69">
        <f>VLOOKUP($B12,[1]PARAMATRIX!$E$460:$EE$517,K$2,0)</f>
        <v>31.658403954252773</v>
      </c>
      <c r="L12" s="69">
        <f>VLOOKUP($B12,[1]PARAMATRIX!$E$460:$EE$517,L$2,0)</f>
        <v>15.164965246675967</v>
      </c>
      <c r="M12" s="69">
        <f>VLOOKUP($B12,[1]PARAMATRIX!$E$460:$EE$517,M$2,0)</f>
        <v>22.638402969008602</v>
      </c>
      <c r="N12" s="69">
        <f>VLOOKUP($B12,[1]PARAMATRIX!$E$460:$EE$517,N$2,0)</f>
        <v>31.658403954252773</v>
      </c>
      <c r="O12" s="69">
        <f>VLOOKUP($B12,[1]PARAMATRIX!$E$460:$EE$517,O$2,0)</f>
        <v>15.164965246675967</v>
      </c>
      <c r="P12" s="69">
        <f>VLOOKUP($B12,[1]PARAMATRIX!$E$460:$EE$517,P$2,0)</f>
        <v>22.638402969008602</v>
      </c>
      <c r="Q12" s="69">
        <f>VLOOKUP($B12,[1]PARAMATRIX!$E$460:$EE$517,Q$2,0)</f>
        <v>31.658403954252773</v>
      </c>
      <c r="R12" s="69">
        <f>VLOOKUP($B12,[1]PARAMATRIX!$E$460:$EE$517,R$2,0)</f>
        <v>15.164965246675967</v>
      </c>
      <c r="S12" s="69">
        <f>VLOOKUP($B12,[1]PARAMATRIX!$E$460:$EE$517,S$2,0)</f>
        <v>22.638402969008602</v>
      </c>
      <c r="T12" s="69">
        <f>VLOOKUP($B12,[1]PARAMATRIX!$E$460:$EE$517,T$2,0)</f>
        <v>31.658403954252773</v>
      </c>
      <c r="U12" s="69">
        <f>VLOOKUP($B12,[1]PARAMATRIX!$E$460:$EE$517,U$2,0)</f>
        <v>15.164965246675967</v>
      </c>
      <c r="V12" s="69">
        <f>VLOOKUP($B12,[1]PARAMATRIX!$E$460:$EE$517,V$2,0)</f>
        <v>22.638402969008602</v>
      </c>
      <c r="W12" s="69">
        <f>VLOOKUP($B12,[1]PARAMATRIX!$E$460:$EE$517,W$2,0)</f>
        <v>31.658403954252773</v>
      </c>
      <c r="X12" s="69">
        <f>VLOOKUP($B12,[1]PARAMATRIX!$E$460:$EE$517,X$2,0)</f>
        <v>15.164965246675967</v>
      </c>
      <c r="Y12" s="69">
        <f>VLOOKUP($B12,[1]PARAMATRIX!$E$460:$EE$517,Y$2,0)</f>
        <v>22.638402969008602</v>
      </c>
      <c r="Z12" s="69">
        <f>VLOOKUP($B12,[1]PARAMATRIX!$E$460:$EE$517,Z$2,0)</f>
        <v>31.658403954252773</v>
      </c>
      <c r="AA12" s="69">
        <f>VLOOKUP($B12,[1]PARAMATRIX!$E$460:$EE$517,AA$2,0)</f>
        <v>15.164965246675967</v>
      </c>
      <c r="AB12" s="69">
        <f>VLOOKUP($B12,[1]PARAMATRIX!$E$460:$EE$517,AB$2,0)</f>
        <v>22.638402969008602</v>
      </c>
      <c r="AC12" s="69">
        <f>VLOOKUP($B12,[1]PARAMATRIX!$E$460:$EE$517,AC$2,0)</f>
        <v>31.658403954252773</v>
      </c>
      <c r="AD12" s="69">
        <f>VLOOKUP($B12,[1]PARAMATRIX!$E$460:$EE$517,AD$2,0)</f>
        <v>15.164965246675967</v>
      </c>
      <c r="AE12" s="69">
        <f>VLOOKUP($B12,[1]PARAMATRIX!$E$460:$EE$517,AE$2,0)</f>
        <v>22.638402969008602</v>
      </c>
      <c r="AF12" s="69">
        <f>VLOOKUP($B12,[1]PARAMATRIX!$E$460:$EE$517,AF$2,0)</f>
        <v>31.658403954252773</v>
      </c>
      <c r="AG12" s="69">
        <f>VLOOKUP($B12,[1]PARAMATRIX!$E$460:$EE$517,AG$2,0)</f>
        <v>15.164965246675967</v>
      </c>
      <c r="AH12" s="69">
        <f>VLOOKUP($B12,[1]PARAMATRIX!$E$460:$EE$517,AH$2,0)</f>
        <v>22.638402969008602</v>
      </c>
      <c r="AI12" s="69">
        <f>VLOOKUP($B12,[1]PARAMATRIX!$E$460:$EE$517,AI$2,0)</f>
        <v>31.658403954252773</v>
      </c>
      <c r="AJ12" s="69">
        <f>VLOOKUP($B12,[1]PARAMATRIX!$E$460:$EE$517,AJ$2,0)</f>
        <v>15.164965246675967</v>
      </c>
      <c r="AK12" s="69">
        <f>VLOOKUP($B12,[1]PARAMATRIX!$E$460:$EE$517,AK$2,0)</f>
        <v>22.638402969008602</v>
      </c>
      <c r="AL12" s="69">
        <f>VLOOKUP($B12,[1]PARAMATRIX!$E$460:$EE$517,AL$2,0)</f>
        <v>31.658403954252773</v>
      </c>
      <c r="AM12" s="69">
        <f>VLOOKUP($B12,[1]PARAMATRIX!$E$460:$EE$517,AM$2,0)</f>
        <v>15.164965246675967</v>
      </c>
      <c r="AN12" s="69">
        <f>VLOOKUP($B12,[1]PARAMATRIX!$E$460:$EE$517,AN$2,0)</f>
        <v>22.638402969008602</v>
      </c>
      <c r="AO12" s="69">
        <f>VLOOKUP($B12,[1]PARAMATRIX!$E$460:$EE$517,AO$2,0)</f>
        <v>31.658403954252773</v>
      </c>
      <c r="AP12" s="69">
        <f>VLOOKUP($B12,[1]PARAMATRIX!$E$460:$EE$517,AP$2,0)</f>
        <v>15.164965246675967</v>
      </c>
      <c r="AQ12" s="69">
        <f>VLOOKUP($B12,[1]PARAMATRIX!$E$460:$EE$517,AQ$2,0)</f>
        <v>22.638402969008602</v>
      </c>
      <c r="AR12" s="69">
        <f>VLOOKUP($B12,[1]PARAMATRIX!$E$460:$EE$517,AR$2,0)</f>
        <v>31.658403954252773</v>
      </c>
      <c r="AS12" s="69">
        <f>VLOOKUP($B12,[1]PARAMATRIX!$E$460:$EE$517,AS$2,0)</f>
        <v>15.164965246675967</v>
      </c>
      <c r="AT12" s="69">
        <f>VLOOKUP($B12,[1]PARAMATRIX!$E$460:$EE$517,AT$2,0)</f>
        <v>22.638402969008602</v>
      </c>
      <c r="AU12" s="69">
        <f>VLOOKUP($B12,[1]PARAMATRIX!$E$460:$EE$517,AU$2,0)</f>
        <v>31.658403954252773</v>
      </c>
      <c r="AV12" s="69">
        <f>VLOOKUP($B12,[1]PARAMATRIX!$E$460:$EE$517,AV$2,0)</f>
        <v>15.164965246675967</v>
      </c>
      <c r="AW12" s="69">
        <f>VLOOKUP($B12,[1]PARAMATRIX!$E$460:$EE$517,AW$2,0)</f>
        <v>22.638402969008602</v>
      </c>
      <c r="AX12" s="69">
        <f>VLOOKUP($B12,[1]PARAMATRIX!$E$460:$EE$517,AX$2,0)</f>
        <v>31.658403954252773</v>
      </c>
      <c r="AY12" s="69">
        <f>VLOOKUP($B12,[1]PARAMATRIX!$E$460:$EE$517,AY$2,0)</f>
        <v>15.164965246675967</v>
      </c>
      <c r="AZ12" s="69">
        <f>VLOOKUP($B12,[1]PARAMATRIX!$E$460:$EE$517,AZ$2,0)</f>
        <v>22.638402969008602</v>
      </c>
      <c r="BA12" s="69">
        <f>VLOOKUP($B12,[1]PARAMATRIX!$E$460:$EE$517,BA$2,0)</f>
        <v>31.658403954252773</v>
      </c>
      <c r="BB12" s="69">
        <f>VLOOKUP($B12,[1]PARAMATRIX!$E$460:$EE$517,BB$2,0)</f>
        <v>15.164965246675967</v>
      </c>
      <c r="BC12" s="69">
        <f>VLOOKUP($B12,[1]PARAMATRIX!$E$460:$EE$517,BC$2,0)</f>
        <v>22.638402969008602</v>
      </c>
      <c r="BD12" s="69">
        <f>VLOOKUP($B12,[1]PARAMATRIX!$E$460:$EE$517,BD$2,0)</f>
        <v>31.658403954252773</v>
      </c>
      <c r="BE12" s="69">
        <f>VLOOKUP($B12,[1]PARAMATRIX!$E$460:$EE$517,BE$2,0)</f>
        <v>15.164965246675967</v>
      </c>
      <c r="BF12" s="69">
        <f>VLOOKUP($B12,[1]PARAMATRIX!$E$460:$EE$517,BF$2,0)</f>
        <v>22.638402969008602</v>
      </c>
      <c r="BG12" s="69">
        <f>VLOOKUP($B12,[1]PARAMATRIX!$E$460:$EE$517,BG$2,0)</f>
        <v>31.658403954252773</v>
      </c>
      <c r="BH12" s="69">
        <f>VLOOKUP($B12,[1]PARAMATRIX!$E$460:$EE$517,BH$2,0)</f>
        <v>15.164965246675967</v>
      </c>
      <c r="BI12" s="69">
        <f>VLOOKUP($B12,[1]PARAMATRIX!$E$460:$EE$517,BI$2,0)</f>
        <v>22.638402969008602</v>
      </c>
      <c r="BJ12" s="69">
        <f>VLOOKUP($B12,[1]PARAMATRIX!$E$460:$EE$517,BJ$2,0)</f>
        <v>31.658403954252773</v>
      </c>
      <c r="BK12" s="69">
        <f>VLOOKUP($B12,[1]PARAMATRIX!$E$460:$EE$517,BK$2,0)</f>
        <v>15.164965246675967</v>
      </c>
      <c r="BL12" s="69">
        <f>VLOOKUP($B12,[1]PARAMATRIX!$E$460:$EE$517,BL$2,0)</f>
        <v>22.638402969008602</v>
      </c>
      <c r="BM12" s="69">
        <f>VLOOKUP($B12,[1]PARAMATRIX!$E$460:$EE$517,BM$2,0)</f>
        <v>31.658403954252773</v>
      </c>
      <c r="BN12" s="69">
        <f>VLOOKUP($B12,[1]PARAMATRIX!$E$460:$EE$517,BN$2,0)</f>
        <v>15.164965246675967</v>
      </c>
      <c r="BO12" s="69">
        <f>VLOOKUP($B12,[1]PARAMATRIX!$E$460:$EE$517,BO$2,0)</f>
        <v>22.638402969008602</v>
      </c>
      <c r="BP12" s="69">
        <f>VLOOKUP($B12,[1]PARAMATRIX!$E$460:$EE$517,BP$2,0)</f>
        <v>31.658403954252773</v>
      </c>
      <c r="BQ12" s="69">
        <f>VLOOKUP($B12,[1]PARAMATRIX!$E$460:$EE$517,BQ$2,0)</f>
        <v>15.164965246675967</v>
      </c>
      <c r="BR12" s="69">
        <f>VLOOKUP($B12,[1]PARAMATRIX!$E$460:$EE$517,BR$2,0)</f>
        <v>22.638402969008602</v>
      </c>
      <c r="BS12" s="69">
        <f>VLOOKUP($B12,[1]PARAMATRIX!$E$460:$EE$517,BS$2,0)</f>
        <v>31.658403954252773</v>
      </c>
      <c r="BT12" s="69">
        <f>VLOOKUP($B12,[1]PARAMATRIX!$E$460:$EE$517,BT$2,0)</f>
        <v>15.164965246675967</v>
      </c>
      <c r="BU12" s="69">
        <f>VLOOKUP($B12,[1]PARAMATRIX!$E$460:$EE$517,BU$2,0)</f>
        <v>22.638402969008602</v>
      </c>
      <c r="BV12" s="69">
        <f>VLOOKUP($B12,[1]PARAMATRIX!$E$460:$EE$517,BV$2,0)</f>
        <v>31.658403954252773</v>
      </c>
      <c r="BW12" s="69">
        <f>VLOOKUP($B12,[1]PARAMATRIX!$E$460:$EE$517,BW$2,0)</f>
        <v>15.164965246675967</v>
      </c>
      <c r="BX12" s="69">
        <f>VLOOKUP($B12,[1]PARAMATRIX!$E$460:$EE$517,BX$2,0)</f>
        <v>22.638402969008602</v>
      </c>
      <c r="BY12" s="69">
        <f>VLOOKUP($B12,[1]PARAMATRIX!$E$460:$EE$517,BY$2,0)</f>
        <v>31.658403954252773</v>
      </c>
      <c r="BZ12" s="69">
        <f>VLOOKUP($B12,[1]PARAMATRIX!$E$460:$EE$517,BZ$2,0)</f>
        <v>15.164965246675967</v>
      </c>
      <c r="CA12" s="69">
        <f>VLOOKUP($B12,[1]PARAMATRIX!$E$460:$EE$517,CA$2,0)</f>
        <v>22.638402969008602</v>
      </c>
      <c r="CB12" s="69">
        <f>VLOOKUP($B12,[1]PARAMATRIX!$E$460:$EE$517,CB$2,0)</f>
        <v>31.658403954252773</v>
      </c>
      <c r="CC12" s="69">
        <f>VLOOKUP($B12,[1]PARAMATRIX!$E$460:$EE$517,CC$2,0)</f>
        <v>15.164965246675967</v>
      </c>
      <c r="CD12" s="69">
        <f>VLOOKUP($B12,[1]PARAMATRIX!$E$460:$EE$517,CD$2,0)</f>
        <v>22.638402969008602</v>
      </c>
      <c r="CE12" s="69">
        <f>VLOOKUP($B12,[1]PARAMATRIX!$E$460:$EE$517,CE$2,0)</f>
        <v>31.658403954252773</v>
      </c>
      <c r="CF12" s="69">
        <f>VLOOKUP($B12,[1]PARAMATRIX!$E$460:$EE$517,CF$2,0)</f>
        <v>15.164965246675967</v>
      </c>
      <c r="CG12" s="69">
        <f>VLOOKUP($B12,[1]PARAMATRIX!$E$460:$EE$517,CG$2,0)</f>
        <v>22.638402969008602</v>
      </c>
      <c r="CH12" s="69">
        <f>VLOOKUP($B12,[1]PARAMATRIX!$E$460:$EE$517,CH$2,0)</f>
        <v>31.658403954252773</v>
      </c>
      <c r="CI12" s="69" t="s">
        <v>357</v>
      </c>
      <c r="CJ12" s="234"/>
      <c r="CK12" s="234"/>
      <c r="CL12" s="234"/>
      <c r="CM12" s="234"/>
      <c r="CN12" s="234"/>
      <c r="CO12" s="234"/>
      <c r="CP12" s="234"/>
    </row>
    <row r="13" spans="1:118" ht="15" customHeight="1" x14ac:dyDescent="0.25">
      <c r="A13">
        <f t="shared" si="6"/>
        <v>10</v>
      </c>
      <c r="B13" s="70" t="str">
        <f>'Data Summary'!C29</f>
        <v>3_BDesd_CH4</v>
      </c>
      <c r="C13" s="221">
        <f t="shared" si="3"/>
        <v>0.71881953405726273</v>
      </c>
      <c r="D13" s="221">
        <f t="shared" si="4"/>
        <v>2.4829190779634085</v>
      </c>
      <c r="E13" s="221">
        <f t="shared" si="5"/>
        <v>5.9442131424581008</v>
      </c>
      <c r="F13" s="69">
        <f>VLOOKUP($B13,[1]PARAMATRIX!$E$460:$EE$517,F$2,0)</f>
        <v>0.71881953405726273</v>
      </c>
      <c r="G13" s="69">
        <f>VLOOKUP($B13,[1]PARAMATRIX!$E$460:$EE$517,G$2,0)</f>
        <v>2.4829190779634085</v>
      </c>
      <c r="H13" s="69">
        <f>VLOOKUP($B13,[1]PARAMATRIX!$E$460:$EE$517,H$2,0)</f>
        <v>5.9442131424581008</v>
      </c>
      <c r="I13" s="69">
        <f>VLOOKUP($B13,[1]PARAMATRIX!$E$460:$EE$517,I$2,0)</f>
        <v>0.71881953405726273</v>
      </c>
      <c r="J13" s="69">
        <f>VLOOKUP($B13,[1]PARAMATRIX!$E$460:$EE$517,J$2,0)</f>
        <v>2.4829190779634085</v>
      </c>
      <c r="K13" s="69">
        <f>VLOOKUP($B13,[1]PARAMATRIX!$E$460:$EE$517,K$2,0)</f>
        <v>5.9442131424581008</v>
      </c>
      <c r="L13" s="69">
        <f>VLOOKUP($B13,[1]PARAMATRIX!$E$460:$EE$517,L$2,0)</f>
        <v>0.71881953405726273</v>
      </c>
      <c r="M13" s="69">
        <f>VLOOKUP($B13,[1]PARAMATRIX!$E$460:$EE$517,M$2,0)</f>
        <v>2.4829190779634085</v>
      </c>
      <c r="N13" s="69">
        <f>VLOOKUP($B13,[1]PARAMATRIX!$E$460:$EE$517,N$2,0)</f>
        <v>5.9442131424581008</v>
      </c>
      <c r="O13" s="69">
        <f>VLOOKUP($B13,[1]PARAMATRIX!$E$460:$EE$517,O$2,0)</f>
        <v>0.71881953405726273</v>
      </c>
      <c r="P13" s="69">
        <f>VLOOKUP($B13,[1]PARAMATRIX!$E$460:$EE$517,P$2,0)</f>
        <v>2.4829190779634085</v>
      </c>
      <c r="Q13" s="69">
        <f>VLOOKUP($B13,[1]PARAMATRIX!$E$460:$EE$517,Q$2,0)</f>
        <v>5.9442131424581008</v>
      </c>
      <c r="R13" s="69">
        <f>VLOOKUP($B13,[1]PARAMATRIX!$E$460:$EE$517,R$2,0)</f>
        <v>0.71881953405726273</v>
      </c>
      <c r="S13" s="69">
        <f>VLOOKUP($B13,[1]PARAMATRIX!$E$460:$EE$517,S$2,0)</f>
        <v>2.4829190779634085</v>
      </c>
      <c r="T13" s="69">
        <f>VLOOKUP($B13,[1]PARAMATRIX!$E$460:$EE$517,T$2,0)</f>
        <v>5.9442131424581008</v>
      </c>
      <c r="U13" s="69">
        <f>VLOOKUP($B13,[1]PARAMATRIX!$E$460:$EE$517,U$2,0)</f>
        <v>0.71881953405726273</v>
      </c>
      <c r="V13" s="69">
        <f>VLOOKUP($B13,[1]PARAMATRIX!$E$460:$EE$517,V$2,0)</f>
        <v>2.4829190779634085</v>
      </c>
      <c r="W13" s="69">
        <f>VLOOKUP($B13,[1]PARAMATRIX!$E$460:$EE$517,W$2,0)</f>
        <v>5.9442131424581008</v>
      </c>
      <c r="X13" s="69">
        <f>VLOOKUP($B13,[1]PARAMATRIX!$E$460:$EE$517,X$2,0)</f>
        <v>0.71881953405726273</v>
      </c>
      <c r="Y13" s="69">
        <f>VLOOKUP($B13,[1]PARAMATRIX!$E$460:$EE$517,Y$2,0)</f>
        <v>2.4829190779634085</v>
      </c>
      <c r="Z13" s="69">
        <f>VLOOKUP($B13,[1]PARAMATRIX!$E$460:$EE$517,Z$2,0)</f>
        <v>5.9442131424581008</v>
      </c>
      <c r="AA13" s="69">
        <f>VLOOKUP($B13,[1]PARAMATRIX!$E$460:$EE$517,AA$2,0)</f>
        <v>0.71881953405726273</v>
      </c>
      <c r="AB13" s="69">
        <f>VLOOKUP($B13,[1]PARAMATRIX!$E$460:$EE$517,AB$2,0)</f>
        <v>2.4829190779634085</v>
      </c>
      <c r="AC13" s="69">
        <f>VLOOKUP($B13,[1]PARAMATRIX!$E$460:$EE$517,AC$2,0)</f>
        <v>5.9442131424581008</v>
      </c>
      <c r="AD13" s="69">
        <f>VLOOKUP($B13,[1]PARAMATRIX!$E$460:$EE$517,AD$2,0)</f>
        <v>0.71881953405726273</v>
      </c>
      <c r="AE13" s="69">
        <f>VLOOKUP($B13,[1]PARAMATRIX!$E$460:$EE$517,AE$2,0)</f>
        <v>2.4829190779634085</v>
      </c>
      <c r="AF13" s="69">
        <f>VLOOKUP($B13,[1]PARAMATRIX!$E$460:$EE$517,AF$2,0)</f>
        <v>5.9442131424581008</v>
      </c>
      <c r="AG13" s="69">
        <f>VLOOKUP($B13,[1]PARAMATRIX!$E$460:$EE$517,AG$2,0)</f>
        <v>0.71881953405726273</v>
      </c>
      <c r="AH13" s="69">
        <f>VLOOKUP($B13,[1]PARAMATRIX!$E$460:$EE$517,AH$2,0)</f>
        <v>2.4829190779634085</v>
      </c>
      <c r="AI13" s="69">
        <f>VLOOKUP($B13,[1]PARAMATRIX!$E$460:$EE$517,AI$2,0)</f>
        <v>5.9442131424581008</v>
      </c>
      <c r="AJ13" s="69">
        <f>VLOOKUP($B13,[1]PARAMATRIX!$E$460:$EE$517,AJ$2,0)</f>
        <v>0.71881953405726273</v>
      </c>
      <c r="AK13" s="69">
        <f>VLOOKUP($B13,[1]PARAMATRIX!$E$460:$EE$517,AK$2,0)</f>
        <v>2.4829190779634085</v>
      </c>
      <c r="AL13" s="69">
        <f>VLOOKUP($B13,[1]PARAMATRIX!$E$460:$EE$517,AL$2,0)</f>
        <v>5.9442131424581008</v>
      </c>
      <c r="AM13" s="69">
        <f>VLOOKUP($B13,[1]PARAMATRIX!$E$460:$EE$517,AM$2,0)</f>
        <v>0.71881953405726273</v>
      </c>
      <c r="AN13" s="69">
        <f>VLOOKUP($B13,[1]PARAMATRIX!$E$460:$EE$517,AN$2,0)</f>
        <v>2.4829190779634085</v>
      </c>
      <c r="AO13" s="69">
        <f>VLOOKUP($B13,[1]PARAMATRIX!$E$460:$EE$517,AO$2,0)</f>
        <v>5.9442131424581008</v>
      </c>
      <c r="AP13" s="69">
        <f>VLOOKUP($B13,[1]PARAMATRIX!$E$460:$EE$517,AP$2,0)</f>
        <v>0.71881953405726273</v>
      </c>
      <c r="AQ13" s="69">
        <f>VLOOKUP($B13,[1]PARAMATRIX!$E$460:$EE$517,AQ$2,0)</f>
        <v>2.4829190779634085</v>
      </c>
      <c r="AR13" s="69">
        <f>VLOOKUP($B13,[1]PARAMATRIX!$E$460:$EE$517,AR$2,0)</f>
        <v>5.9442131424581008</v>
      </c>
      <c r="AS13" s="69">
        <f>VLOOKUP($B13,[1]PARAMATRIX!$E$460:$EE$517,AS$2,0)</f>
        <v>0.71881953405726273</v>
      </c>
      <c r="AT13" s="69">
        <f>VLOOKUP($B13,[1]PARAMATRIX!$E$460:$EE$517,AT$2,0)</f>
        <v>2.4829190779634085</v>
      </c>
      <c r="AU13" s="69">
        <f>VLOOKUP($B13,[1]PARAMATRIX!$E$460:$EE$517,AU$2,0)</f>
        <v>5.9442131424581008</v>
      </c>
      <c r="AV13" s="69">
        <f>VLOOKUP($B13,[1]PARAMATRIX!$E$460:$EE$517,AV$2,0)</f>
        <v>0.71881953405726273</v>
      </c>
      <c r="AW13" s="69">
        <f>VLOOKUP($B13,[1]PARAMATRIX!$E$460:$EE$517,AW$2,0)</f>
        <v>2.4829190779634085</v>
      </c>
      <c r="AX13" s="69">
        <f>VLOOKUP($B13,[1]PARAMATRIX!$E$460:$EE$517,AX$2,0)</f>
        <v>5.9442131424581008</v>
      </c>
      <c r="AY13" s="69">
        <f>VLOOKUP($B13,[1]PARAMATRIX!$E$460:$EE$517,AY$2,0)</f>
        <v>0.71881953405726273</v>
      </c>
      <c r="AZ13" s="69">
        <f>VLOOKUP($B13,[1]PARAMATRIX!$E$460:$EE$517,AZ$2,0)</f>
        <v>2.4829190779634085</v>
      </c>
      <c r="BA13" s="69">
        <f>VLOOKUP($B13,[1]PARAMATRIX!$E$460:$EE$517,BA$2,0)</f>
        <v>5.9442131424581008</v>
      </c>
      <c r="BB13" s="69">
        <f>VLOOKUP($B13,[1]PARAMATRIX!$E$460:$EE$517,BB$2,0)</f>
        <v>0.71881953405726273</v>
      </c>
      <c r="BC13" s="69">
        <f>VLOOKUP($B13,[1]PARAMATRIX!$E$460:$EE$517,BC$2,0)</f>
        <v>2.4829190779634085</v>
      </c>
      <c r="BD13" s="69">
        <f>VLOOKUP($B13,[1]PARAMATRIX!$E$460:$EE$517,BD$2,0)</f>
        <v>5.9442131424581008</v>
      </c>
      <c r="BE13" s="69">
        <f>VLOOKUP($B13,[1]PARAMATRIX!$E$460:$EE$517,BE$2,0)</f>
        <v>0.71881953405726273</v>
      </c>
      <c r="BF13" s="69">
        <f>VLOOKUP($B13,[1]PARAMATRIX!$E$460:$EE$517,BF$2,0)</f>
        <v>2.4829190779634085</v>
      </c>
      <c r="BG13" s="69">
        <f>VLOOKUP($B13,[1]PARAMATRIX!$E$460:$EE$517,BG$2,0)</f>
        <v>5.9442131424581008</v>
      </c>
      <c r="BH13" s="69">
        <f>VLOOKUP($B13,[1]PARAMATRIX!$E$460:$EE$517,BH$2,0)</f>
        <v>0.71881953405726273</v>
      </c>
      <c r="BI13" s="69">
        <f>VLOOKUP($B13,[1]PARAMATRIX!$E$460:$EE$517,BI$2,0)</f>
        <v>2.4829190779634085</v>
      </c>
      <c r="BJ13" s="69">
        <f>VLOOKUP($B13,[1]PARAMATRIX!$E$460:$EE$517,BJ$2,0)</f>
        <v>5.9442131424581008</v>
      </c>
      <c r="BK13" s="69">
        <f>VLOOKUP($B13,[1]PARAMATRIX!$E$460:$EE$517,BK$2,0)</f>
        <v>0.71881953405726273</v>
      </c>
      <c r="BL13" s="69">
        <f>VLOOKUP($B13,[1]PARAMATRIX!$E$460:$EE$517,BL$2,0)</f>
        <v>2.4829190779634085</v>
      </c>
      <c r="BM13" s="69">
        <f>VLOOKUP($B13,[1]PARAMATRIX!$E$460:$EE$517,BM$2,0)</f>
        <v>5.9442131424581008</v>
      </c>
      <c r="BN13" s="69">
        <f>VLOOKUP($B13,[1]PARAMATRIX!$E$460:$EE$517,BN$2,0)</f>
        <v>0.71881953405726273</v>
      </c>
      <c r="BO13" s="69">
        <f>VLOOKUP($B13,[1]PARAMATRIX!$E$460:$EE$517,BO$2,0)</f>
        <v>2.4829190779634085</v>
      </c>
      <c r="BP13" s="69">
        <f>VLOOKUP($B13,[1]PARAMATRIX!$E$460:$EE$517,BP$2,0)</f>
        <v>5.9442131424581008</v>
      </c>
      <c r="BQ13" s="69">
        <f>VLOOKUP($B13,[1]PARAMATRIX!$E$460:$EE$517,BQ$2,0)</f>
        <v>0.71881953405726273</v>
      </c>
      <c r="BR13" s="69">
        <f>VLOOKUP($B13,[1]PARAMATRIX!$E$460:$EE$517,BR$2,0)</f>
        <v>2.4829190779634085</v>
      </c>
      <c r="BS13" s="69">
        <f>VLOOKUP($B13,[1]PARAMATRIX!$E$460:$EE$517,BS$2,0)</f>
        <v>5.9442131424581008</v>
      </c>
      <c r="BT13" s="69">
        <f>VLOOKUP($B13,[1]PARAMATRIX!$E$460:$EE$517,BT$2,0)</f>
        <v>0.71881953405726273</v>
      </c>
      <c r="BU13" s="69">
        <f>VLOOKUP($B13,[1]PARAMATRIX!$E$460:$EE$517,BU$2,0)</f>
        <v>2.4829190779634085</v>
      </c>
      <c r="BV13" s="69">
        <f>VLOOKUP($B13,[1]PARAMATRIX!$E$460:$EE$517,BV$2,0)</f>
        <v>5.9442131424581008</v>
      </c>
      <c r="BW13" s="69">
        <f>VLOOKUP($B13,[1]PARAMATRIX!$E$460:$EE$517,BW$2,0)</f>
        <v>0.71881953405726273</v>
      </c>
      <c r="BX13" s="69">
        <f>VLOOKUP($B13,[1]PARAMATRIX!$E$460:$EE$517,BX$2,0)</f>
        <v>2.4829190779634085</v>
      </c>
      <c r="BY13" s="69">
        <f>VLOOKUP($B13,[1]PARAMATRIX!$E$460:$EE$517,BY$2,0)</f>
        <v>5.9442131424581008</v>
      </c>
      <c r="BZ13" s="69">
        <f>VLOOKUP($B13,[1]PARAMATRIX!$E$460:$EE$517,BZ$2,0)</f>
        <v>0.71881953405726273</v>
      </c>
      <c r="CA13" s="69">
        <f>VLOOKUP($B13,[1]PARAMATRIX!$E$460:$EE$517,CA$2,0)</f>
        <v>2.4829190779634085</v>
      </c>
      <c r="CB13" s="69">
        <f>VLOOKUP($B13,[1]PARAMATRIX!$E$460:$EE$517,CB$2,0)</f>
        <v>5.9442131424581008</v>
      </c>
      <c r="CC13" s="69">
        <f>VLOOKUP($B13,[1]PARAMATRIX!$E$460:$EE$517,CC$2,0)</f>
        <v>0.71881953405726273</v>
      </c>
      <c r="CD13" s="69">
        <f>VLOOKUP($B13,[1]PARAMATRIX!$E$460:$EE$517,CD$2,0)</f>
        <v>2.4829190779634085</v>
      </c>
      <c r="CE13" s="69">
        <f>VLOOKUP($B13,[1]PARAMATRIX!$E$460:$EE$517,CE$2,0)</f>
        <v>5.9442131424581008</v>
      </c>
      <c r="CF13" s="69">
        <f>VLOOKUP($B13,[1]PARAMATRIX!$E$460:$EE$517,CF$2,0)</f>
        <v>0.71881953405726273</v>
      </c>
      <c r="CG13" s="69">
        <f>VLOOKUP($B13,[1]PARAMATRIX!$E$460:$EE$517,CG$2,0)</f>
        <v>2.4829190779634085</v>
      </c>
      <c r="CH13" s="69">
        <f>VLOOKUP($B13,[1]PARAMATRIX!$E$460:$EE$517,CH$2,0)</f>
        <v>5.9442131424581008</v>
      </c>
      <c r="CI13" s="69" t="s">
        <v>352</v>
      </c>
      <c r="CJ13" s="234"/>
      <c r="CK13" s="234"/>
      <c r="CL13" s="234"/>
      <c r="CM13" s="234"/>
      <c r="CN13" s="234"/>
      <c r="CO13" s="234"/>
      <c r="CP13" s="234"/>
    </row>
    <row r="14" spans="1:118" ht="15" customHeight="1" x14ac:dyDescent="0.25">
      <c r="A14">
        <f t="shared" si="6"/>
        <v>11</v>
      </c>
      <c r="B14" s="70" t="str">
        <f>'Data Summary'!C30</f>
        <v>3_BDfacpip_CH4</v>
      </c>
      <c r="C14" s="221">
        <f t="shared" si="3"/>
        <v>1.4643363743086595</v>
      </c>
      <c r="D14" s="221">
        <f t="shared" si="4"/>
        <v>22.310682943260911</v>
      </c>
      <c r="E14" s="221">
        <f t="shared" si="5"/>
        <v>53.773958059860341</v>
      </c>
      <c r="F14" s="69">
        <f>VLOOKUP($B14,[1]PARAMATRIX!$E$460:$EE$517,F$2,0)</f>
        <v>1.4643363743086595</v>
      </c>
      <c r="G14" s="69">
        <f>VLOOKUP($B14,[1]PARAMATRIX!$E$460:$EE$517,G$2,0)</f>
        <v>22.310682943260911</v>
      </c>
      <c r="H14" s="69">
        <f>VLOOKUP($B14,[1]PARAMATRIX!$E$460:$EE$517,H$2,0)</f>
        <v>53.773958059860341</v>
      </c>
      <c r="I14" s="69">
        <f>VLOOKUP($B14,[1]PARAMATRIX!$E$460:$EE$517,I$2,0)</f>
        <v>1.4643363743086595</v>
      </c>
      <c r="J14" s="69">
        <f>VLOOKUP($B14,[1]PARAMATRIX!$E$460:$EE$517,J$2,0)</f>
        <v>22.310682943260911</v>
      </c>
      <c r="K14" s="69">
        <f>VLOOKUP($B14,[1]PARAMATRIX!$E$460:$EE$517,K$2,0)</f>
        <v>53.773958059860341</v>
      </c>
      <c r="L14" s="69">
        <f>VLOOKUP($B14,[1]PARAMATRIX!$E$460:$EE$517,L$2,0)</f>
        <v>1.4643363743086595</v>
      </c>
      <c r="M14" s="69">
        <f>VLOOKUP($B14,[1]PARAMATRIX!$E$460:$EE$517,M$2,0)</f>
        <v>22.310682943260911</v>
      </c>
      <c r="N14" s="69">
        <f>VLOOKUP($B14,[1]PARAMATRIX!$E$460:$EE$517,N$2,0)</f>
        <v>53.773958059860341</v>
      </c>
      <c r="O14" s="69">
        <f>VLOOKUP($B14,[1]PARAMATRIX!$E$460:$EE$517,O$2,0)</f>
        <v>1.4643363743086595</v>
      </c>
      <c r="P14" s="69">
        <f>VLOOKUP($B14,[1]PARAMATRIX!$E$460:$EE$517,P$2,0)</f>
        <v>22.310682943260911</v>
      </c>
      <c r="Q14" s="69">
        <f>VLOOKUP($B14,[1]PARAMATRIX!$E$460:$EE$517,Q$2,0)</f>
        <v>53.773958059860341</v>
      </c>
      <c r="R14" s="69">
        <f>VLOOKUP($B14,[1]PARAMATRIX!$E$460:$EE$517,R$2,0)</f>
        <v>1.4643363743086595</v>
      </c>
      <c r="S14" s="69">
        <f>VLOOKUP($B14,[1]PARAMATRIX!$E$460:$EE$517,S$2,0)</f>
        <v>22.310682943260911</v>
      </c>
      <c r="T14" s="69">
        <f>VLOOKUP($B14,[1]PARAMATRIX!$E$460:$EE$517,T$2,0)</f>
        <v>53.773958059860341</v>
      </c>
      <c r="U14" s="69">
        <f>VLOOKUP($B14,[1]PARAMATRIX!$E$460:$EE$517,U$2,0)</f>
        <v>1.4643363743086595</v>
      </c>
      <c r="V14" s="69">
        <f>VLOOKUP($B14,[1]PARAMATRIX!$E$460:$EE$517,V$2,0)</f>
        <v>22.310682943260911</v>
      </c>
      <c r="W14" s="69">
        <f>VLOOKUP($B14,[1]PARAMATRIX!$E$460:$EE$517,W$2,0)</f>
        <v>53.773958059860341</v>
      </c>
      <c r="X14" s="69">
        <f>VLOOKUP($B14,[1]PARAMATRIX!$E$460:$EE$517,X$2,0)</f>
        <v>1.4643363743086595</v>
      </c>
      <c r="Y14" s="69">
        <f>VLOOKUP($B14,[1]PARAMATRIX!$E$460:$EE$517,Y$2,0)</f>
        <v>22.310682943260911</v>
      </c>
      <c r="Z14" s="69">
        <f>VLOOKUP($B14,[1]PARAMATRIX!$E$460:$EE$517,Z$2,0)</f>
        <v>53.773958059860341</v>
      </c>
      <c r="AA14" s="69">
        <f>VLOOKUP($B14,[1]PARAMATRIX!$E$460:$EE$517,AA$2,0)</f>
        <v>1.4643363743086595</v>
      </c>
      <c r="AB14" s="69">
        <f>VLOOKUP($B14,[1]PARAMATRIX!$E$460:$EE$517,AB$2,0)</f>
        <v>22.310682943260911</v>
      </c>
      <c r="AC14" s="69">
        <f>VLOOKUP($B14,[1]PARAMATRIX!$E$460:$EE$517,AC$2,0)</f>
        <v>53.773958059860341</v>
      </c>
      <c r="AD14" s="69">
        <f>VLOOKUP($B14,[1]PARAMATRIX!$E$460:$EE$517,AD$2,0)</f>
        <v>1.4643363743086595</v>
      </c>
      <c r="AE14" s="69">
        <f>VLOOKUP($B14,[1]PARAMATRIX!$E$460:$EE$517,AE$2,0)</f>
        <v>22.310682943260911</v>
      </c>
      <c r="AF14" s="69">
        <f>VLOOKUP($B14,[1]PARAMATRIX!$E$460:$EE$517,AF$2,0)</f>
        <v>53.773958059860341</v>
      </c>
      <c r="AG14" s="69">
        <f>VLOOKUP($B14,[1]PARAMATRIX!$E$460:$EE$517,AG$2,0)</f>
        <v>1.4643363743086595</v>
      </c>
      <c r="AH14" s="69">
        <f>VLOOKUP($B14,[1]PARAMATRIX!$E$460:$EE$517,AH$2,0)</f>
        <v>22.310682943260911</v>
      </c>
      <c r="AI14" s="69">
        <f>VLOOKUP($B14,[1]PARAMATRIX!$E$460:$EE$517,AI$2,0)</f>
        <v>53.773958059860341</v>
      </c>
      <c r="AJ14" s="69">
        <f>VLOOKUP($B14,[1]PARAMATRIX!$E$460:$EE$517,AJ$2,0)</f>
        <v>1.4643363743086595</v>
      </c>
      <c r="AK14" s="69">
        <f>VLOOKUP($B14,[1]PARAMATRIX!$E$460:$EE$517,AK$2,0)</f>
        <v>22.310682943260911</v>
      </c>
      <c r="AL14" s="69">
        <f>VLOOKUP($B14,[1]PARAMATRIX!$E$460:$EE$517,AL$2,0)</f>
        <v>53.773958059860341</v>
      </c>
      <c r="AM14" s="69">
        <f>VLOOKUP($B14,[1]PARAMATRIX!$E$460:$EE$517,AM$2,0)</f>
        <v>1.4643363743086595</v>
      </c>
      <c r="AN14" s="69">
        <f>VLOOKUP($B14,[1]PARAMATRIX!$E$460:$EE$517,AN$2,0)</f>
        <v>22.310682943260911</v>
      </c>
      <c r="AO14" s="69">
        <f>VLOOKUP($B14,[1]PARAMATRIX!$E$460:$EE$517,AO$2,0)</f>
        <v>53.773958059860341</v>
      </c>
      <c r="AP14" s="69">
        <f>VLOOKUP($B14,[1]PARAMATRIX!$E$460:$EE$517,AP$2,0)</f>
        <v>1.4643363743086595</v>
      </c>
      <c r="AQ14" s="69">
        <f>VLOOKUP($B14,[1]PARAMATRIX!$E$460:$EE$517,AQ$2,0)</f>
        <v>22.310682943260911</v>
      </c>
      <c r="AR14" s="69">
        <f>VLOOKUP($B14,[1]PARAMATRIX!$E$460:$EE$517,AR$2,0)</f>
        <v>53.773958059860341</v>
      </c>
      <c r="AS14" s="69">
        <f>VLOOKUP($B14,[1]PARAMATRIX!$E$460:$EE$517,AS$2,0)</f>
        <v>1.4643363743086595</v>
      </c>
      <c r="AT14" s="69">
        <f>VLOOKUP($B14,[1]PARAMATRIX!$E$460:$EE$517,AT$2,0)</f>
        <v>22.310682943260911</v>
      </c>
      <c r="AU14" s="69">
        <f>VLOOKUP($B14,[1]PARAMATRIX!$E$460:$EE$517,AU$2,0)</f>
        <v>53.773958059860341</v>
      </c>
      <c r="AV14" s="69">
        <f>VLOOKUP($B14,[1]PARAMATRIX!$E$460:$EE$517,AV$2,0)</f>
        <v>1.4643363743086595</v>
      </c>
      <c r="AW14" s="69">
        <f>VLOOKUP($B14,[1]PARAMATRIX!$E$460:$EE$517,AW$2,0)</f>
        <v>22.310682943260911</v>
      </c>
      <c r="AX14" s="69">
        <f>VLOOKUP($B14,[1]PARAMATRIX!$E$460:$EE$517,AX$2,0)</f>
        <v>53.773958059860341</v>
      </c>
      <c r="AY14" s="69">
        <f>VLOOKUP($B14,[1]PARAMATRIX!$E$460:$EE$517,AY$2,0)</f>
        <v>1.4643363743086595</v>
      </c>
      <c r="AZ14" s="69">
        <f>VLOOKUP($B14,[1]PARAMATRIX!$E$460:$EE$517,AZ$2,0)</f>
        <v>22.310682943260911</v>
      </c>
      <c r="BA14" s="69">
        <f>VLOOKUP($B14,[1]PARAMATRIX!$E$460:$EE$517,BA$2,0)</f>
        <v>53.773958059860341</v>
      </c>
      <c r="BB14" s="69">
        <f>VLOOKUP($B14,[1]PARAMATRIX!$E$460:$EE$517,BB$2,0)</f>
        <v>1.4643363743086595</v>
      </c>
      <c r="BC14" s="69">
        <f>VLOOKUP($B14,[1]PARAMATRIX!$E$460:$EE$517,BC$2,0)</f>
        <v>22.310682943260911</v>
      </c>
      <c r="BD14" s="69">
        <f>VLOOKUP($B14,[1]PARAMATRIX!$E$460:$EE$517,BD$2,0)</f>
        <v>53.773958059860341</v>
      </c>
      <c r="BE14" s="69">
        <f>VLOOKUP($B14,[1]PARAMATRIX!$E$460:$EE$517,BE$2,0)</f>
        <v>1.4643363743086595</v>
      </c>
      <c r="BF14" s="69">
        <f>VLOOKUP($B14,[1]PARAMATRIX!$E$460:$EE$517,BF$2,0)</f>
        <v>22.310682943260911</v>
      </c>
      <c r="BG14" s="69">
        <f>VLOOKUP($B14,[1]PARAMATRIX!$E$460:$EE$517,BG$2,0)</f>
        <v>53.773958059860341</v>
      </c>
      <c r="BH14" s="69">
        <f>VLOOKUP($B14,[1]PARAMATRIX!$E$460:$EE$517,BH$2,0)</f>
        <v>1.4643363743086595</v>
      </c>
      <c r="BI14" s="69">
        <f>VLOOKUP($B14,[1]PARAMATRIX!$E$460:$EE$517,BI$2,0)</f>
        <v>22.310682943260911</v>
      </c>
      <c r="BJ14" s="69">
        <f>VLOOKUP($B14,[1]PARAMATRIX!$E$460:$EE$517,BJ$2,0)</f>
        <v>53.773958059860341</v>
      </c>
      <c r="BK14" s="69">
        <f>VLOOKUP($B14,[1]PARAMATRIX!$E$460:$EE$517,BK$2,0)</f>
        <v>1.4643363743086595</v>
      </c>
      <c r="BL14" s="69">
        <f>VLOOKUP($B14,[1]PARAMATRIX!$E$460:$EE$517,BL$2,0)</f>
        <v>22.310682943260911</v>
      </c>
      <c r="BM14" s="69">
        <f>VLOOKUP($B14,[1]PARAMATRIX!$E$460:$EE$517,BM$2,0)</f>
        <v>53.773958059860341</v>
      </c>
      <c r="BN14" s="69">
        <f>VLOOKUP($B14,[1]PARAMATRIX!$E$460:$EE$517,BN$2,0)</f>
        <v>1.4643363743086595</v>
      </c>
      <c r="BO14" s="69">
        <f>VLOOKUP($B14,[1]PARAMATRIX!$E$460:$EE$517,BO$2,0)</f>
        <v>22.310682943260911</v>
      </c>
      <c r="BP14" s="69">
        <f>VLOOKUP($B14,[1]PARAMATRIX!$E$460:$EE$517,BP$2,0)</f>
        <v>53.773958059860341</v>
      </c>
      <c r="BQ14" s="69">
        <f>VLOOKUP($B14,[1]PARAMATRIX!$E$460:$EE$517,BQ$2,0)</f>
        <v>1.4643363743086595</v>
      </c>
      <c r="BR14" s="69">
        <f>VLOOKUP($B14,[1]PARAMATRIX!$E$460:$EE$517,BR$2,0)</f>
        <v>22.310682943260911</v>
      </c>
      <c r="BS14" s="69">
        <f>VLOOKUP($B14,[1]PARAMATRIX!$E$460:$EE$517,BS$2,0)</f>
        <v>53.773958059860341</v>
      </c>
      <c r="BT14" s="69">
        <f>VLOOKUP($B14,[1]PARAMATRIX!$E$460:$EE$517,BT$2,0)</f>
        <v>1.4643363743086595</v>
      </c>
      <c r="BU14" s="69">
        <f>VLOOKUP($B14,[1]PARAMATRIX!$E$460:$EE$517,BU$2,0)</f>
        <v>22.310682943260911</v>
      </c>
      <c r="BV14" s="69">
        <f>VLOOKUP($B14,[1]PARAMATRIX!$E$460:$EE$517,BV$2,0)</f>
        <v>53.773958059860341</v>
      </c>
      <c r="BW14" s="69">
        <f>VLOOKUP($B14,[1]PARAMATRIX!$E$460:$EE$517,BW$2,0)</f>
        <v>1.4643363743086595</v>
      </c>
      <c r="BX14" s="69">
        <f>VLOOKUP($B14,[1]PARAMATRIX!$E$460:$EE$517,BX$2,0)</f>
        <v>22.310682943260911</v>
      </c>
      <c r="BY14" s="69">
        <f>VLOOKUP($B14,[1]PARAMATRIX!$E$460:$EE$517,BY$2,0)</f>
        <v>53.773958059860341</v>
      </c>
      <c r="BZ14" s="69">
        <f>VLOOKUP($B14,[1]PARAMATRIX!$E$460:$EE$517,BZ$2,0)</f>
        <v>1.4643363743086595</v>
      </c>
      <c r="CA14" s="69">
        <f>VLOOKUP($B14,[1]PARAMATRIX!$E$460:$EE$517,CA$2,0)</f>
        <v>22.310682943260911</v>
      </c>
      <c r="CB14" s="69">
        <f>VLOOKUP($B14,[1]PARAMATRIX!$E$460:$EE$517,CB$2,0)</f>
        <v>53.773958059860341</v>
      </c>
      <c r="CC14" s="69">
        <f>VLOOKUP($B14,[1]PARAMATRIX!$E$460:$EE$517,CC$2,0)</f>
        <v>1.4643363743086595</v>
      </c>
      <c r="CD14" s="69">
        <f>VLOOKUP($B14,[1]PARAMATRIX!$E$460:$EE$517,CD$2,0)</f>
        <v>22.310682943260911</v>
      </c>
      <c r="CE14" s="69">
        <f>VLOOKUP($B14,[1]PARAMATRIX!$E$460:$EE$517,CE$2,0)</f>
        <v>53.773958059860341</v>
      </c>
      <c r="CF14" s="69">
        <f>VLOOKUP($B14,[1]PARAMATRIX!$E$460:$EE$517,CF$2,0)</f>
        <v>1.4643363743086595</v>
      </c>
      <c r="CG14" s="69">
        <f>VLOOKUP($B14,[1]PARAMATRIX!$E$460:$EE$517,CG$2,0)</f>
        <v>22.310682943260911</v>
      </c>
      <c r="CH14" s="69">
        <f>VLOOKUP($B14,[1]PARAMATRIX!$E$460:$EE$517,CH$2,0)</f>
        <v>53.773958059860341</v>
      </c>
      <c r="CI14" s="69" t="s">
        <v>353</v>
      </c>
      <c r="CJ14" s="234"/>
      <c r="CK14" s="234"/>
      <c r="CL14" s="234"/>
      <c r="CM14" s="234"/>
      <c r="CN14" s="234"/>
      <c r="CO14" s="234"/>
      <c r="CP14" s="234"/>
    </row>
    <row r="15" spans="1:118" ht="15" customHeight="1" x14ac:dyDescent="0.25">
      <c r="A15">
        <f t="shared" si="6"/>
        <v>12</v>
      </c>
      <c r="B15" s="70" t="str">
        <f>'Data Summary'!C31</f>
        <v>3_BDpig_CH4</v>
      </c>
      <c r="C15" s="221">
        <f t="shared" si="3"/>
        <v>0.46154318835893837</v>
      </c>
      <c r="D15" s="221">
        <f t="shared" si="4"/>
        <v>1.0270457462181561</v>
      </c>
      <c r="E15" s="221">
        <f t="shared" si="5"/>
        <v>1.7369909272416209</v>
      </c>
      <c r="F15" s="69">
        <f>VLOOKUP($B15,[1]PARAMATRIX!$E$460:$EE$517,F$2,0)</f>
        <v>0.46154318835893837</v>
      </c>
      <c r="G15" s="69">
        <f>VLOOKUP($B15,[1]PARAMATRIX!$E$460:$EE$517,G$2,0)</f>
        <v>1.0270457462181561</v>
      </c>
      <c r="H15" s="69">
        <f>VLOOKUP($B15,[1]PARAMATRIX!$E$460:$EE$517,H$2,0)</f>
        <v>1.7369909272416209</v>
      </c>
      <c r="I15" s="69">
        <f>VLOOKUP($B15,[1]PARAMATRIX!$E$460:$EE$517,I$2,0)</f>
        <v>0.46154318835893837</v>
      </c>
      <c r="J15" s="69">
        <f>VLOOKUP($B15,[1]PARAMATRIX!$E$460:$EE$517,J$2,0)</f>
        <v>1.0270457462181561</v>
      </c>
      <c r="K15" s="69">
        <f>VLOOKUP($B15,[1]PARAMATRIX!$E$460:$EE$517,K$2,0)</f>
        <v>1.7369909272416209</v>
      </c>
      <c r="L15" s="69">
        <f>VLOOKUP($B15,[1]PARAMATRIX!$E$460:$EE$517,L$2,0)</f>
        <v>0.46154318835893837</v>
      </c>
      <c r="M15" s="69">
        <f>VLOOKUP($B15,[1]PARAMATRIX!$E$460:$EE$517,M$2,0)</f>
        <v>1.0270457462181561</v>
      </c>
      <c r="N15" s="69">
        <f>VLOOKUP($B15,[1]PARAMATRIX!$E$460:$EE$517,N$2,0)</f>
        <v>1.7369909272416209</v>
      </c>
      <c r="O15" s="69">
        <f>VLOOKUP($B15,[1]PARAMATRIX!$E$460:$EE$517,O$2,0)</f>
        <v>0.46154318835893837</v>
      </c>
      <c r="P15" s="69">
        <f>VLOOKUP($B15,[1]PARAMATRIX!$E$460:$EE$517,P$2,0)</f>
        <v>1.0270457462181561</v>
      </c>
      <c r="Q15" s="69">
        <f>VLOOKUP($B15,[1]PARAMATRIX!$E$460:$EE$517,Q$2,0)</f>
        <v>1.7369909272416209</v>
      </c>
      <c r="R15" s="69">
        <f>VLOOKUP($B15,[1]PARAMATRIX!$E$460:$EE$517,R$2,0)</f>
        <v>0.46154318835893837</v>
      </c>
      <c r="S15" s="69">
        <f>VLOOKUP($B15,[1]PARAMATRIX!$E$460:$EE$517,S$2,0)</f>
        <v>1.0270457462181561</v>
      </c>
      <c r="T15" s="69">
        <f>VLOOKUP($B15,[1]PARAMATRIX!$E$460:$EE$517,T$2,0)</f>
        <v>1.7369909272416209</v>
      </c>
      <c r="U15" s="69">
        <f>VLOOKUP($B15,[1]PARAMATRIX!$E$460:$EE$517,U$2,0)</f>
        <v>0.46154318835893837</v>
      </c>
      <c r="V15" s="69">
        <f>VLOOKUP($B15,[1]PARAMATRIX!$E$460:$EE$517,V$2,0)</f>
        <v>1.0270457462181561</v>
      </c>
      <c r="W15" s="69">
        <f>VLOOKUP($B15,[1]PARAMATRIX!$E$460:$EE$517,W$2,0)</f>
        <v>1.7369909272416209</v>
      </c>
      <c r="X15" s="69">
        <f>VLOOKUP($B15,[1]PARAMATRIX!$E$460:$EE$517,X$2,0)</f>
        <v>0.46154318835893837</v>
      </c>
      <c r="Y15" s="69">
        <f>VLOOKUP($B15,[1]PARAMATRIX!$E$460:$EE$517,Y$2,0)</f>
        <v>1.0270457462181561</v>
      </c>
      <c r="Z15" s="69">
        <f>VLOOKUP($B15,[1]PARAMATRIX!$E$460:$EE$517,Z$2,0)</f>
        <v>1.7369909272416209</v>
      </c>
      <c r="AA15" s="69">
        <f>VLOOKUP($B15,[1]PARAMATRIX!$E$460:$EE$517,AA$2,0)</f>
        <v>0.46154318835893837</v>
      </c>
      <c r="AB15" s="69">
        <f>VLOOKUP($B15,[1]PARAMATRIX!$E$460:$EE$517,AB$2,0)</f>
        <v>1.0270457462181561</v>
      </c>
      <c r="AC15" s="69">
        <f>VLOOKUP($B15,[1]PARAMATRIX!$E$460:$EE$517,AC$2,0)</f>
        <v>1.7369909272416209</v>
      </c>
      <c r="AD15" s="69">
        <f>VLOOKUP($B15,[1]PARAMATRIX!$E$460:$EE$517,AD$2,0)</f>
        <v>0.46154318835893837</v>
      </c>
      <c r="AE15" s="69">
        <f>VLOOKUP($B15,[1]PARAMATRIX!$E$460:$EE$517,AE$2,0)</f>
        <v>1.0270457462181561</v>
      </c>
      <c r="AF15" s="69">
        <f>VLOOKUP($B15,[1]PARAMATRIX!$E$460:$EE$517,AF$2,0)</f>
        <v>1.7369909272416209</v>
      </c>
      <c r="AG15" s="69">
        <f>VLOOKUP($B15,[1]PARAMATRIX!$E$460:$EE$517,AG$2,0)</f>
        <v>0.46154318835893837</v>
      </c>
      <c r="AH15" s="69">
        <f>VLOOKUP($B15,[1]PARAMATRIX!$E$460:$EE$517,AH$2,0)</f>
        <v>1.0270457462181561</v>
      </c>
      <c r="AI15" s="69">
        <f>VLOOKUP($B15,[1]PARAMATRIX!$E$460:$EE$517,AI$2,0)</f>
        <v>1.7369909272416209</v>
      </c>
      <c r="AJ15" s="69">
        <f>VLOOKUP($B15,[1]PARAMATRIX!$E$460:$EE$517,AJ$2,0)</f>
        <v>0.46154318835893837</v>
      </c>
      <c r="AK15" s="69">
        <f>VLOOKUP($B15,[1]PARAMATRIX!$E$460:$EE$517,AK$2,0)</f>
        <v>1.0270457462181561</v>
      </c>
      <c r="AL15" s="69">
        <f>VLOOKUP($B15,[1]PARAMATRIX!$E$460:$EE$517,AL$2,0)</f>
        <v>1.7369909272416209</v>
      </c>
      <c r="AM15" s="69">
        <f>VLOOKUP($B15,[1]PARAMATRIX!$E$460:$EE$517,AM$2,0)</f>
        <v>0.46154318835893837</v>
      </c>
      <c r="AN15" s="69">
        <f>VLOOKUP($B15,[1]PARAMATRIX!$E$460:$EE$517,AN$2,0)</f>
        <v>1.0270457462181561</v>
      </c>
      <c r="AO15" s="69">
        <f>VLOOKUP($B15,[1]PARAMATRIX!$E$460:$EE$517,AO$2,0)</f>
        <v>1.7369909272416209</v>
      </c>
      <c r="AP15" s="69">
        <f>VLOOKUP($B15,[1]PARAMATRIX!$E$460:$EE$517,AP$2,0)</f>
        <v>0.46154318835893837</v>
      </c>
      <c r="AQ15" s="69">
        <f>VLOOKUP($B15,[1]PARAMATRIX!$E$460:$EE$517,AQ$2,0)</f>
        <v>1.0270457462181561</v>
      </c>
      <c r="AR15" s="69">
        <f>VLOOKUP($B15,[1]PARAMATRIX!$E$460:$EE$517,AR$2,0)</f>
        <v>1.7369909272416209</v>
      </c>
      <c r="AS15" s="69">
        <f>VLOOKUP($B15,[1]PARAMATRIX!$E$460:$EE$517,AS$2,0)</f>
        <v>0.46154318835893837</v>
      </c>
      <c r="AT15" s="69">
        <f>VLOOKUP($B15,[1]PARAMATRIX!$E$460:$EE$517,AT$2,0)</f>
        <v>1.0270457462181561</v>
      </c>
      <c r="AU15" s="69">
        <f>VLOOKUP($B15,[1]PARAMATRIX!$E$460:$EE$517,AU$2,0)</f>
        <v>1.7369909272416209</v>
      </c>
      <c r="AV15" s="69">
        <f>VLOOKUP($B15,[1]PARAMATRIX!$E$460:$EE$517,AV$2,0)</f>
        <v>0.46154318835893837</v>
      </c>
      <c r="AW15" s="69">
        <f>VLOOKUP($B15,[1]PARAMATRIX!$E$460:$EE$517,AW$2,0)</f>
        <v>1.0270457462181561</v>
      </c>
      <c r="AX15" s="69">
        <f>VLOOKUP($B15,[1]PARAMATRIX!$E$460:$EE$517,AX$2,0)</f>
        <v>1.7369909272416209</v>
      </c>
      <c r="AY15" s="69">
        <f>VLOOKUP($B15,[1]PARAMATRIX!$E$460:$EE$517,AY$2,0)</f>
        <v>0.46154318835893837</v>
      </c>
      <c r="AZ15" s="69">
        <f>VLOOKUP($B15,[1]PARAMATRIX!$E$460:$EE$517,AZ$2,0)</f>
        <v>1.0270457462181561</v>
      </c>
      <c r="BA15" s="69">
        <f>VLOOKUP($B15,[1]PARAMATRIX!$E$460:$EE$517,BA$2,0)</f>
        <v>1.7369909272416209</v>
      </c>
      <c r="BB15" s="69">
        <f>VLOOKUP($B15,[1]PARAMATRIX!$E$460:$EE$517,BB$2,0)</f>
        <v>0.46154318835893837</v>
      </c>
      <c r="BC15" s="69">
        <f>VLOOKUP($B15,[1]PARAMATRIX!$E$460:$EE$517,BC$2,0)</f>
        <v>1.0270457462181561</v>
      </c>
      <c r="BD15" s="69">
        <f>VLOOKUP($B15,[1]PARAMATRIX!$E$460:$EE$517,BD$2,0)</f>
        <v>1.7369909272416209</v>
      </c>
      <c r="BE15" s="69">
        <f>VLOOKUP($B15,[1]PARAMATRIX!$E$460:$EE$517,BE$2,0)</f>
        <v>0.46154318835893837</v>
      </c>
      <c r="BF15" s="69">
        <f>VLOOKUP($B15,[1]PARAMATRIX!$E$460:$EE$517,BF$2,0)</f>
        <v>1.0270457462181561</v>
      </c>
      <c r="BG15" s="69">
        <f>VLOOKUP($B15,[1]PARAMATRIX!$E$460:$EE$517,BG$2,0)</f>
        <v>1.7369909272416209</v>
      </c>
      <c r="BH15" s="69">
        <f>VLOOKUP($B15,[1]PARAMATRIX!$E$460:$EE$517,BH$2,0)</f>
        <v>0.46154318835893837</v>
      </c>
      <c r="BI15" s="69">
        <f>VLOOKUP($B15,[1]PARAMATRIX!$E$460:$EE$517,BI$2,0)</f>
        <v>1.0270457462181561</v>
      </c>
      <c r="BJ15" s="69">
        <f>VLOOKUP($B15,[1]PARAMATRIX!$E$460:$EE$517,BJ$2,0)</f>
        <v>1.7369909272416209</v>
      </c>
      <c r="BK15" s="69">
        <f>VLOOKUP($B15,[1]PARAMATRIX!$E$460:$EE$517,BK$2,0)</f>
        <v>0.46154318835893837</v>
      </c>
      <c r="BL15" s="69">
        <f>VLOOKUP($B15,[1]PARAMATRIX!$E$460:$EE$517,BL$2,0)</f>
        <v>1.0270457462181561</v>
      </c>
      <c r="BM15" s="69">
        <f>VLOOKUP($B15,[1]PARAMATRIX!$E$460:$EE$517,BM$2,0)</f>
        <v>1.7369909272416209</v>
      </c>
      <c r="BN15" s="69">
        <f>VLOOKUP($B15,[1]PARAMATRIX!$E$460:$EE$517,BN$2,0)</f>
        <v>0.46154318835893837</v>
      </c>
      <c r="BO15" s="69">
        <f>VLOOKUP($B15,[1]PARAMATRIX!$E$460:$EE$517,BO$2,0)</f>
        <v>1.0270457462181561</v>
      </c>
      <c r="BP15" s="69">
        <f>VLOOKUP($B15,[1]PARAMATRIX!$E$460:$EE$517,BP$2,0)</f>
        <v>1.7369909272416209</v>
      </c>
      <c r="BQ15" s="69">
        <f>VLOOKUP($B15,[1]PARAMATRIX!$E$460:$EE$517,BQ$2,0)</f>
        <v>0.46154318835893837</v>
      </c>
      <c r="BR15" s="69">
        <f>VLOOKUP($B15,[1]PARAMATRIX!$E$460:$EE$517,BR$2,0)</f>
        <v>1.0270457462181561</v>
      </c>
      <c r="BS15" s="69">
        <f>VLOOKUP($B15,[1]PARAMATRIX!$E$460:$EE$517,BS$2,0)</f>
        <v>1.7369909272416209</v>
      </c>
      <c r="BT15" s="69">
        <f>VLOOKUP($B15,[1]PARAMATRIX!$E$460:$EE$517,BT$2,0)</f>
        <v>0.46154318835893837</v>
      </c>
      <c r="BU15" s="69">
        <f>VLOOKUP($B15,[1]PARAMATRIX!$E$460:$EE$517,BU$2,0)</f>
        <v>1.0270457462181561</v>
      </c>
      <c r="BV15" s="69">
        <f>VLOOKUP($B15,[1]PARAMATRIX!$E$460:$EE$517,BV$2,0)</f>
        <v>1.7369909272416209</v>
      </c>
      <c r="BW15" s="69">
        <f>VLOOKUP($B15,[1]PARAMATRIX!$E$460:$EE$517,BW$2,0)</f>
        <v>0.46154318835893837</v>
      </c>
      <c r="BX15" s="69">
        <f>VLOOKUP($B15,[1]PARAMATRIX!$E$460:$EE$517,BX$2,0)</f>
        <v>1.0270457462181561</v>
      </c>
      <c r="BY15" s="69">
        <f>VLOOKUP($B15,[1]PARAMATRIX!$E$460:$EE$517,BY$2,0)</f>
        <v>1.7369909272416209</v>
      </c>
      <c r="BZ15" s="69">
        <f>VLOOKUP($B15,[1]PARAMATRIX!$E$460:$EE$517,BZ$2,0)</f>
        <v>0.46154318835893837</v>
      </c>
      <c r="CA15" s="69">
        <f>VLOOKUP($B15,[1]PARAMATRIX!$E$460:$EE$517,CA$2,0)</f>
        <v>1.0270457462181561</v>
      </c>
      <c r="CB15" s="69">
        <f>VLOOKUP($B15,[1]PARAMATRIX!$E$460:$EE$517,CB$2,0)</f>
        <v>1.7369909272416209</v>
      </c>
      <c r="CC15" s="69">
        <f>VLOOKUP($B15,[1]PARAMATRIX!$E$460:$EE$517,CC$2,0)</f>
        <v>0.46154318835893837</v>
      </c>
      <c r="CD15" s="69">
        <f>VLOOKUP($B15,[1]PARAMATRIX!$E$460:$EE$517,CD$2,0)</f>
        <v>1.0270457462181561</v>
      </c>
      <c r="CE15" s="69">
        <f>VLOOKUP($B15,[1]PARAMATRIX!$E$460:$EE$517,CE$2,0)</f>
        <v>1.7369909272416209</v>
      </c>
      <c r="CF15" s="69">
        <f>VLOOKUP($B15,[1]PARAMATRIX!$E$460:$EE$517,CF$2,0)</f>
        <v>0.46154318835893837</v>
      </c>
      <c r="CG15" s="69">
        <f>VLOOKUP($B15,[1]PARAMATRIX!$E$460:$EE$517,CG$2,0)</f>
        <v>1.0270457462181561</v>
      </c>
      <c r="CH15" s="69">
        <f>VLOOKUP($B15,[1]PARAMATRIX!$E$460:$EE$517,CH$2,0)</f>
        <v>1.7369909272416209</v>
      </c>
      <c r="CI15" s="69" t="s">
        <v>358</v>
      </c>
      <c r="CJ15" s="234"/>
      <c r="CK15" s="234"/>
      <c r="CL15" s="234"/>
      <c r="CM15" s="234"/>
      <c r="CN15" s="234"/>
      <c r="CO15" s="234"/>
      <c r="CP15" s="234"/>
    </row>
    <row r="16" spans="1:118" ht="15" customHeight="1" x14ac:dyDescent="0.25">
      <c r="A16">
        <f t="shared" si="6"/>
        <v>13</v>
      </c>
      <c r="B16" s="70" t="str">
        <f>'Data Summary'!C32</f>
        <v>3_BDscrub_CH4</v>
      </c>
      <c r="C16" s="221">
        <f t="shared" si="3"/>
        <v>3.8514977367318425E-2</v>
      </c>
      <c r="D16" s="221">
        <f t="shared" si="4"/>
        <v>0.3575425590178774</v>
      </c>
      <c r="E16" s="221">
        <f t="shared" si="5"/>
        <v>1.0418911011452512</v>
      </c>
      <c r="F16" s="69">
        <f>VLOOKUP($B16,[1]PARAMATRIX!$E$460:$EE$517,F$2,0)</f>
        <v>3.8514977367318425E-2</v>
      </c>
      <c r="G16" s="69">
        <f>VLOOKUP($B16,[1]PARAMATRIX!$E$460:$EE$517,G$2,0)</f>
        <v>0.3575425590178774</v>
      </c>
      <c r="H16" s="69">
        <f>VLOOKUP($B16,[1]PARAMATRIX!$E$460:$EE$517,H$2,0)</f>
        <v>1.0418911011452512</v>
      </c>
      <c r="I16" s="69">
        <f>VLOOKUP($B16,[1]PARAMATRIX!$E$460:$EE$517,I$2,0)</f>
        <v>3.8514977367318425E-2</v>
      </c>
      <c r="J16" s="69">
        <f>VLOOKUP($B16,[1]PARAMATRIX!$E$460:$EE$517,J$2,0)</f>
        <v>0.3575425590178774</v>
      </c>
      <c r="K16" s="69">
        <f>VLOOKUP($B16,[1]PARAMATRIX!$E$460:$EE$517,K$2,0)</f>
        <v>1.0418911011452512</v>
      </c>
      <c r="L16" s="69">
        <f>VLOOKUP($B16,[1]PARAMATRIX!$E$460:$EE$517,L$2,0)</f>
        <v>3.8514977367318425E-2</v>
      </c>
      <c r="M16" s="69">
        <f>VLOOKUP($B16,[1]PARAMATRIX!$E$460:$EE$517,M$2,0)</f>
        <v>0.3575425590178774</v>
      </c>
      <c r="N16" s="69">
        <f>VLOOKUP($B16,[1]PARAMATRIX!$E$460:$EE$517,N$2,0)</f>
        <v>1.0418911011452512</v>
      </c>
      <c r="O16" s="69">
        <f>VLOOKUP($B16,[1]PARAMATRIX!$E$460:$EE$517,O$2,0)</f>
        <v>3.8514977367318425E-2</v>
      </c>
      <c r="P16" s="69">
        <f>VLOOKUP($B16,[1]PARAMATRIX!$E$460:$EE$517,P$2,0)</f>
        <v>0.3575425590178774</v>
      </c>
      <c r="Q16" s="69">
        <f>VLOOKUP($B16,[1]PARAMATRIX!$E$460:$EE$517,Q$2,0)</f>
        <v>1.0418911011452512</v>
      </c>
      <c r="R16" s="69">
        <f>VLOOKUP($B16,[1]PARAMATRIX!$E$460:$EE$517,R$2,0)</f>
        <v>3.8514977367318425E-2</v>
      </c>
      <c r="S16" s="69">
        <f>VLOOKUP($B16,[1]PARAMATRIX!$E$460:$EE$517,S$2,0)</f>
        <v>0.3575425590178774</v>
      </c>
      <c r="T16" s="69">
        <f>VLOOKUP($B16,[1]PARAMATRIX!$E$460:$EE$517,T$2,0)</f>
        <v>1.0418911011452512</v>
      </c>
      <c r="U16" s="69">
        <f>VLOOKUP($B16,[1]PARAMATRIX!$E$460:$EE$517,U$2,0)</f>
        <v>3.8514977367318425E-2</v>
      </c>
      <c r="V16" s="69">
        <f>VLOOKUP($B16,[1]PARAMATRIX!$E$460:$EE$517,V$2,0)</f>
        <v>0.3575425590178774</v>
      </c>
      <c r="W16" s="69">
        <f>VLOOKUP($B16,[1]PARAMATRIX!$E$460:$EE$517,W$2,0)</f>
        <v>1.0418911011452512</v>
      </c>
      <c r="X16" s="69">
        <f>VLOOKUP($B16,[1]PARAMATRIX!$E$460:$EE$517,X$2,0)</f>
        <v>3.8514977367318425E-2</v>
      </c>
      <c r="Y16" s="69">
        <f>VLOOKUP($B16,[1]PARAMATRIX!$E$460:$EE$517,Y$2,0)</f>
        <v>0.3575425590178774</v>
      </c>
      <c r="Z16" s="69">
        <f>VLOOKUP($B16,[1]PARAMATRIX!$E$460:$EE$517,Z$2,0)</f>
        <v>1.0418911011452512</v>
      </c>
      <c r="AA16" s="69">
        <f>VLOOKUP($B16,[1]PARAMATRIX!$E$460:$EE$517,AA$2,0)</f>
        <v>3.8514977367318425E-2</v>
      </c>
      <c r="AB16" s="69">
        <f>VLOOKUP($B16,[1]PARAMATRIX!$E$460:$EE$517,AB$2,0)</f>
        <v>0.3575425590178774</v>
      </c>
      <c r="AC16" s="69">
        <f>VLOOKUP($B16,[1]PARAMATRIX!$E$460:$EE$517,AC$2,0)</f>
        <v>1.0418911011452512</v>
      </c>
      <c r="AD16" s="69">
        <f>VLOOKUP($B16,[1]PARAMATRIX!$E$460:$EE$517,AD$2,0)</f>
        <v>3.8514977367318425E-2</v>
      </c>
      <c r="AE16" s="69">
        <f>VLOOKUP($B16,[1]PARAMATRIX!$E$460:$EE$517,AE$2,0)</f>
        <v>0.3575425590178774</v>
      </c>
      <c r="AF16" s="69">
        <f>VLOOKUP($B16,[1]PARAMATRIX!$E$460:$EE$517,AF$2,0)</f>
        <v>1.0418911011452512</v>
      </c>
      <c r="AG16" s="69">
        <f>VLOOKUP($B16,[1]PARAMATRIX!$E$460:$EE$517,AG$2,0)</f>
        <v>3.8514977367318425E-2</v>
      </c>
      <c r="AH16" s="69">
        <f>VLOOKUP($B16,[1]PARAMATRIX!$E$460:$EE$517,AH$2,0)</f>
        <v>0.3575425590178774</v>
      </c>
      <c r="AI16" s="69">
        <f>VLOOKUP($B16,[1]PARAMATRIX!$E$460:$EE$517,AI$2,0)</f>
        <v>1.0418911011452512</v>
      </c>
      <c r="AJ16" s="69">
        <f>VLOOKUP($B16,[1]PARAMATRIX!$E$460:$EE$517,AJ$2,0)</f>
        <v>3.8514977367318425E-2</v>
      </c>
      <c r="AK16" s="69">
        <f>VLOOKUP($B16,[1]PARAMATRIX!$E$460:$EE$517,AK$2,0)</f>
        <v>0.3575425590178774</v>
      </c>
      <c r="AL16" s="69">
        <f>VLOOKUP($B16,[1]PARAMATRIX!$E$460:$EE$517,AL$2,0)</f>
        <v>1.0418911011452512</v>
      </c>
      <c r="AM16" s="69">
        <f>VLOOKUP($B16,[1]PARAMATRIX!$E$460:$EE$517,AM$2,0)</f>
        <v>3.8514977367318425E-2</v>
      </c>
      <c r="AN16" s="69">
        <f>VLOOKUP($B16,[1]PARAMATRIX!$E$460:$EE$517,AN$2,0)</f>
        <v>0.3575425590178774</v>
      </c>
      <c r="AO16" s="69">
        <f>VLOOKUP($B16,[1]PARAMATRIX!$E$460:$EE$517,AO$2,0)</f>
        <v>1.0418911011452512</v>
      </c>
      <c r="AP16" s="69">
        <f>VLOOKUP($B16,[1]PARAMATRIX!$E$460:$EE$517,AP$2,0)</f>
        <v>3.8514977367318425E-2</v>
      </c>
      <c r="AQ16" s="69">
        <f>VLOOKUP($B16,[1]PARAMATRIX!$E$460:$EE$517,AQ$2,0)</f>
        <v>0.3575425590178774</v>
      </c>
      <c r="AR16" s="69">
        <f>VLOOKUP($B16,[1]PARAMATRIX!$E$460:$EE$517,AR$2,0)</f>
        <v>1.0418911011452512</v>
      </c>
      <c r="AS16" s="69">
        <f>VLOOKUP($B16,[1]PARAMATRIX!$E$460:$EE$517,AS$2,0)</f>
        <v>3.8514977367318425E-2</v>
      </c>
      <c r="AT16" s="69">
        <f>VLOOKUP($B16,[1]PARAMATRIX!$E$460:$EE$517,AT$2,0)</f>
        <v>0.3575425590178774</v>
      </c>
      <c r="AU16" s="69">
        <f>VLOOKUP($B16,[1]PARAMATRIX!$E$460:$EE$517,AU$2,0)</f>
        <v>1.0418911011452512</v>
      </c>
      <c r="AV16" s="69">
        <f>VLOOKUP($B16,[1]PARAMATRIX!$E$460:$EE$517,AV$2,0)</f>
        <v>3.8514977367318425E-2</v>
      </c>
      <c r="AW16" s="69">
        <f>VLOOKUP($B16,[1]PARAMATRIX!$E$460:$EE$517,AW$2,0)</f>
        <v>0.3575425590178774</v>
      </c>
      <c r="AX16" s="69">
        <f>VLOOKUP($B16,[1]PARAMATRIX!$E$460:$EE$517,AX$2,0)</f>
        <v>1.0418911011452512</v>
      </c>
      <c r="AY16" s="69">
        <f>VLOOKUP($B16,[1]PARAMATRIX!$E$460:$EE$517,AY$2,0)</f>
        <v>3.8514977367318425E-2</v>
      </c>
      <c r="AZ16" s="69">
        <f>VLOOKUP($B16,[1]PARAMATRIX!$E$460:$EE$517,AZ$2,0)</f>
        <v>0.3575425590178774</v>
      </c>
      <c r="BA16" s="69">
        <f>VLOOKUP($B16,[1]PARAMATRIX!$E$460:$EE$517,BA$2,0)</f>
        <v>1.0418911011452512</v>
      </c>
      <c r="BB16" s="69">
        <f>VLOOKUP($B16,[1]PARAMATRIX!$E$460:$EE$517,BB$2,0)</f>
        <v>3.8514977367318425E-2</v>
      </c>
      <c r="BC16" s="69">
        <f>VLOOKUP($B16,[1]PARAMATRIX!$E$460:$EE$517,BC$2,0)</f>
        <v>0.3575425590178774</v>
      </c>
      <c r="BD16" s="69">
        <f>VLOOKUP($B16,[1]PARAMATRIX!$E$460:$EE$517,BD$2,0)</f>
        <v>1.0418911011452512</v>
      </c>
      <c r="BE16" s="69">
        <f>VLOOKUP($B16,[1]PARAMATRIX!$E$460:$EE$517,BE$2,0)</f>
        <v>3.8514977367318425E-2</v>
      </c>
      <c r="BF16" s="69">
        <f>VLOOKUP($B16,[1]PARAMATRIX!$E$460:$EE$517,BF$2,0)</f>
        <v>0.3575425590178774</v>
      </c>
      <c r="BG16" s="69">
        <f>VLOOKUP($B16,[1]PARAMATRIX!$E$460:$EE$517,BG$2,0)</f>
        <v>1.0418911011452512</v>
      </c>
      <c r="BH16" s="69">
        <f>VLOOKUP($B16,[1]PARAMATRIX!$E$460:$EE$517,BH$2,0)</f>
        <v>3.8514977367318425E-2</v>
      </c>
      <c r="BI16" s="69">
        <f>VLOOKUP($B16,[1]PARAMATRIX!$E$460:$EE$517,BI$2,0)</f>
        <v>0.3575425590178774</v>
      </c>
      <c r="BJ16" s="69">
        <f>VLOOKUP($B16,[1]PARAMATRIX!$E$460:$EE$517,BJ$2,0)</f>
        <v>1.0418911011452512</v>
      </c>
      <c r="BK16" s="69">
        <f>VLOOKUP($B16,[1]PARAMATRIX!$E$460:$EE$517,BK$2,0)</f>
        <v>3.8514977367318425E-2</v>
      </c>
      <c r="BL16" s="69">
        <f>VLOOKUP($B16,[1]PARAMATRIX!$E$460:$EE$517,BL$2,0)</f>
        <v>0.3575425590178774</v>
      </c>
      <c r="BM16" s="69">
        <f>VLOOKUP($B16,[1]PARAMATRIX!$E$460:$EE$517,BM$2,0)</f>
        <v>1.0418911011452512</v>
      </c>
      <c r="BN16" s="69">
        <f>VLOOKUP($B16,[1]PARAMATRIX!$E$460:$EE$517,BN$2,0)</f>
        <v>3.8514977367318425E-2</v>
      </c>
      <c r="BO16" s="69">
        <f>VLOOKUP($B16,[1]PARAMATRIX!$E$460:$EE$517,BO$2,0)</f>
        <v>0.3575425590178774</v>
      </c>
      <c r="BP16" s="69">
        <f>VLOOKUP($B16,[1]PARAMATRIX!$E$460:$EE$517,BP$2,0)</f>
        <v>1.0418911011452512</v>
      </c>
      <c r="BQ16" s="69">
        <f>VLOOKUP($B16,[1]PARAMATRIX!$E$460:$EE$517,BQ$2,0)</f>
        <v>3.8514977367318425E-2</v>
      </c>
      <c r="BR16" s="69">
        <f>VLOOKUP($B16,[1]PARAMATRIX!$E$460:$EE$517,BR$2,0)</f>
        <v>0.3575425590178774</v>
      </c>
      <c r="BS16" s="69">
        <f>VLOOKUP($B16,[1]PARAMATRIX!$E$460:$EE$517,BS$2,0)</f>
        <v>1.0418911011452512</v>
      </c>
      <c r="BT16" s="69">
        <f>VLOOKUP($B16,[1]PARAMATRIX!$E$460:$EE$517,BT$2,0)</f>
        <v>3.8514977367318425E-2</v>
      </c>
      <c r="BU16" s="69">
        <f>VLOOKUP($B16,[1]PARAMATRIX!$E$460:$EE$517,BU$2,0)</f>
        <v>0.3575425590178774</v>
      </c>
      <c r="BV16" s="69">
        <f>VLOOKUP($B16,[1]PARAMATRIX!$E$460:$EE$517,BV$2,0)</f>
        <v>1.0418911011452512</v>
      </c>
      <c r="BW16" s="69">
        <f>VLOOKUP($B16,[1]PARAMATRIX!$E$460:$EE$517,BW$2,0)</f>
        <v>3.8514977367318425E-2</v>
      </c>
      <c r="BX16" s="69">
        <f>VLOOKUP($B16,[1]PARAMATRIX!$E$460:$EE$517,BX$2,0)</f>
        <v>0.3575425590178774</v>
      </c>
      <c r="BY16" s="69">
        <f>VLOOKUP($B16,[1]PARAMATRIX!$E$460:$EE$517,BY$2,0)</f>
        <v>1.0418911011452512</v>
      </c>
      <c r="BZ16" s="69">
        <f>VLOOKUP($B16,[1]PARAMATRIX!$E$460:$EE$517,BZ$2,0)</f>
        <v>3.8514977367318425E-2</v>
      </c>
      <c r="CA16" s="69">
        <f>VLOOKUP($B16,[1]PARAMATRIX!$E$460:$EE$517,CA$2,0)</f>
        <v>0.3575425590178774</v>
      </c>
      <c r="CB16" s="69">
        <f>VLOOKUP($B16,[1]PARAMATRIX!$E$460:$EE$517,CB$2,0)</f>
        <v>1.0418911011452512</v>
      </c>
      <c r="CC16" s="69">
        <f>VLOOKUP($B16,[1]PARAMATRIX!$E$460:$EE$517,CC$2,0)</f>
        <v>3.8514977367318425E-2</v>
      </c>
      <c r="CD16" s="69">
        <f>VLOOKUP($B16,[1]PARAMATRIX!$E$460:$EE$517,CD$2,0)</f>
        <v>0.3575425590178774</v>
      </c>
      <c r="CE16" s="69">
        <f>VLOOKUP($B16,[1]PARAMATRIX!$E$460:$EE$517,CE$2,0)</f>
        <v>1.0418911011452512</v>
      </c>
      <c r="CF16" s="69">
        <f>VLOOKUP($B16,[1]PARAMATRIX!$E$460:$EE$517,CF$2,0)</f>
        <v>3.8514977367318425E-2</v>
      </c>
      <c r="CG16" s="69">
        <f>VLOOKUP($B16,[1]PARAMATRIX!$E$460:$EE$517,CG$2,0)</f>
        <v>0.3575425590178774</v>
      </c>
      <c r="CH16" s="69">
        <f>VLOOKUP($B16,[1]PARAMATRIX!$E$460:$EE$517,CH$2,0)</f>
        <v>1.0418911011452512</v>
      </c>
      <c r="CI16" s="69" t="s">
        <v>354</v>
      </c>
      <c r="CJ16" s="234"/>
      <c r="CK16" s="234"/>
      <c r="CL16" s="234"/>
      <c r="CM16" s="234"/>
      <c r="CN16" s="234"/>
      <c r="CO16" s="234"/>
      <c r="CP16" s="234"/>
    </row>
    <row r="17" spans="1:94" ht="15" customHeight="1" x14ac:dyDescent="0.25">
      <c r="A17">
        <f t="shared" si="6"/>
        <v>14</v>
      </c>
      <c r="B17" s="70" t="str">
        <f>'Data Summary'!C33</f>
        <v>3_NG_processed</v>
      </c>
      <c r="C17" s="221">
        <f t="shared" si="3"/>
        <v>28400000</v>
      </c>
      <c r="D17" s="221">
        <f t="shared" si="4"/>
        <v>33600000</v>
      </c>
      <c r="E17" s="221">
        <f t="shared" si="5"/>
        <v>38800000</v>
      </c>
      <c r="F17" s="69">
        <f>VLOOKUP($B17,[1]PARAMATRIX!$E$460:$EE$517,F$2,0)</f>
        <v>28400000</v>
      </c>
      <c r="G17" s="69">
        <f>VLOOKUP($B17,[1]PARAMATRIX!$E$460:$EE$517,G$2,0)</f>
        <v>33600000</v>
      </c>
      <c r="H17" s="69">
        <f>VLOOKUP($B17,[1]PARAMATRIX!$E$460:$EE$517,H$2,0)</f>
        <v>38800000</v>
      </c>
      <c r="I17" s="69">
        <f>VLOOKUP($B17,[1]PARAMATRIX!$E$460:$EE$517,I$2,0)</f>
        <v>28400000</v>
      </c>
      <c r="J17" s="69">
        <f>VLOOKUP($B17,[1]PARAMATRIX!$E$460:$EE$517,J$2,0)</f>
        <v>33600000</v>
      </c>
      <c r="K17" s="69">
        <f>VLOOKUP($B17,[1]PARAMATRIX!$E$460:$EE$517,K$2,0)</f>
        <v>38800000</v>
      </c>
      <c r="L17" s="69">
        <f>VLOOKUP($B17,[1]PARAMATRIX!$E$460:$EE$517,L$2,0)</f>
        <v>28400000</v>
      </c>
      <c r="M17" s="69">
        <f>VLOOKUP($B17,[1]PARAMATRIX!$E$460:$EE$517,M$2,0)</f>
        <v>33600000</v>
      </c>
      <c r="N17" s="69">
        <f>VLOOKUP($B17,[1]PARAMATRIX!$E$460:$EE$517,N$2,0)</f>
        <v>38800000</v>
      </c>
      <c r="O17" s="69">
        <f>VLOOKUP($B17,[1]PARAMATRIX!$E$460:$EE$517,O$2,0)</f>
        <v>28400000</v>
      </c>
      <c r="P17" s="69">
        <f>VLOOKUP($B17,[1]PARAMATRIX!$E$460:$EE$517,P$2,0)</f>
        <v>33600000</v>
      </c>
      <c r="Q17" s="69">
        <f>VLOOKUP($B17,[1]PARAMATRIX!$E$460:$EE$517,Q$2,0)</f>
        <v>38800000</v>
      </c>
      <c r="R17" s="69">
        <f>VLOOKUP($B17,[1]PARAMATRIX!$E$460:$EE$517,R$2,0)</f>
        <v>28400000</v>
      </c>
      <c r="S17" s="69">
        <f>VLOOKUP($B17,[1]PARAMATRIX!$E$460:$EE$517,S$2,0)</f>
        <v>33600000</v>
      </c>
      <c r="T17" s="69">
        <f>VLOOKUP($B17,[1]PARAMATRIX!$E$460:$EE$517,T$2,0)</f>
        <v>38800000</v>
      </c>
      <c r="U17" s="69">
        <f>VLOOKUP($B17,[1]PARAMATRIX!$E$460:$EE$517,U$2,0)</f>
        <v>28400000</v>
      </c>
      <c r="V17" s="69">
        <f>VLOOKUP($B17,[1]PARAMATRIX!$E$460:$EE$517,V$2,0)</f>
        <v>33600000</v>
      </c>
      <c r="W17" s="69">
        <f>VLOOKUP($B17,[1]PARAMATRIX!$E$460:$EE$517,W$2,0)</f>
        <v>38800000</v>
      </c>
      <c r="X17" s="69">
        <f>VLOOKUP($B17,[1]PARAMATRIX!$E$460:$EE$517,X$2,0)</f>
        <v>28400000</v>
      </c>
      <c r="Y17" s="69">
        <f>VLOOKUP($B17,[1]PARAMATRIX!$E$460:$EE$517,Y$2,0)</f>
        <v>33600000</v>
      </c>
      <c r="Z17" s="69">
        <f>VLOOKUP($B17,[1]PARAMATRIX!$E$460:$EE$517,Z$2,0)</f>
        <v>38800000</v>
      </c>
      <c r="AA17" s="69">
        <f>VLOOKUP($B17,[1]PARAMATRIX!$E$460:$EE$517,AA$2,0)</f>
        <v>28400000</v>
      </c>
      <c r="AB17" s="69">
        <f>VLOOKUP($B17,[1]PARAMATRIX!$E$460:$EE$517,AB$2,0)</f>
        <v>33600000</v>
      </c>
      <c r="AC17" s="69">
        <f>VLOOKUP($B17,[1]PARAMATRIX!$E$460:$EE$517,AC$2,0)</f>
        <v>38800000</v>
      </c>
      <c r="AD17" s="69">
        <f>VLOOKUP($B17,[1]PARAMATRIX!$E$460:$EE$517,AD$2,0)</f>
        <v>28400000</v>
      </c>
      <c r="AE17" s="69">
        <f>VLOOKUP($B17,[1]PARAMATRIX!$E$460:$EE$517,AE$2,0)</f>
        <v>33600000</v>
      </c>
      <c r="AF17" s="69">
        <f>VLOOKUP($B17,[1]PARAMATRIX!$E$460:$EE$517,AF$2,0)</f>
        <v>38800000</v>
      </c>
      <c r="AG17" s="69">
        <f>VLOOKUP($B17,[1]PARAMATRIX!$E$460:$EE$517,AG$2,0)</f>
        <v>28400000</v>
      </c>
      <c r="AH17" s="69">
        <f>VLOOKUP($B17,[1]PARAMATRIX!$E$460:$EE$517,AH$2,0)</f>
        <v>33600000</v>
      </c>
      <c r="AI17" s="69">
        <f>VLOOKUP($B17,[1]PARAMATRIX!$E$460:$EE$517,AI$2,0)</f>
        <v>38800000</v>
      </c>
      <c r="AJ17" s="69">
        <f>VLOOKUP($B17,[1]PARAMATRIX!$E$460:$EE$517,AJ$2,0)</f>
        <v>28400000</v>
      </c>
      <c r="AK17" s="69">
        <f>VLOOKUP($B17,[1]PARAMATRIX!$E$460:$EE$517,AK$2,0)</f>
        <v>33600000</v>
      </c>
      <c r="AL17" s="69">
        <f>VLOOKUP($B17,[1]PARAMATRIX!$E$460:$EE$517,AL$2,0)</f>
        <v>38800000</v>
      </c>
      <c r="AM17" s="69">
        <f>VLOOKUP($B17,[1]PARAMATRIX!$E$460:$EE$517,AM$2,0)</f>
        <v>28400000</v>
      </c>
      <c r="AN17" s="69">
        <f>VLOOKUP($B17,[1]PARAMATRIX!$E$460:$EE$517,AN$2,0)</f>
        <v>33600000</v>
      </c>
      <c r="AO17" s="69">
        <f>VLOOKUP($B17,[1]PARAMATRIX!$E$460:$EE$517,AO$2,0)</f>
        <v>38800000</v>
      </c>
      <c r="AP17" s="69">
        <f>VLOOKUP($B17,[1]PARAMATRIX!$E$460:$EE$517,AP$2,0)</f>
        <v>28400000</v>
      </c>
      <c r="AQ17" s="69">
        <f>VLOOKUP($B17,[1]PARAMATRIX!$E$460:$EE$517,AQ$2,0)</f>
        <v>33600000</v>
      </c>
      <c r="AR17" s="69">
        <f>VLOOKUP($B17,[1]PARAMATRIX!$E$460:$EE$517,AR$2,0)</f>
        <v>38800000</v>
      </c>
      <c r="AS17" s="69">
        <f>VLOOKUP($B17,[1]PARAMATRIX!$E$460:$EE$517,AS$2,0)</f>
        <v>28400000</v>
      </c>
      <c r="AT17" s="69">
        <f>VLOOKUP($B17,[1]PARAMATRIX!$E$460:$EE$517,AT$2,0)</f>
        <v>33600000</v>
      </c>
      <c r="AU17" s="69">
        <f>VLOOKUP($B17,[1]PARAMATRIX!$E$460:$EE$517,AU$2,0)</f>
        <v>38800000</v>
      </c>
      <c r="AV17" s="69">
        <f>VLOOKUP($B17,[1]PARAMATRIX!$E$460:$EE$517,AV$2,0)</f>
        <v>28400000</v>
      </c>
      <c r="AW17" s="69">
        <f>VLOOKUP($B17,[1]PARAMATRIX!$E$460:$EE$517,AW$2,0)</f>
        <v>33600000</v>
      </c>
      <c r="AX17" s="69">
        <f>VLOOKUP($B17,[1]PARAMATRIX!$E$460:$EE$517,AX$2,0)</f>
        <v>38800000</v>
      </c>
      <c r="AY17" s="69">
        <f>VLOOKUP($B17,[1]PARAMATRIX!$E$460:$EE$517,AY$2,0)</f>
        <v>28400000</v>
      </c>
      <c r="AZ17" s="69">
        <f>VLOOKUP($B17,[1]PARAMATRIX!$E$460:$EE$517,AZ$2,0)</f>
        <v>33600000</v>
      </c>
      <c r="BA17" s="69">
        <f>VLOOKUP($B17,[1]PARAMATRIX!$E$460:$EE$517,BA$2,0)</f>
        <v>38800000</v>
      </c>
      <c r="BB17" s="69">
        <f>VLOOKUP($B17,[1]PARAMATRIX!$E$460:$EE$517,BB$2,0)</f>
        <v>28400000</v>
      </c>
      <c r="BC17" s="69">
        <f>VLOOKUP($B17,[1]PARAMATRIX!$E$460:$EE$517,BC$2,0)</f>
        <v>33600000</v>
      </c>
      <c r="BD17" s="69">
        <f>VLOOKUP($B17,[1]PARAMATRIX!$E$460:$EE$517,BD$2,0)</f>
        <v>38800000</v>
      </c>
      <c r="BE17" s="69">
        <f>VLOOKUP($B17,[1]PARAMATRIX!$E$460:$EE$517,BE$2,0)</f>
        <v>28400000</v>
      </c>
      <c r="BF17" s="69">
        <f>VLOOKUP($B17,[1]PARAMATRIX!$E$460:$EE$517,BF$2,0)</f>
        <v>33600000</v>
      </c>
      <c r="BG17" s="69">
        <f>VLOOKUP($B17,[1]PARAMATRIX!$E$460:$EE$517,BG$2,0)</f>
        <v>38800000</v>
      </c>
      <c r="BH17" s="69">
        <f>VLOOKUP($B17,[1]PARAMATRIX!$E$460:$EE$517,BH$2,0)</f>
        <v>28400000</v>
      </c>
      <c r="BI17" s="69">
        <f>VLOOKUP($B17,[1]PARAMATRIX!$E$460:$EE$517,BI$2,0)</f>
        <v>33600000</v>
      </c>
      <c r="BJ17" s="69">
        <f>VLOOKUP($B17,[1]PARAMATRIX!$E$460:$EE$517,BJ$2,0)</f>
        <v>38800000</v>
      </c>
      <c r="BK17" s="69">
        <f>VLOOKUP($B17,[1]PARAMATRIX!$E$460:$EE$517,BK$2,0)</f>
        <v>28400000</v>
      </c>
      <c r="BL17" s="69">
        <f>VLOOKUP($B17,[1]PARAMATRIX!$E$460:$EE$517,BL$2,0)</f>
        <v>33600000</v>
      </c>
      <c r="BM17" s="69">
        <f>VLOOKUP($B17,[1]PARAMATRIX!$E$460:$EE$517,BM$2,0)</f>
        <v>38800000</v>
      </c>
      <c r="BN17" s="69">
        <f>VLOOKUP($B17,[1]PARAMATRIX!$E$460:$EE$517,BN$2,0)</f>
        <v>28400000</v>
      </c>
      <c r="BO17" s="69">
        <f>VLOOKUP($B17,[1]PARAMATRIX!$E$460:$EE$517,BO$2,0)</f>
        <v>33600000</v>
      </c>
      <c r="BP17" s="69">
        <f>VLOOKUP($B17,[1]PARAMATRIX!$E$460:$EE$517,BP$2,0)</f>
        <v>38800000</v>
      </c>
      <c r="BQ17" s="69">
        <f>VLOOKUP($B17,[1]PARAMATRIX!$E$460:$EE$517,BQ$2,0)</f>
        <v>28400000</v>
      </c>
      <c r="BR17" s="69">
        <f>VLOOKUP($B17,[1]PARAMATRIX!$E$460:$EE$517,BR$2,0)</f>
        <v>33600000</v>
      </c>
      <c r="BS17" s="69">
        <f>VLOOKUP($B17,[1]PARAMATRIX!$E$460:$EE$517,BS$2,0)</f>
        <v>38800000</v>
      </c>
      <c r="BT17" s="69">
        <f>VLOOKUP($B17,[1]PARAMATRIX!$E$460:$EE$517,BT$2,0)</f>
        <v>28400000</v>
      </c>
      <c r="BU17" s="69">
        <f>VLOOKUP($B17,[1]PARAMATRIX!$E$460:$EE$517,BU$2,0)</f>
        <v>33600000</v>
      </c>
      <c r="BV17" s="69">
        <f>VLOOKUP($B17,[1]PARAMATRIX!$E$460:$EE$517,BV$2,0)</f>
        <v>38800000</v>
      </c>
      <c r="BW17" s="69">
        <f>VLOOKUP($B17,[1]PARAMATRIX!$E$460:$EE$517,BW$2,0)</f>
        <v>28400000</v>
      </c>
      <c r="BX17" s="69">
        <f>VLOOKUP($B17,[1]PARAMATRIX!$E$460:$EE$517,BX$2,0)</f>
        <v>33600000</v>
      </c>
      <c r="BY17" s="69">
        <f>VLOOKUP($B17,[1]PARAMATRIX!$E$460:$EE$517,BY$2,0)</f>
        <v>38800000</v>
      </c>
      <c r="BZ17" s="69">
        <f>VLOOKUP($B17,[1]PARAMATRIX!$E$460:$EE$517,BZ$2,0)</f>
        <v>28400000</v>
      </c>
      <c r="CA17" s="69">
        <f>VLOOKUP($B17,[1]PARAMATRIX!$E$460:$EE$517,CA$2,0)</f>
        <v>33600000</v>
      </c>
      <c r="CB17" s="69">
        <f>VLOOKUP($B17,[1]PARAMATRIX!$E$460:$EE$517,CB$2,0)</f>
        <v>38800000</v>
      </c>
      <c r="CC17" s="69">
        <f>VLOOKUP($B17,[1]PARAMATRIX!$E$460:$EE$517,CC$2,0)</f>
        <v>28400000</v>
      </c>
      <c r="CD17" s="69">
        <f>VLOOKUP($B17,[1]PARAMATRIX!$E$460:$EE$517,CD$2,0)</f>
        <v>33600000</v>
      </c>
      <c r="CE17" s="69">
        <f>VLOOKUP($B17,[1]PARAMATRIX!$E$460:$EE$517,CE$2,0)</f>
        <v>38800000</v>
      </c>
      <c r="CF17" s="69">
        <f>VLOOKUP($B17,[1]PARAMATRIX!$E$460:$EE$517,CF$2,0)</f>
        <v>28400000</v>
      </c>
      <c r="CG17" s="69">
        <f>VLOOKUP($B17,[1]PARAMATRIX!$E$460:$EE$517,CG$2,0)</f>
        <v>33600000</v>
      </c>
      <c r="CH17" s="69">
        <f>VLOOKUP($B17,[1]PARAMATRIX!$E$460:$EE$517,CH$2,0)</f>
        <v>38800000</v>
      </c>
      <c r="CI17" s="69" t="s">
        <v>355</v>
      </c>
      <c r="CJ17" s="234"/>
      <c r="CK17" s="234"/>
      <c r="CL17" s="234"/>
      <c r="CM17" s="234"/>
      <c r="CN17" s="234"/>
      <c r="CO17" s="234"/>
      <c r="CP17" s="234"/>
    </row>
    <row r="18" spans="1:94" ht="15" customHeight="1" x14ac:dyDescent="0.25">
      <c r="A18">
        <f t="shared" si="6"/>
        <v>15</v>
      </c>
      <c r="B18" s="70" t="str">
        <f>'Data Summary'!C34</f>
        <v>3_NGL_processed</v>
      </c>
      <c r="C18" s="221">
        <f t="shared" si="3"/>
        <v>0</v>
      </c>
      <c r="D18" s="221">
        <f t="shared" si="4"/>
        <v>0</v>
      </c>
      <c r="E18" s="221">
        <f t="shared" si="5"/>
        <v>0</v>
      </c>
      <c r="F18" s="69">
        <f>VLOOKUP($B18,[1]PARAMATRIX!$E$460:$EE$517,F$2,0)</f>
        <v>0</v>
      </c>
      <c r="G18" s="69">
        <f>VLOOKUP($B18,[1]PARAMATRIX!$E$460:$EE$517,G$2,0)</f>
        <v>0</v>
      </c>
      <c r="H18" s="69">
        <f>VLOOKUP($B18,[1]PARAMATRIX!$E$460:$EE$517,H$2,0)</f>
        <v>0</v>
      </c>
      <c r="I18" s="69">
        <f>VLOOKUP($B18,[1]PARAMATRIX!$E$460:$EE$517,I$2,0)</f>
        <v>0</v>
      </c>
      <c r="J18" s="69">
        <f>VLOOKUP($B18,[1]PARAMATRIX!$E$460:$EE$517,J$2,0)</f>
        <v>0</v>
      </c>
      <c r="K18" s="69">
        <f>VLOOKUP($B18,[1]PARAMATRIX!$E$460:$EE$517,K$2,0)</f>
        <v>0</v>
      </c>
      <c r="L18" s="69">
        <f>VLOOKUP($B18,[1]PARAMATRIX!$E$460:$EE$517,L$2,0)</f>
        <v>0</v>
      </c>
      <c r="M18" s="69">
        <f>VLOOKUP($B18,[1]PARAMATRIX!$E$460:$EE$517,M$2,0)</f>
        <v>0</v>
      </c>
      <c r="N18" s="69">
        <f>VLOOKUP($B18,[1]PARAMATRIX!$E$460:$EE$517,N$2,0)</f>
        <v>0</v>
      </c>
      <c r="O18" s="69">
        <f>VLOOKUP($B18,[1]PARAMATRIX!$E$460:$EE$517,O$2,0)</f>
        <v>0</v>
      </c>
      <c r="P18" s="69">
        <f>VLOOKUP($B18,[1]PARAMATRIX!$E$460:$EE$517,P$2,0)</f>
        <v>0</v>
      </c>
      <c r="Q18" s="69">
        <f>VLOOKUP($B18,[1]PARAMATRIX!$E$460:$EE$517,Q$2,0)</f>
        <v>0</v>
      </c>
      <c r="R18" s="69">
        <f>VLOOKUP($B18,[1]PARAMATRIX!$E$460:$EE$517,R$2,0)</f>
        <v>0</v>
      </c>
      <c r="S18" s="69">
        <f>VLOOKUP($B18,[1]PARAMATRIX!$E$460:$EE$517,S$2,0)</f>
        <v>0</v>
      </c>
      <c r="T18" s="69">
        <f>VLOOKUP($B18,[1]PARAMATRIX!$E$460:$EE$517,T$2,0)</f>
        <v>0</v>
      </c>
      <c r="U18" s="69">
        <f>VLOOKUP($B18,[1]PARAMATRIX!$E$460:$EE$517,U$2,0)</f>
        <v>0</v>
      </c>
      <c r="V18" s="69">
        <f>VLOOKUP($B18,[1]PARAMATRIX!$E$460:$EE$517,V$2,0)</f>
        <v>0</v>
      </c>
      <c r="W18" s="69">
        <f>VLOOKUP($B18,[1]PARAMATRIX!$E$460:$EE$517,W$2,0)</f>
        <v>0</v>
      </c>
      <c r="X18" s="69">
        <f>VLOOKUP($B18,[1]PARAMATRIX!$E$460:$EE$517,X$2,0)</f>
        <v>0</v>
      </c>
      <c r="Y18" s="69">
        <f>VLOOKUP($B18,[1]PARAMATRIX!$E$460:$EE$517,Y$2,0)</f>
        <v>0</v>
      </c>
      <c r="Z18" s="69">
        <f>VLOOKUP($B18,[1]PARAMATRIX!$E$460:$EE$517,Z$2,0)</f>
        <v>0</v>
      </c>
      <c r="AA18" s="69">
        <f>VLOOKUP($B18,[1]PARAMATRIX!$E$460:$EE$517,AA$2,0)</f>
        <v>0</v>
      </c>
      <c r="AB18" s="69">
        <f>VLOOKUP($B18,[1]PARAMATRIX!$E$460:$EE$517,AB$2,0)</f>
        <v>0</v>
      </c>
      <c r="AC18" s="69">
        <f>VLOOKUP($B18,[1]PARAMATRIX!$E$460:$EE$517,AC$2,0)</f>
        <v>0</v>
      </c>
      <c r="AD18" s="69">
        <f>VLOOKUP($B18,[1]PARAMATRIX!$E$460:$EE$517,AD$2,0)</f>
        <v>0</v>
      </c>
      <c r="AE18" s="69">
        <f>VLOOKUP($B18,[1]PARAMATRIX!$E$460:$EE$517,AE$2,0)</f>
        <v>0</v>
      </c>
      <c r="AF18" s="69">
        <f>VLOOKUP($B18,[1]PARAMATRIX!$E$460:$EE$517,AF$2,0)</f>
        <v>0</v>
      </c>
      <c r="AG18" s="69">
        <f>VLOOKUP($B18,[1]PARAMATRIX!$E$460:$EE$517,AG$2,0)</f>
        <v>0</v>
      </c>
      <c r="AH18" s="69">
        <f>VLOOKUP($B18,[1]PARAMATRIX!$E$460:$EE$517,AH$2,0)</f>
        <v>0</v>
      </c>
      <c r="AI18" s="69">
        <f>VLOOKUP($B18,[1]PARAMATRIX!$E$460:$EE$517,AI$2,0)</f>
        <v>0</v>
      </c>
      <c r="AJ18" s="69">
        <f>VLOOKUP($B18,[1]PARAMATRIX!$E$460:$EE$517,AJ$2,0)</f>
        <v>0</v>
      </c>
      <c r="AK18" s="69">
        <f>VLOOKUP($B18,[1]PARAMATRIX!$E$460:$EE$517,AK$2,0)</f>
        <v>0</v>
      </c>
      <c r="AL18" s="69">
        <f>VLOOKUP($B18,[1]PARAMATRIX!$E$460:$EE$517,AL$2,0)</f>
        <v>0</v>
      </c>
      <c r="AM18" s="69">
        <f>VLOOKUP($B18,[1]PARAMATRIX!$E$460:$EE$517,AM$2,0)</f>
        <v>0</v>
      </c>
      <c r="AN18" s="69">
        <f>VLOOKUP($B18,[1]PARAMATRIX!$E$460:$EE$517,AN$2,0)</f>
        <v>0</v>
      </c>
      <c r="AO18" s="69">
        <f>VLOOKUP($B18,[1]PARAMATRIX!$E$460:$EE$517,AO$2,0)</f>
        <v>0</v>
      </c>
      <c r="AP18" s="69">
        <f>VLOOKUP($B18,[1]PARAMATRIX!$E$460:$EE$517,AP$2,0)</f>
        <v>0</v>
      </c>
      <c r="AQ18" s="69">
        <f>VLOOKUP($B18,[1]PARAMATRIX!$E$460:$EE$517,AQ$2,0)</f>
        <v>0</v>
      </c>
      <c r="AR18" s="69">
        <f>VLOOKUP($B18,[1]PARAMATRIX!$E$460:$EE$517,AR$2,0)</f>
        <v>0</v>
      </c>
      <c r="AS18" s="69">
        <f>VLOOKUP($B18,[1]PARAMATRIX!$E$460:$EE$517,AS$2,0)</f>
        <v>0</v>
      </c>
      <c r="AT18" s="69">
        <f>VLOOKUP($B18,[1]PARAMATRIX!$E$460:$EE$517,AT$2,0)</f>
        <v>0</v>
      </c>
      <c r="AU18" s="69">
        <f>VLOOKUP($B18,[1]PARAMATRIX!$E$460:$EE$517,AU$2,0)</f>
        <v>0</v>
      </c>
      <c r="AV18" s="69">
        <f>VLOOKUP($B18,[1]PARAMATRIX!$E$460:$EE$517,AV$2,0)</f>
        <v>0</v>
      </c>
      <c r="AW18" s="69">
        <f>VLOOKUP($B18,[1]PARAMATRIX!$E$460:$EE$517,AW$2,0)</f>
        <v>0</v>
      </c>
      <c r="AX18" s="69">
        <f>VLOOKUP($B18,[1]PARAMATRIX!$E$460:$EE$517,AX$2,0)</f>
        <v>0</v>
      </c>
      <c r="AY18" s="69">
        <f>VLOOKUP($B18,[1]PARAMATRIX!$E$460:$EE$517,AY$2,0)</f>
        <v>0</v>
      </c>
      <c r="AZ18" s="69">
        <f>VLOOKUP($B18,[1]PARAMATRIX!$E$460:$EE$517,AZ$2,0)</f>
        <v>0</v>
      </c>
      <c r="BA18" s="69">
        <f>VLOOKUP($B18,[1]PARAMATRIX!$E$460:$EE$517,BA$2,0)</f>
        <v>0</v>
      </c>
      <c r="BB18" s="69">
        <f>VLOOKUP($B18,[1]PARAMATRIX!$E$460:$EE$517,BB$2,0)</f>
        <v>0</v>
      </c>
      <c r="BC18" s="69">
        <f>VLOOKUP($B18,[1]PARAMATRIX!$E$460:$EE$517,BC$2,0)</f>
        <v>0</v>
      </c>
      <c r="BD18" s="69">
        <f>VLOOKUP($B18,[1]PARAMATRIX!$E$460:$EE$517,BD$2,0)</f>
        <v>0</v>
      </c>
      <c r="BE18" s="69">
        <f>VLOOKUP($B18,[1]PARAMATRIX!$E$460:$EE$517,BE$2,0)</f>
        <v>0</v>
      </c>
      <c r="BF18" s="69">
        <f>VLOOKUP($B18,[1]PARAMATRIX!$E$460:$EE$517,BF$2,0)</f>
        <v>0</v>
      </c>
      <c r="BG18" s="69">
        <f>VLOOKUP($B18,[1]PARAMATRIX!$E$460:$EE$517,BG$2,0)</f>
        <v>0</v>
      </c>
      <c r="BH18" s="69">
        <f>VLOOKUP($B18,[1]PARAMATRIX!$E$460:$EE$517,BH$2,0)</f>
        <v>0</v>
      </c>
      <c r="BI18" s="69">
        <f>VLOOKUP($B18,[1]PARAMATRIX!$E$460:$EE$517,BI$2,0)</f>
        <v>0</v>
      </c>
      <c r="BJ18" s="69">
        <f>VLOOKUP($B18,[1]PARAMATRIX!$E$460:$EE$517,BJ$2,0)</f>
        <v>0</v>
      </c>
      <c r="BK18" s="69">
        <f>VLOOKUP($B18,[1]PARAMATRIX!$E$460:$EE$517,BK$2,0)</f>
        <v>0</v>
      </c>
      <c r="BL18" s="69">
        <f>VLOOKUP($B18,[1]PARAMATRIX!$E$460:$EE$517,BL$2,0)</f>
        <v>0</v>
      </c>
      <c r="BM18" s="69">
        <f>VLOOKUP($B18,[1]PARAMATRIX!$E$460:$EE$517,BM$2,0)</f>
        <v>0</v>
      </c>
      <c r="BN18" s="69">
        <f>VLOOKUP($B18,[1]PARAMATRIX!$E$460:$EE$517,BN$2,0)</f>
        <v>0</v>
      </c>
      <c r="BO18" s="69">
        <f>VLOOKUP($B18,[1]PARAMATRIX!$E$460:$EE$517,BO$2,0)</f>
        <v>0</v>
      </c>
      <c r="BP18" s="69">
        <f>VLOOKUP($B18,[1]PARAMATRIX!$E$460:$EE$517,BP$2,0)</f>
        <v>0</v>
      </c>
      <c r="BQ18" s="69">
        <f>VLOOKUP($B18,[1]PARAMATRIX!$E$460:$EE$517,BQ$2,0)</f>
        <v>0</v>
      </c>
      <c r="BR18" s="69">
        <f>VLOOKUP($B18,[1]PARAMATRIX!$E$460:$EE$517,BR$2,0)</f>
        <v>0</v>
      </c>
      <c r="BS18" s="69">
        <f>VLOOKUP($B18,[1]PARAMATRIX!$E$460:$EE$517,BS$2,0)</f>
        <v>0</v>
      </c>
      <c r="BT18" s="69">
        <f>VLOOKUP($B18,[1]PARAMATRIX!$E$460:$EE$517,BT$2,0)</f>
        <v>0</v>
      </c>
      <c r="BU18" s="69">
        <f>VLOOKUP($B18,[1]PARAMATRIX!$E$460:$EE$517,BU$2,0)</f>
        <v>0</v>
      </c>
      <c r="BV18" s="69">
        <f>VLOOKUP($B18,[1]PARAMATRIX!$E$460:$EE$517,BV$2,0)</f>
        <v>0</v>
      </c>
      <c r="BW18" s="69">
        <f>VLOOKUP($B18,[1]PARAMATRIX!$E$460:$EE$517,BW$2,0)</f>
        <v>0</v>
      </c>
      <c r="BX18" s="69">
        <f>VLOOKUP($B18,[1]PARAMATRIX!$E$460:$EE$517,BX$2,0)</f>
        <v>0</v>
      </c>
      <c r="BY18" s="69">
        <f>VLOOKUP($B18,[1]PARAMATRIX!$E$460:$EE$517,BY$2,0)</f>
        <v>0</v>
      </c>
      <c r="BZ18" s="69">
        <f>VLOOKUP($B18,[1]PARAMATRIX!$E$460:$EE$517,BZ$2,0)</f>
        <v>0</v>
      </c>
      <c r="CA18" s="69">
        <f>VLOOKUP($B18,[1]PARAMATRIX!$E$460:$EE$517,CA$2,0)</f>
        <v>0</v>
      </c>
      <c r="CB18" s="69">
        <f>VLOOKUP($B18,[1]PARAMATRIX!$E$460:$EE$517,CB$2,0)</f>
        <v>0</v>
      </c>
      <c r="CC18" s="69">
        <f>VLOOKUP($B18,[1]PARAMATRIX!$E$460:$EE$517,CC$2,0)</f>
        <v>0</v>
      </c>
      <c r="CD18" s="69">
        <f>VLOOKUP($B18,[1]PARAMATRIX!$E$460:$EE$517,CD$2,0)</f>
        <v>0</v>
      </c>
      <c r="CE18" s="69">
        <f>VLOOKUP($B18,[1]PARAMATRIX!$E$460:$EE$517,CE$2,0)</f>
        <v>0</v>
      </c>
      <c r="CF18" s="69">
        <f>VLOOKUP($B18,[1]PARAMATRIX!$E$460:$EE$517,CF$2,0)</f>
        <v>0</v>
      </c>
      <c r="CG18" s="69">
        <f>VLOOKUP($B18,[1]PARAMATRIX!$E$460:$EE$517,CG$2,0)</f>
        <v>0</v>
      </c>
      <c r="CH18" s="69">
        <f>VLOOKUP($B18,[1]PARAMATRIX!$E$460:$EE$517,CH$2,0)</f>
        <v>0</v>
      </c>
      <c r="CI18" s="69" t="s">
        <v>359</v>
      </c>
      <c r="CJ18" s="234"/>
      <c r="CK18" s="234"/>
      <c r="CL18" s="234"/>
      <c r="CM18" s="234"/>
      <c r="CN18" s="234"/>
      <c r="CO18" s="234"/>
      <c r="CP18" s="234"/>
    </row>
    <row r="19" spans="1:94" ht="15" customHeight="1" x14ac:dyDescent="0.25">
      <c r="A19">
        <f t="shared" si="6"/>
        <v>16</v>
      </c>
      <c r="B19" s="70" t="str">
        <f>'Data Summary'!C35</f>
        <v>nat_mCH4</v>
      </c>
      <c r="C19" s="221">
        <f t="shared" si="3"/>
        <v>0.73076369026073684</v>
      </c>
      <c r="D19" s="221">
        <f t="shared" si="4"/>
        <v>0.73415595693918156</v>
      </c>
      <c r="E19" s="221">
        <f t="shared" si="5"/>
        <v>0.73754822361762629</v>
      </c>
      <c r="F19" s="69">
        <f>VLOOKUP($B19,[1]PARAMATRIX!$E$460:$EE$517,F$2,0)</f>
        <v>0.73076369026073684</v>
      </c>
      <c r="G19" s="69">
        <f>VLOOKUP($B19,[1]PARAMATRIX!$E$460:$EE$517,G$2,0)</f>
        <v>0.73415595693918156</v>
      </c>
      <c r="H19" s="69">
        <f>VLOOKUP($B19,[1]PARAMATRIX!$E$460:$EE$517,H$2,0)</f>
        <v>0.73754822361762629</v>
      </c>
      <c r="I19" s="69">
        <f>VLOOKUP($B19,[1]PARAMATRIX!$E$460:$EE$517,I$2,0)</f>
        <v>0.73076369026073684</v>
      </c>
      <c r="J19" s="69">
        <f>VLOOKUP($B19,[1]PARAMATRIX!$E$460:$EE$517,J$2,0)</f>
        <v>0.73415595693918156</v>
      </c>
      <c r="K19" s="69">
        <f>VLOOKUP($B19,[1]PARAMATRIX!$E$460:$EE$517,K$2,0)</f>
        <v>0.73754822361762629</v>
      </c>
      <c r="L19" s="69">
        <f>VLOOKUP($B19,[1]PARAMATRIX!$E$460:$EE$517,L$2,0)</f>
        <v>0.73076369026073684</v>
      </c>
      <c r="M19" s="69">
        <f>VLOOKUP($B19,[1]PARAMATRIX!$E$460:$EE$517,M$2,0)</f>
        <v>0.73415595693918156</v>
      </c>
      <c r="N19" s="69">
        <f>VLOOKUP($B19,[1]PARAMATRIX!$E$460:$EE$517,N$2,0)</f>
        <v>0.73754822361762629</v>
      </c>
      <c r="O19" s="69">
        <f>VLOOKUP($B19,[1]PARAMATRIX!$E$460:$EE$517,O$2,0)</f>
        <v>0.73076369026073684</v>
      </c>
      <c r="P19" s="69">
        <f>VLOOKUP($B19,[1]PARAMATRIX!$E$460:$EE$517,P$2,0)</f>
        <v>0.73415595693918156</v>
      </c>
      <c r="Q19" s="69">
        <f>VLOOKUP($B19,[1]PARAMATRIX!$E$460:$EE$517,Q$2,0)</f>
        <v>0.73754822361762629</v>
      </c>
      <c r="R19" s="69">
        <f>VLOOKUP($B19,[1]PARAMATRIX!$E$460:$EE$517,R$2,0)</f>
        <v>0.73076369026073684</v>
      </c>
      <c r="S19" s="69">
        <f>VLOOKUP($B19,[1]PARAMATRIX!$E$460:$EE$517,S$2,0)</f>
        <v>0.73415595693918156</v>
      </c>
      <c r="T19" s="69">
        <f>VLOOKUP($B19,[1]PARAMATRIX!$E$460:$EE$517,T$2,0)</f>
        <v>0.73754822361762629</v>
      </c>
      <c r="U19" s="69">
        <f>VLOOKUP($B19,[1]PARAMATRIX!$E$460:$EE$517,U$2,0)</f>
        <v>0.73076369026073684</v>
      </c>
      <c r="V19" s="69">
        <f>VLOOKUP($B19,[1]PARAMATRIX!$E$460:$EE$517,V$2,0)</f>
        <v>0.73415595693918156</v>
      </c>
      <c r="W19" s="69">
        <f>VLOOKUP($B19,[1]PARAMATRIX!$E$460:$EE$517,W$2,0)</f>
        <v>0.73754822361762629</v>
      </c>
      <c r="X19" s="69">
        <f>VLOOKUP($B19,[1]PARAMATRIX!$E$460:$EE$517,X$2,0)</f>
        <v>0.73076369026073684</v>
      </c>
      <c r="Y19" s="69">
        <f>VLOOKUP($B19,[1]PARAMATRIX!$E$460:$EE$517,Y$2,0)</f>
        <v>0.73415595693918156</v>
      </c>
      <c r="Z19" s="69">
        <f>VLOOKUP($B19,[1]PARAMATRIX!$E$460:$EE$517,Z$2,0)</f>
        <v>0.73754822361762629</v>
      </c>
      <c r="AA19" s="69">
        <f>VLOOKUP($B19,[1]PARAMATRIX!$E$460:$EE$517,AA$2,0)</f>
        <v>0.73076369026073684</v>
      </c>
      <c r="AB19" s="69">
        <f>VLOOKUP($B19,[1]PARAMATRIX!$E$460:$EE$517,AB$2,0)</f>
        <v>0.73415595693918156</v>
      </c>
      <c r="AC19" s="69">
        <f>VLOOKUP($B19,[1]PARAMATRIX!$E$460:$EE$517,AC$2,0)</f>
        <v>0.73754822361762629</v>
      </c>
      <c r="AD19" s="69">
        <f>VLOOKUP($B19,[1]PARAMATRIX!$E$460:$EE$517,AD$2,0)</f>
        <v>0.73076369026073684</v>
      </c>
      <c r="AE19" s="69">
        <f>VLOOKUP($B19,[1]PARAMATRIX!$E$460:$EE$517,AE$2,0)</f>
        <v>0.73415595693918156</v>
      </c>
      <c r="AF19" s="69">
        <f>VLOOKUP($B19,[1]PARAMATRIX!$E$460:$EE$517,AF$2,0)</f>
        <v>0.73754822361762629</v>
      </c>
      <c r="AG19" s="69">
        <f>VLOOKUP($B19,[1]PARAMATRIX!$E$460:$EE$517,AG$2,0)</f>
        <v>0.73076369026073684</v>
      </c>
      <c r="AH19" s="69">
        <f>VLOOKUP($B19,[1]PARAMATRIX!$E$460:$EE$517,AH$2,0)</f>
        <v>0.73415595693918156</v>
      </c>
      <c r="AI19" s="69">
        <f>VLOOKUP($B19,[1]PARAMATRIX!$E$460:$EE$517,AI$2,0)</f>
        <v>0.73754822361762629</v>
      </c>
      <c r="AJ19" s="69">
        <f>VLOOKUP($B19,[1]PARAMATRIX!$E$460:$EE$517,AJ$2,0)</f>
        <v>0.73076369026073684</v>
      </c>
      <c r="AK19" s="69">
        <f>VLOOKUP($B19,[1]PARAMATRIX!$E$460:$EE$517,AK$2,0)</f>
        <v>0.73415595693918156</v>
      </c>
      <c r="AL19" s="69">
        <f>VLOOKUP($B19,[1]PARAMATRIX!$E$460:$EE$517,AL$2,0)</f>
        <v>0.73754822361762629</v>
      </c>
      <c r="AM19" s="69">
        <f>VLOOKUP($B19,[1]PARAMATRIX!$E$460:$EE$517,AM$2,0)</f>
        <v>0.73076369026073684</v>
      </c>
      <c r="AN19" s="69">
        <f>VLOOKUP($B19,[1]PARAMATRIX!$E$460:$EE$517,AN$2,0)</f>
        <v>0.73415595693918156</v>
      </c>
      <c r="AO19" s="69">
        <f>VLOOKUP($B19,[1]PARAMATRIX!$E$460:$EE$517,AO$2,0)</f>
        <v>0.73754822361762629</v>
      </c>
      <c r="AP19" s="69">
        <f>VLOOKUP($B19,[1]PARAMATRIX!$E$460:$EE$517,AP$2,0)</f>
        <v>0.73076369026073684</v>
      </c>
      <c r="AQ19" s="69">
        <f>VLOOKUP($B19,[1]PARAMATRIX!$E$460:$EE$517,AQ$2,0)</f>
        <v>0.73415595693918156</v>
      </c>
      <c r="AR19" s="69">
        <f>VLOOKUP($B19,[1]PARAMATRIX!$E$460:$EE$517,AR$2,0)</f>
        <v>0.73754822361762629</v>
      </c>
      <c r="AS19" s="69">
        <f>VLOOKUP($B19,[1]PARAMATRIX!$E$460:$EE$517,AS$2,0)</f>
        <v>0.73076369026073684</v>
      </c>
      <c r="AT19" s="69">
        <f>VLOOKUP($B19,[1]PARAMATRIX!$E$460:$EE$517,AT$2,0)</f>
        <v>0.73415595693918156</v>
      </c>
      <c r="AU19" s="69">
        <f>VLOOKUP($B19,[1]PARAMATRIX!$E$460:$EE$517,AU$2,0)</f>
        <v>0.73754822361762629</v>
      </c>
      <c r="AV19" s="69">
        <f>VLOOKUP($B19,[1]PARAMATRIX!$E$460:$EE$517,AV$2,0)</f>
        <v>0.73076369026073684</v>
      </c>
      <c r="AW19" s="69">
        <f>VLOOKUP($B19,[1]PARAMATRIX!$E$460:$EE$517,AW$2,0)</f>
        <v>0.73415595693918156</v>
      </c>
      <c r="AX19" s="69">
        <f>VLOOKUP($B19,[1]PARAMATRIX!$E$460:$EE$517,AX$2,0)</f>
        <v>0.73754822361762629</v>
      </c>
      <c r="AY19" s="69">
        <f>VLOOKUP($B19,[1]PARAMATRIX!$E$460:$EE$517,AY$2,0)</f>
        <v>0.73076369026073684</v>
      </c>
      <c r="AZ19" s="69">
        <f>VLOOKUP($B19,[1]PARAMATRIX!$E$460:$EE$517,AZ$2,0)</f>
        <v>0.73415595693918156</v>
      </c>
      <c r="BA19" s="69">
        <f>VLOOKUP($B19,[1]PARAMATRIX!$E$460:$EE$517,BA$2,0)</f>
        <v>0.73754822361762629</v>
      </c>
      <c r="BB19" s="69">
        <f>VLOOKUP($B19,[1]PARAMATRIX!$E$460:$EE$517,BB$2,0)</f>
        <v>0.73076369026073684</v>
      </c>
      <c r="BC19" s="69">
        <f>VLOOKUP($B19,[1]PARAMATRIX!$E$460:$EE$517,BC$2,0)</f>
        <v>0.73415595693918156</v>
      </c>
      <c r="BD19" s="69">
        <f>VLOOKUP($B19,[1]PARAMATRIX!$E$460:$EE$517,BD$2,0)</f>
        <v>0.73754822361762629</v>
      </c>
      <c r="BE19" s="69">
        <f>VLOOKUP($B19,[1]PARAMATRIX!$E$460:$EE$517,BE$2,0)</f>
        <v>0.73076369026073684</v>
      </c>
      <c r="BF19" s="69">
        <f>VLOOKUP($B19,[1]PARAMATRIX!$E$460:$EE$517,BF$2,0)</f>
        <v>0.73415595693918156</v>
      </c>
      <c r="BG19" s="69">
        <f>VLOOKUP($B19,[1]PARAMATRIX!$E$460:$EE$517,BG$2,0)</f>
        <v>0.73754822361762629</v>
      </c>
      <c r="BH19" s="69">
        <f>VLOOKUP($B19,[1]PARAMATRIX!$E$460:$EE$517,BH$2,0)</f>
        <v>0.73076369026073684</v>
      </c>
      <c r="BI19" s="69">
        <f>VLOOKUP($B19,[1]PARAMATRIX!$E$460:$EE$517,BI$2,0)</f>
        <v>0.73415595693918156</v>
      </c>
      <c r="BJ19" s="69">
        <f>VLOOKUP($B19,[1]PARAMATRIX!$E$460:$EE$517,BJ$2,0)</f>
        <v>0.73754822361762629</v>
      </c>
      <c r="BK19" s="69">
        <f>VLOOKUP($B19,[1]PARAMATRIX!$E$460:$EE$517,BK$2,0)</f>
        <v>0.73076369026073684</v>
      </c>
      <c r="BL19" s="69">
        <f>VLOOKUP($B19,[1]PARAMATRIX!$E$460:$EE$517,BL$2,0)</f>
        <v>0.73415595693918156</v>
      </c>
      <c r="BM19" s="69">
        <f>VLOOKUP($B19,[1]PARAMATRIX!$E$460:$EE$517,BM$2,0)</f>
        <v>0.73754822361762629</v>
      </c>
      <c r="BN19" s="69">
        <f>VLOOKUP($B19,[1]PARAMATRIX!$E$460:$EE$517,BN$2,0)</f>
        <v>0.73076369026073684</v>
      </c>
      <c r="BO19" s="69">
        <f>VLOOKUP($B19,[1]PARAMATRIX!$E$460:$EE$517,BO$2,0)</f>
        <v>0.73415595693918156</v>
      </c>
      <c r="BP19" s="69">
        <f>VLOOKUP($B19,[1]PARAMATRIX!$E$460:$EE$517,BP$2,0)</f>
        <v>0.73754822361762629</v>
      </c>
      <c r="BQ19" s="69">
        <f>VLOOKUP($B19,[1]PARAMATRIX!$E$460:$EE$517,BQ$2,0)</f>
        <v>0.73076369026073684</v>
      </c>
      <c r="BR19" s="69">
        <f>VLOOKUP($B19,[1]PARAMATRIX!$E$460:$EE$517,BR$2,0)</f>
        <v>0.73415595693918156</v>
      </c>
      <c r="BS19" s="69">
        <f>VLOOKUP($B19,[1]PARAMATRIX!$E$460:$EE$517,BS$2,0)</f>
        <v>0.73754822361762629</v>
      </c>
      <c r="BT19" s="69">
        <f>VLOOKUP($B19,[1]PARAMATRIX!$E$460:$EE$517,BT$2,0)</f>
        <v>0.73076369026073684</v>
      </c>
      <c r="BU19" s="69">
        <f>VLOOKUP($B19,[1]PARAMATRIX!$E$460:$EE$517,BU$2,0)</f>
        <v>0.73415595693918156</v>
      </c>
      <c r="BV19" s="69">
        <f>VLOOKUP($B19,[1]PARAMATRIX!$E$460:$EE$517,BV$2,0)</f>
        <v>0.73754822361762629</v>
      </c>
      <c r="BW19" s="69">
        <f>VLOOKUP($B19,[1]PARAMATRIX!$E$460:$EE$517,BW$2,0)</f>
        <v>0.73076369026073684</v>
      </c>
      <c r="BX19" s="69">
        <f>VLOOKUP($B19,[1]PARAMATRIX!$E$460:$EE$517,BX$2,0)</f>
        <v>0.73415595693918156</v>
      </c>
      <c r="BY19" s="69">
        <f>VLOOKUP($B19,[1]PARAMATRIX!$E$460:$EE$517,BY$2,0)</f>
        <v>0.73754822361762629</v>
      </c>
      <c r="BZ19" s="69">
        <f>VLOOKUP($B19,[1]PARAMATRIX!$E$460:$EE$517,BZ$2,0)</f>
        <v>0.73076369026073684</v>
      </c>
      <c r="CA19" s="69">
        <f>VLOOKUP($B19,[1]PARAMATRIX!$E$460:$EE$517,CA$2,0)</f>
        <v>0.73415595693918156</v>
      </c>
      <c r="CB19" s="69">
        <f>VLOOKUP($B19,[1]PARAMATRIX!$E$460:$EE$517,CB$2,0)</f>
        <v>0.73754822361762629</v>
      </c>
      <c r="CC19" s="69">
        <f>VLOOKUP($B19,[1]PARAMATRIX!$E$460:$EE$517,CC$2,0)</f>
        <v>0.73076369026073684</v>
      </c>
      <c r="CD19" s="69">
        <f>VLOOKUP($B19,[1]PARAMATRIX!$E$460:$EE$517,CD$2,0)</f>
        <v>0.73415595693918156</v>
      </c>
      <c r="CE19" s="69">
        <f>VLOOKUP($B19,[1]PARAMATRIX!$E$460:$EE$517,CE$2,0)</f>
        <v>0.73754822361762629</v>
      </c>
      <c r="CF19" s="69">
        <f>VLOOKUP($B19,[1]PARAMATRIX!$E$460:$EE$517,CF$2,0)</f>
        <v>0.73076369026073684</v>
      </c>
      <c r="CG19" s="69">
        <f>VLOOKUP($B19,[1]PARAMATRIX!$E$460:$EE$517,CG$2,0)</f>
        <v>0.73415595693918156</v>
      </c>
      <c r="CH19" s="69">
        <f>VLOOKUP($B19,[1]PARAMATRIX!$E$460:$EE$517,CH$2,0)</f>
        <v>0.73754822361762629</v>
      </c>
      <c r="CI19" s="69" t="s">
        <v>347</v>
      </c>
      <c r="CJ19" s="234"/>
      <c r="CK19" s="234"/>
      <c r="CL19" s="234"/>
      <c r="CM19" s="234"/>
      <c r="CN19" s="234"/>
      <c r="CO19" s="234"/>
      <c r="CP19" s="234"/>
    </row>
    <row r="20" spans="1:94" ht="15" customHeight="1" x14ac:dyDescent="0.25">
      <c r="CI20" s="234"/>
      <c r="CJ20" s="234"/>
      <c r="CK20" s="234"/>
      <c r="CL20" s="234"/>
      <c r="CM20" s="234"/>
      <c r="CN20" s="234"/>
      <c r="CO20" s="234"/>
      <c r="CP20" s="234"/>
    </row>
    <row r="21" spans="1:94" ht="15" customHeight="1" x14ac:dyDescent="0.25"/>
    <row r="22" spans="1:94" ht="15" customHeight="1" x14ac:dyDescent="0.25"/>
    <row r="23" spans="1:94" ht="15" customHeight="1" x14ac:dyDescent="0.25"/>
    <row r="24" spans="1:94" ht="15" customHeight="1" x14ac:dyDescent="0.25">
      <c r="F24">
        <v>1</v>
      </c>
      <c r="G24">
        <v>1</v>
      </c>
      <c r="H24">
        <v>1</v>
      </c>
      <c r="I24">
        <f t="shared" ref="I24:AN24" si="7">F24+1</f>
        <v>2</v>
      </c>
      <c r="J24">
        <f t="shared" si="7"/>
        <v>2</v>
      </c>
      <c r="K24">
        <f t="shared" si="7"/>
        <v>2</v>
      </c>
      <c r="L24">
        <f t="shared" si="7"/>
        <v>3</v>
      </c>
      <c r="M24">
        <f t="shared" si="7"/>
        <v>3</v>
      </c>
      <c r="N24">
        <f t="shared" si="7"/>
        <v>3</v>
      </c>
      <c r="O24">
        <f t="shared" si="7"/>
        <v>4</v>
      </c>
      <c r="P24">
        <f t="shared" si="7"/>
        <v>4</v>
      </c>
      <c r="Q24">
        <f t="shared" si="7"/>
        <v>4</v>
      </c>
      <c r="R24">
        <f t="shared" si="7"/>
        <v>5</v>
      </c>
      <c r="S24">
        <f t="shared" si="7"/>
        <v>5</v>
      </c>
      <c r="T24">
        <f t="shared" si="7"/>
        <v>5</v>
      </c>
      <c r="U24">
        <f t="shared" si="7"/>
        <v>6</v>
      </c>
      <c r="V24">
        <f t="shared" si="7"/>
        <v>6</v>
      </c>
      <c r="W24">
        <f t="shared" si="7"/>
        <v>6</v>
      </c>
      <c r="X24">
        <f t="shared" si="7"/>
        <v>7</v>
      </c>
      <c r="Y24">
        <f t="shared" si="7"/>
        <v>7</v>
      </c>
      <c r="Z24">
        <f t="shared" si="7"/>
        <v>7</v>
      </c>
      <c r="AA24">
        <f t="shared" si="7"/>
        <v>8</v>
      </c>
      <c r="AB24">
        <f t="shared" si="7"/>
        <v>8</v>
      </c>
      <c r="AC24">
        <f t="shared" si="7"/>
        <v>8</v>
      </c>
      <c r="AD24">
        <f t="shared" si="7"/>
        <v>9</v>
      </c>
      <c r="AE24">
        <f t="shared" si="7"/>
        <v>9</v>
      </c>
      <c r="AF24">
        <f t="shared" si="7"/>
        <v>9</v>
      </c>
      <c r="AG24">
        <f t="shared" si="7"/>
        <v>10</v>
      </c>
      <c r="AH24">
        <f t="shared" si="7"/>
        <v>10</v>
      </c>
      <c r="AI24">
        <f t="shared" si="7"/>
        <v>10</v>
      </c>
      <c r="AJ24">
        <f t="shared" si="7"/>
        <v>11</v>
      </c>
      <c r="AK24">
        <f t="shared" si="7"/>
        <v>11</v>
      </c>
      <c r="AL24">
        <f t="shared" si="7"/>
        <v>11</v>
      </c>
      <c r="AM24">
        <f t="shared" si="7"/>
        <v>12</v>
      </c>
      <c r="AN24">
        <f t="shared" si="7"/>
        <v>12</v>
      </c>
      <c r="AO24">
        <f t="shared" ref="AO24:BT24" si="8">AL24+1</f>
        <v>12</v>
      </c>
      <c r="AP24">
        <f t="shared" si="8"/>
        <v>13</v>
      </c>
      <c r="AQ24">
        <f t="shared" si="8"/>
        <v>13</v>
      </c>
      <c r="AR24">
        <f t="shared" si="8"/>
        <v>13</v>
      </c>
      <c r="AS24">
        <f t="shared" si="8"/>
        <v>14</v>
      </c>
      <c r="AT24">
        <f t="shared" si="8"/>
        <v>14</v>
      </c>
      <c r="AU24">
        <f t="shared" si="8"/>
        <v>14</v>
      </c>
      <c r="AV24">
        <f t="shared" si="8"/>
        <v>15</v>
      </c>
      <c r="AW24">
        <f t="shared" si="8"/>
        <v>15</v>
      </c>
      <c r="AX24">
        <f t="shared" si="8"/>
        <v>15</v>
      </c>
      <c r="AY24">
        <f t="shared" si="8"/>
        <v>16</v>
      </c>
      <c r="AZ24">
        <f t="shared" si="8"/>
        <v>16</v>
      </c>
      <c r="BA24">
        <f t="shared" si="8"/>
        <v>16</v>
      </c>
      <c r="BB24">
        <f t="shared" si="8"/>
        <v>17</v>
      </c>
      <c r="BC24">
        <f t="shared" si="8"/>
        <v>17</v>
      </c>
      <c r="BD24">
        <f t="shared" si="8"/>
        <v>17</v>
      </c>
      <c r="BE24">
        <f t="shared" si="8"/>
        <v>18</v>
      </c>
      <c r="BF24">
        <f t="shared" si="8"/>
        <v>18</v>
      </c>
      <c r="BG24">
        <f t="shared" si="8"/>
        <v>18</v>
      </c>
      <c r="BH24">
        <f t="shared" si="8"/>
        <v>19</v>
      </c>
      <c r="BI24">
        <f t="shared" si="8"/>
        <v>19</v>
      </c>
      <c r="BJ24">
        <f t="shared" si="8"/>
        <v>19</v>
      </c>
      <c r="BK24">
        <f t="shared" si="8"/>
        <v>20</v>
      </c>
      <c r="BL24">
        <f t="shared" si="8"/>
        <v>20</v>
      </c>
      <c r="BM24">
        <f t="shared" si="8"/>
        <v>20</v>
      </c>
      <c r="BN24">
        <f t="shared" si="8"/>
        <v>21</v>
      </c>
      <c r="BO24">
        <f t="shared" si="8"/>
        <v>21</v>
      </c>
      <c r="BP24">
        <f t="shared" si="8"/>
        <v>21</v>
      </c>
      <c r="BQ24">
        <f t="shared" si="8"/>
        <v>22</v>
      </c>
      <c r="BR24">
        <f t="shared" si="8"/>
        <v>22</v>
      </c>
      <c r="BS24">
        <f t="shared" si="8"/>
        <v>22</v>
      </c>
      <c r="BT24">
        <f t="shared" si="8"/>
        <v>23</v>
      </c>
      <c r="BU24">
        <f t="shared" ref="BU24:CH24" si="9">BR24+1</f>
        <v>23</v>
      </c>
      <c r="BV24">
        <f t="shared" si="9"/>
        <v>23</v>
      </c>
      <c r="BW24">
        <f t="shared" si="9"/>
        <v>24</v>
      </c>
      <c r="BX24">
        <f t="shared" si="9"/>
        <v>24</v>
      </c>
      <c r="BY24">
        <f t="shared" si="9"/>
        <v>24</v>
      </c>
      <c r="BZ24">
        <f t="shared" si="9"/>
        <v>25</v>
      </c>
      <c r="CA24">
        <f t="shared" si="9"/>
        <v>25</v>
      </c>
      <c r="CB24">
        <f t="shared" si="9"/>
        <v>25</v>
      </c>
      <c r="CC24">
        <f t="shared" si="9"/>
        <v>26</v>
      </c>
      <c r="CD24">
        <f t="shared" si="9"/>
        <v>26</v>
      </c>
      <c r="CE24">
        <f t="shared" si="9"/>
        <v>26</v>
      </c>
      <c r="CF24">
        <f t="shared" si="9"/>
        <v>27</v>
      </c>
      <c r="CG24">
        <f t="shared" si="9"/>
        <v>27</v>
      </c>
      <c r="CH24">
        <f t="shared" si="9"/>
        <v>27</v>
      </c>
    </row>
    <row r="25" spans="1:94" ht="18.75" x14ac:dyDescent="0.3">
      <c r="B25" s="72" t="s">
        <v>114</v>
      </c>
      <c r="F25" t="s">
        <v>310</v>
      </c>
      <c r="G25" t="s">
        <v>311</v>
      </c>
      <c r="H25" t="s">
        <v>312</v>
      </c>
      <c r="I25" t="s">
        <v>310</v>
      </c>
      <c r="J25" t="s">
        <v>311</v>
      </c>
      <c r="K25" t="s">
        <v>312</v>
      </c>
      <c r="L25" t="s">
        <v>310</v>
      </c>
      <c r="M25" t="s">
        <v>311</v>
      </c>
      <c r="N25" t="s">
        <v>312</v>
      </c>
      <c r="O25" t="s">
        <v>310</v>
      </c>
      <c r="P25" t="s">
        <v>311</v>
      </c>
      <c r="Q25" t="s">
        <v>312</v>
      </c>
      <c r="R25" t="s">
        <v>310</v>
      </c>
      <c r="S25" t="s">
        <v>311</v>
      </c>
      <c r="T25" t="s">
        <v>312</v>
      </c>
      <c r="U25" t="s">
        <v>310</v>
      </c>
      <c r="V25" t="s">
        <v>311</v>
      </c>
      <c r="W25" t="s">
        <v>312</v>
      </c>
      <c r="X25" t="s">
        <v>310</v>
      </c>
      <c r="Y25" t="s">
        <v>311</v>
      </c>
      <c r="Z25" t="s">
        <v>312</v>
      </c>
      <c r="AA25" t="s">
        <v>310</v>
      </c>
      <c r="AB25" t="s">
        <v>311</v>
      </c>
      <c r="AC25" t="s">
        <v>312</v>
      </c>
      <c r="AD25" t="s">
        <v>310</v>
      </c>
      <c r="AE25" t="s">
        <v>311</v>
      </c>
      <c r="AF25" t="s">
        <v>312</v>
      </c>
      <c r="AG25" t="s">
        <v>310</v>
      </c>
      <c r="AH25" t="s">
        <v>311</v>
      </c>
      <c r="AI25" t="s">
        <v>312</v>
      </c>
      <c r="AJ25" t="s">
        <v>310</v>
      </c>
      <c r="AK25" t="s">
        <v>311</v>
      </c>
      <c r="AL25" t="s">
        <v>312</v>
      </c>
      <c r="AM25" t="s">
        <v>310</v>
      </c>
      <c r="AN25" t="s">
        <v>311</v>
      </c>
      <c r="AO25" t="s">
        <v>312</v>
      </c>
      <c r="AP25" t="s">
        <v>310</v>
      </c>
      <c r="AQ25" t="s">
        <v>311</v>
      </c>
      <c r="AR25" t="s">
        <v>312</v>
      </c>
      <c r="AS25" t="s">
        <v>310</v>
      </c>
      <c r="AT25" t="s">
        <v>311</v>
      </c>
      <c r="AU25" t="s">
        <v>312</v>
      </c>
      <c r="AV25" t="s">
        <v>310</v>
      </c>
      <c r="AW25" t="s">
        <v>311</v>
      </c>
      <c r="AX25" t="s">
        <v>312</v>
      </c>
      <c r="AY25" t="s">
        <v>310</v>
      </c>
      <c r="AZ25" t="s">
        <v>311</v>
      </c>
      <c r="BA25" t="s">
        <v>312</v>
      </c>
      <c r="BB25" t="s">
        <v>310</v>
      </c>
      <c r="BC25" t="s">
        <v>311</v>
      </c>
      <c r="BD25" t="s">
        <v>312</v>
      </c>
      <c r="BE25" t="s">
        <v>310</v>
      </c>
      <c r="BF25" t="s">
        <v>311</v>
      </c>
      <c r="BG25" t="s">
        <v>312</v>
      </c>
      <c r="BH25" t="s">
        <v>310</v>
      </c>
      <c r="BI25" t="s">
        <v>311</v>
      </c>
      <c r="BJ25" t="s">
        <v>312</v>
      </c>
      <c r="BK25" t="s">
        <v>310</v>
      </c>
      <c r="BL25" t="s">
        <v>311</v>
      </c>
      <c r="BM25" t="s">
        <v>312</v>
      </c>
      <c r="BN25" t="s">
        <v>310</v>
      </c>
      <c r="BO25" t="s">
        <v>311</v>
      </c>
      <c r="BP25" t="s">
        <v>312</v>
      </c>
      <c r="BQ25" t="s">
        <v>310</v>
      </c>
      <c r="BR25" t="s">
        <v>311</v>
      </c>
      <c r="BS25" t="s">
        <v>312</v>
      </c>
      <c r="BT25" t="s">
        <v>310</v>
      </c>
      <c r="BU25" t="s">
        <v>311</v>
      </c>
      <c r="BV25" t="s">
        <v>312</v>
      </c>
      <c r="BW25" t="s">
        <v>310</v>
      </c>
      <c r="BX25" t="s">
        <v>311</v>
      </c>
      <c r="BY25" t="s">
        <v>312</v>
      </c>
      <c r="BZ25" t="s">
        <v>310</v>
      </c>
      <c r="CA25" t="s">
        <v>311</v>
      </c>
      <c r="CB25" t="s">
        <v>312</v>
      </c>
      <c r="CC25" t="s">
        <v>310</v>
      </c>
      <c r="CD25" t="s">
        <v>311</v>
      </c>
      <c r="CE25" t="s">
        <v>312</v>
      </c>
      <c r="CF25" t="s">
        <v>310</v>
      </c>
      <c r="CG25" t="s">
        <v>311</v>
      </c>
      <c r="CH25" t="s">
        <v>312</v>
      </c>
    </row>
    <row r="26" spans="1:94" x14ac:dyDescent="0.25">
      <c r="B26" s="73" t="s">
        <v>112</v>
      </c>
      <c r="C26" s="321" t="s">
        <v>9</v>
      </c>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1"/>
      <c r="AM26" s="321"/>
      <c r="AN26" s="321"/>
      <c r="AO26" s="321"/>
      <c r="AP26" s="321"/>
      <c r="AQ26" s="321"/>
      <c r="AR26" s="321"/>
      <c r="AS26" s="321"/>
      <c r="AT26" s="321"/>
      <c r="AU26" s="321"/>
      <c r="AV26" s="321"/>
      <c r="AW26" s="321"/>
      <c r="AX26" s="321"/>
      <c r="AY26" s="321"/>
      <c r="AZ26" s="321"/>
      <c r="BA26" s="321"/>
      <c r="BB26" s="321"/>
      <c r="BC26" s="321"/>
      <c r="BD26" s="321"/>
      <c r="BE26" s="321"/>
      <c r="BF26" s="321"/>
      <c r="BG26" s="321"/>
      <c r="BH26" s="321"/>
      <c r="BI26" s="321"/>
      <c r="BJ26" s="321"/>
      <c r="BK26" s="321"/>
      <c r="BL26" s="321"/>
      <c r="BM26" s="321"/>
      <c r="BN26" s="321"/>
      <c r="BO26" s="321"/>
      <c r="BP26" s="321"/>
      <c r="BQ26" s="321"/>
      <c r="BR26" s="321"/>
      <c r="BS26" s="321"/>
      <c r="BT26" s="321"/>
      <c r="BU26" s="321"/>
      <c r="BV26" s="321"/>
      <c r="BW26" s="321"/>
      <c r="BX26" s="321"/>
      <c r="BY26" s="321"/>
      <c r="BZ26" s="321"/>
      <c r="CA26" s="321"/>
      <c r="CB26" s="321"/>
      <c r="CC26" s="321"/>
      <c r="CD26" s="321"/>
      <c r="CE26" s="321"/>
      <c r="CF26" s="321"/>
      <c r="CG26" s="321"/>
      <c r="CH26" s="321"/>
      <c r="CI26" s="321"/>
    </row>
    <row r="27" spans="1:94" ht="30" customHeight="1" x14ac:dyDescent="0.25">
      <c r="B27" s="74">
        <v>1</v>
      </c>
      <c r="C27" s="319" t="s">
        <v>408</v>
      </c>
      <c r="D27" s="319"/>
      <c r="E27" s="319"/>
      <c r="F27" s="319"/>
      <c r="G27" s="319"/>
      <c r="H27" s="319"/>
      <c r="I27" s="319"/>
      <c r="J27" s="319"/>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19"/>
      <c r="AT27" s="319"/>
      <c r="AU27" s="319"/>
      <c r="AV27" s="319"/>
      <c r="AW27" s="319"/>
      <c r="AX27" s="319"/>
      <c r="AY27" s="319"/>
      <c r="AZ27" s="319"/>
      <c r="BA27" s="319"/>
      <c r="BB27" s="319"/>
      <c r="BC27" s="319"/>
      <c r="BD27" s="319"/>
      <c r="BE27" s="319"/>
      <c r="BF27" s="319"/>
      <c r="BG27" s="319"/>
      <c r="BH27" s="319"/>
      <c r="BI27" s="319"/>
      <c r="BJ27" s="319"/>
      <c r="BK27" s="319"/>
      <c r="BL27" s="319"/>
      <c r="BM27" s="319"/>
      <c r="BN27" s="319"/>
      <c r="BO27" s="319"/>
      <c r="BP27" s="319"/>
      <c r="BQ27" s="319"/>
      <c r="BR27" s="319"/>
      <c r="BS27" s="319"/>
      <c r="BT27" s="319"/>
      <c r="BU27" s="319"/>
      <c r="BV27" s="319"/>
      <c r="BW27" s="319"/>
      <c r="BX27" s="319"/>
      <c r="BY27" s="319"/>
      <c r="BZ27" s="319"/>
      <c r="CA27" s="319"/>
      <c r="CB27" s="319"/>
      <c r="CC27" s="319"/>
      <c r="CD27" s="319"/>
      <c r="CE27" s="319"/>
      <c r="CF27" s="319"/>
      <c r="CG27" s="319"/>
      <c r="CH27" s="319"/>
      <c r="CI27" s="319"/>
    </row>
    <row r="28" spans="1:94" ht="30" customHeight="1" x14ac:dyDescent="0.25">
      <c r="B28" s="74">
        <v>2</v>
      </c>
      <c r="C28" s="319" t="s">
        <v>409</v>
      </c>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319"/>
      <c r="BA28" s="319"/>
      <c r="BB28" s="319"/>
      <c r="BC28" s="319"/>
      <c r="BD28" s="319"/>
      <c r="BE28" s="319"/>
      <c r="BF28" s="319"/>
      <c r="BG28" s="319"/>
      <c r="BH28" s="319"/>
      <c r="BI28" s="319"/>
      <c r="BJ28" s="319"/>
      <c r="BK28" s="319"/>
      <c r="BL28" s="319"/>
      <c r="BM28" s="319"/>
      <c r="BN28" s="319"/>
      <c r="BO28" s="319"/>
      <c r="BP28" s="319"/>
      <c r="BQ28" s="319"/>
      <c r="BR28" s="319"/>
      <c r="BS28" s="319"/>
      <c r="BT28" s="319"/>
      <c r="BU28" s="319"/>
      <c r="BV28" s="319"/>
      <c r="BW28" s="319"/>
      <c r="BX28" s="319"/>
      <c r="BY28" s="319"/>
      <c r="BZ28" s="319"/>
      <c r="CA28" s="319"/>
      <c r="CB28" s="319"/>
      <c r="CC28" s="319"/>
      <c r="CD28" s="319"/>
      <c r="CE28" s="319"/>
      <c r="CF28" s="319"/>
      <c r="CG28" s="319"/>
      <c r="CH28" s="319"/>
      <c r="CI28" s="319"/>
    </row>
    <row r="29" spans="1:94" ht="30" customHeight="1" x14ac:dyDescent="0.25">
      <c r="B29" s="75">
        <f>B28+1</f>
        <v>3</v>
      </c>
      <c r="C29" s="319" t="s">
        <v>410</v>
      </c>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19"/>
      <c r="BK29" s="319"/>
      <c r="BL29" s="319"/>
      <c r="BM29" s="319"/>
      <c r="BN29" s="319"/>
      <c r="BO29" s="319"/>
      <c r="BP29" s="319"/>
      <c r="BQ29" s="319"/>
      <c r="BR29" s="319"/>
      <c r="BS29" s="319"/>
      <c r="BT29" s="319"/>
      <c r="BU29" s="319"/>
      <c r="BV29" s="319"/>
      <c r="BW29" s="319"/>
      <c r="BX29" s="319"/>
      <c r="BY29" s="319"/>
      <c r="BZ29" s="319"/>
      <c r="CA29" s="319"/>
      <c r="CB29" s="319"/>
      <c r="CC29" s="319"/>
      <c r="CD29" s="319"/>
      <c r="CE29" s="319"/>
      <c r="CF29" s="319"/>
      <c r="CG29" s="319"/>
      <c r="CH29" s="319"/>
      <c r="CI29" s="319"/>
    </row>
    <row r="30" spans="1:94" ht="30" customHeight="1" x14ac:dyDescent="0.25">
      <c r="B30" s="75">
        <f t="shared" ref="B30:B53" si="10">B29+1</f>
        <v>4</v>
      </c>
      <c r="C30" s="319" t="s">
        <v>411</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19"/>
      <c r="BP30" s="319"/>
      <c r="BQ30" s="319"/>
      <c r="BR30" s="319"/>
      <c r="BS30" s="319"/>
      <c r="BT30" s="319"/>
      <c r="BU30" s="319"/>
      <c r="BV30" s="319"/>
      <c r="BW30" s="319"/>
      <c r="BX30" s="319"/>
      <c r="BY30" s="319"/>
      <c r="BZ30" s="319"/>
      <c r="CA30" s="319"/>
      <c r="CB30" s="319"/>
      <c r="CC30" s="319"/>
      <c r="CD30" s="319"/>
      <c r="CE30" s="319"/>
      <c r="CF30" s="319"/>
      <c r="CG30" s="319"/>
      <c r="CH30" s="319"/>
      <c r="CI30" s="319"/>
    </row>
    <row r="31" spans="1:94" ht="30" customHeight="1" x14ac:dyDescent="0.25">
      <c r="B31" s="75">
        <f t="shared" si="10"/>
        <v>5</v>
      </c>
      <c r="C31" s="319" t="s">
        <v>412</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319"/>
      <c r="BH31" s="319"/>
      <c r="BI31" s="319"/>
      <c r="BJ31" s="319"/>
      <c r="BK31" s="319"/>
      <c r="BL31" s="319"/>
      <c r="BM31" s="319"/>
      <c r="BN31" s="319"/>
      <c r="BO31" s="319"/>
      <c r="BP31" s="319"/>
      <c r="BQ31" s="319"/>
      <c r="BR31" s="319"/>
      <c r="BS31" s="319"/>
      <c r="BT31" s="319"/>
      <c r="BU31" s="319"/>
      <c r="BV31" s="319"/>
      <c r="BW31" s="319"/>
      <c r="BX31" s="319"/>
      <c r="BY31" s="319"/>
      <c r="BZ31" s="319"/>
      <c r="CA31" s="319"/>
      <c r="CB31" s="319"/>
      <c r="CC31" s="319"/>
      <c r="CD31" s="319"/>
      <c r="CE31" s="319"/>
      <c r="CF31" s="319"/>
      <c r="CG31" s="319"/>
      <c r="CH31" s="319"/>
      <c r="CI31" s="319"/>
    </row>
    <row r="32" spans="1:94" ht="30" customHeight="1" x14ac:dyDescent="0.25">
      <c r="B32" s="75">
        <f t="shared" si="10"/>
        <v>6</v>
      </c>
      <c r="C32" s="319" t="s">
        <v>413</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19"/>
      <c r="BK32" s="319"/>
      <c r="BL32" s="319"/>
      <c r="BM32" s="319"/>
      <c r="BN32" s="319"/>
      <c r="BO32" s="319"/>
      <c r="BP32" s="319"/>
      <c r="BQ32" s="319"/>
      <c r="BR32" s="319"/>
      <c r="BS32" s="319"/>
      <c r="BT32" s="319"/>
      <c r="BU32" s="319"/>
      <c r="BV32" s="319"/>
      <c r="BW32" s="319"/>
      <c r="BX32" s="319"/>
      <c r="BY32" s="319"/>
      <c r="BZ32" s="319"/>
      <c r="CA32" s="319"/>
      <c r="CB32" s="319"/>
      <c r="CC32" s="319"/>
      <c r="CD32" s="319"/>
      <c r="CE32" s="319"/>
      <c r="CF32" s="319"/>
      <c r="CG32" s="319"/>
      <c r="CH32" s="319"/>
      <c r="CI32" s="319"/>
    </row>
    <row r="33" spans="2:87" ht="30" customHeight="1" x14ac:dyDescent="0.25">
      <c r="B33" s="75">
        <f t="shared" si="10"/>
        <v>7</v>
      </c>
      <c r="C33" s="319" t="s">
        <v>414</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19"/>
      <c r="BK33" s="319"/>
      <c r="BL33" s="319"/>
      <c r="BM33" s="319"/>
      <c r="BN33" s="319"/>
      <c r="BO33" s="319"/>
      <c r="BP33" s="319"/>
      <c r="BQ33" s="319"/>
      <c r="BR33" s="319"/>
      <c r="BS33" s="319"/>
      <c r="BT33" s="319"/>
      <c r="BU33" s="319"/>
      <c r="BV33" s="319"/>
      <c r="BW33" s="319"/>
      <c r="BX33" s="319"/>
      <c r="BY33" s="319"/>
      <c r="BZ33" s="319"/>
      <c r="CA33" s="319"/>
      <c r="CB33" s="319"/>
      <c r="CC33" s="319"/>
      <c r="CD33" s="319"/>
      <c r="CE33" s="319"/>
      <c r="CF33" s="319"/>
      <c r="CG33" s="319"/>
      <c r="CH33" s="319"/>
      <c r="CI33" s="319"/>
    </row>
    <row r="34" spans="2:87" ht="30" customHeight="1" x14ac:dyDescent="0.25">
      <c r="B34" s="75">
        <f t="shared" si="10"/>
        <v>8</v>
      </c>
      <c r="C34" s="319" t="s">
        <v>415</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19"/>
      <c r="BP34" s="319"/>
      <c r="BQ34" s="319"/>
      <c r="BR34" s="319"/>
      <c r="BS34" s="319"/>
      <c r="BT34" s="319"/>
      <c r="BU34" s="319"/>
      <c r="BV34" s="319"/>
      <c r="BW34" s="319"/>
      <c r="BX34" s="319"/>
      <c r="BY34" s="319"/>
      <c r="BZ34" s="319"/>
      <c r="CA34" s="319"/>
      <c r="CB34" s="319"/>
      <c r="CC34" s="319"/>
      <c r="CD34" s="319"/>
      <c r="CE34" s="319"/>
      <c r="CF34" s="319"/>
      <c r="CG34" s="319"/>
      <c r="CH34" s="319"/>
      <c r="CI34" s="319"/>
    </row>
    <row r="35" spans="2:87" ht="30" customHeight="1" x14ac:dyDescent="0.25">
      <c r="B35" s="75">
        <f t="shared" si="10"/>
        <v>9</v>
      </c>
      <c r="C35" s="319" t="s">
        <v>416</v>
      </c>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19"/>
      <c r="AY35" s="319"/>
      <c r="AZ35" s="319"/>
      <c r="BA35" s="319"/>
      <c r="BB35" s="319"/>
      <c r="BC35" s="319"/>
      <c r="BD35" s="319"/>
      <c r="BE35" s="319"/>
      <c r="BF35" s="319"/>
      <c r="BG35" s="319"/>
      <c r="BH35" s="319"/>
      <c r="BI35" s="319"/>
      <c r="BJ35" s="319"/>
      <c r="BK35" s="319"/>
      <c r="BL35" s="319"/>
      <c r="BM35" s="319"/>
      <c r="BN35" s="319"/>
      <c r="BO35" s="319"/>
      <c r="BP35" s="319"/>
      <c r="BQ35" s="319"/>
      <c r="BR35" s="319"/>
      <c r="BS35" s="319"/>
      <c r="BT35" s="319"/>
      <c r="BU35" s="319"/>
      <c r="BV35" s="319"/>
      <c r="BW35" s="319"/>
      <c r="BX35" s="319"/>
      <c r="BY35" s="319"/>
      <c r="BZ35" s="319"/>
      <c r="CA35" s="319"/>
      <c r="CB35" s="319"/>
      <c r="CC35" s="319"/>
      <c r="CD35" s="319"/>
      <c r="CE35" s="319"/>
      <c r="CF35" s="319"/>
      <c r="CG35" s="319"/>
      <c r="CH35" s="319"/>
      <c r="CI35" s="319"/>
    </row>
    <row r="36" spans="2:87" ht="30" customHeight="1" x14ac:dyDescent="0.25">
      <c r="B36" s="75">
        <f t="shared" si="10"/>
        <v>10</v>
      </c>
      <c r="C36" s="319" t="s">
        <v>417</v>
      </c>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19"/>
      <c r="AY36" s="319"/>
      <c r="AZ36" s="319"/>
      <c r="BA36" s="319"/>
      <c r="BB36" s="319"/>
      <c r="BC36" s="319"/>
      <c r="BD36" s="319"/>
      <c r="BE36" s="319"/>
      <c r="BF36" s="319"/>
      <c r="BG36" s="319"/>
      <c r="BH36" s="319"/>
      <c r="BI36" s="319"/>
      <c r="BJ36" s="319"/>
      <c r="BK36" s="319"/>
      <c r="BL36" s="319"/>
      <c r="BM36" s="319"/>
      <c r="BN36" s="319"/>
      <c r="BO36" s="319"/>
      <c r="BP36" s="319"/>
      <c r="BQ36" s="319"/>
      <c r="BR36" s="319"/>
      <c r="BS36" s="319"/>
      <c r="BT36" s="319"/>
      <c r="BU36" s="319"/>
      <c r="BV36" s="319"/>
      <c r="BW36" s="319"/>
      <c r="BX36" s="319"/>
      <c r="BY36" s="319"/>
      <c r="BZ36" s="319"/>
      <c r="CA36" s="319"/>
      <c r="CB36" s="319"/>
      <c r="CC36" s="319"/>
      <c r="CD36" s="319"/>
      <c r="CE36" s="319"/>
      <c r="CF36" s="319"/>
      <c r="CG36" s="319"/>
      <c r="CH36" s="319"/>
      <c r="CI36" s="319"/>
    </row>
    <row r="37" spans="2:87" ht="30" customHeight="1" x14ac:dyDescent="0.25">
      <c r="B37" s="75">
        <f t="shared" si="10"/>
        <v>11</v>
      </c>
      <c r="C37" s="319" t="s">
        <v>418</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19"/>
      <c r="BK37" s="319"/>
      <c r="BL37" s="319"/>
      <c r="BM37" s="319"/>
      <c r="BN37" s="319"/>
      <c r="BO37" s="319"/>
      <c r="BP37" s="319"/>
      <c r="BQ37" s="319"/>
      <c r="BR37" s="319"/>
      <c r="BS37" s="319"/>
      <c r="BT37" s="319"/>
      <c r="BU37" s="319"/>
      <c r="BV37" s="319"/>
      <c r="BW37" s="319"/>
      <c r="BX37" s="319"/>
      <c r="BY37" s="319"/>
      <c r="BZ37" s="319"/>
      <c r="CA37" s="319"/>
      <c r="CB37" s="319"/>
      <c r="CC37" s="319"/>
      <c r="CD37" s="319"/>
      <c r="CE37" s="319"/>
      <c r="CF37" s="319"/>
      <c r="CG37" s="319"/>
      <c r="CH37" s="319"/>
      <c r="CI37" s="319"/>
    </row>
    <row r="38" spans="2:87" ht="30" customHeight="1" x14ac:dyDescent="0.25">
      <c r="B38" s="75">
        <f t="shared" si="10"/>
        <v>12</v>
      </c>
      <c r="C38" s="319" t="s">
        <v>419</v>
      </c>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19"/>
      <c r="BP38" s="319"/>
      <c r="BQ38" s="319"/>
      <c r="BR38" s="319"/>
      <c r="BS38" s="319"/>
      <c r="BT38" s="319"/>
      <c r="BU38" s="319"/>
      <c r="BV38" s="319"/>
      <c r="BW38" s="319"/>
      <c r="BX38" s="319"/>
      <c r="BY38" s="319"/>
      <c r="BZ38" s="319"/>
      <c r="CA38" s="319"/>
      <c r="CB38" s="319"/>
      <c r="CC38" s="319"/>
      <c r="CD38" s="319"/>
      <c r="CE38" s="319"/>
      <c r="CF38" s="319"/>
      <c r="CG38" s="319"/>
      <c r="CH38" s="319"/>
      <c r="CI38" s="319"/>
    </row>
    <row r="39" spans="2:87" ht="30" customHeight="1" x14ac:dyDescent="0.25">
      <c r="B39" s="75">
        <f t="shared" si="10"/>
        <v>13</v>
      </c>
      <c r="C39" s="319" t="s">
        <v>420</v>
      </c>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19"/>
      <c r="AT39" s="319"/>
      <c r="AU39" s="319"/>
      <c r="AV39" s="319"/>
      <c r="AW39" s="319"/>
      <c r="AX39" s="319"/>
      <c r="AY39" s="319"/>
      <c r="AZ39" s="319"/>
      <c r="BA39" s="319"/>
      <c r="BB39" s="319"/>
      <c r="BC39" s="319"/>
      <c r="BD39" s="319"/>
      <c r="BE39" s="319"/>
      <c r="BF39" s="319"/>
      <c r="BG39" s="319"/>
      <c r="BH39" s="319"/>
      <c r="BI39" s="319"/>
      <c r="BJ39" s="319"/>
      <c r="BK39" s="319"/>
      <c r="BL39" s="319"/>
      <c r="BM39" s="319"/>
      <c r="BN39" s="319"/>
      <c r="BO39" s="319"/>
      <c r="BP39" s="319"/>
      <c r="BQ39" s="319"/>
      <c r="BR39" s="319"/>
      <c r="BS39" s="319"/>
      <c r="BT39" s="319"/>
      <c r="BU39" s="319"/>
      <c r="BV39" s="319"/>
      <c r="BW39" s="319"/>
      <c r="BX39" s="319"/>
      <c r="BY39" s="319"/>
      <c r="BZ39" s="319"/>
      <c r="CA39" s="319"/>
      <c r="CB39" s="319"/>
      <c r="CC39" s="319"/>
      <c r="CD39" s="319"/>
      <c r="CE39" s="319"/>
      <c r="CF39" s="319"/>
      <c r="CG39" s="319"/>
      <c r="CH39" s="319"/>
      <c r="CI39" s="319"/>
    </row>
    <row r="40" spans="2:87" ht="30" customHeight="1" x14ac:dyDescent="0.25">
      <c r="B40" s="75">
        <f t="shared" si="10"/>
        <v>14</v>
      </c>
      <c r="C40" s="319" t="s">
        <v>421</v>
      </c>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19"/>
      <c r="AO40" s="319"/>
      <c r="AP40" s="319"/>
      <c r="AQ40" s="319"/>
      <c r="AR40" s="319"/>
      <c r="AS40" s="319"/>
      <c r="AT40" s="319"/>
      <c r="AU40" s="319"/>
      <c r="AV40" s="319"/>
      <c r="AW40" s="319"/>
      <c r="AX40" s="319"/>
      <c r="AY40" s="319"/>
      <c r="AZ40" s="319"/>
      <c r="BA40" s="319"/>
      <c r="BB40" s="319"/>
      <c r="BC40" s="319"/>
      <c r="BD40" s="319"/>
      <c r="BE40" s="319"/>
      <c r="BF40" s="319"/>
      <c r="BG40" s="319"/>
      <c r="BH40" s="319"/>
      <c r="BI40" s="319"/>
      <c r="BJ40" s="319"/>
      <c r="BK40" s="319"/>
      <c r="BL40" s="319"/>
      <c r="BM40" s="319"/>
      <c r="BN40" s="319"/>
      <c r="BO40" s="319"/>
      <c r="BP40" s="319"/>
      <c r="BQ40" s="319"/>
      <c r="BR40" s="319"/>
      <c r="BS40" s="319"/>
      <c r="BT40" s="319"/>
      <c r="BU40" s="319"/>
      <c r="BV40" s="319"/>
      <c r="BW40" s="319"/>
      <c r="BX40" s="319"/>
      <c r="BY40" s="319"/>
      <c r="BZ40" s="319"/>
      <c r="CA40" s="319"/>
      <c r="CB40" s="319"/>
      <c r="CC40" s="319"/>
      <c r="CD40" s="319"/>
      <c r="CE40" s="319"/>
      <c r="CF40" s="319"/>
      <c r="CG40" s="319"/>
      <c r="CH40" s="319"/>
      <c r="CI40" s="319"/>
    </row>
    <row r="41" spans="2:87" ht="30" customHeight="1" x14ac:dyDescent="0.25">
      <c r="B41" s="75">
        <f t="shared" si="10"/>
        <v>15</v>
      </c>
      <c r="C41" s="319" t="s">
        <v>422</v>
      </c>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19"/>
      <c r="AH41" s="319"/>
      <c r="AI41" s="319"/>
      <c r="AJ41" s="319"/>
      <c r="AK41" s="319"/>
      <c r="AL41" s="319"/>
      <c r="AM41" s="319"/>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19"/>
      <c r="BK41" s="319"/>
      <c r="BL41" s="319"/>
      <c r="BM41" s="319"/>
      <c r="BN41" s="319"/>
      <c r="BO41" s="319"/>
      <c r="BP41" s="319"/>
      <c r="BQ41" s="319"/>
      <c r="BR41" s="319"/>
      <c r="BS41" s="319"/>
      <c r="BT41" s="319"/>
      <c r="BU41" s="319"/>
      <c r="BV41" s="319"/>
      <c r="BW41" s="319"/>
      <c r="BX41" s="319"/>
      <c r="BY41" s="319"/>
      <c r="BZ41" s="319"/>
      <c r="CA41" s="319"/>
      <c r="CB41" s="319"/>
      <c r="CC41" s="319"/>
      <c r="CD41" s="319"/>
      <c r="CE41" s="319"/>
      <c r="CF41" s="319"/>
      <c r="CG41" s="319"/>
      <c r="CH41" s="319"/>
      <c r="CI41" s="319"/>
    </row>
    <row r="42" spans="2:87" ht="30" customHeight="1" x14ac:dyDescent="0.25">
      <c r="B42" s="75">
        <f t="shared" si="10"/>
        <v>16</v>
      </c>
      <c r="C42" s="319" t="s">
        <v>423</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19"/>
      <c r="BK42" s="319"/>
      <c r="BL42" s="319"/>
      <c r="BM42" s="319"/>
      <c r="BN42" s="319"/>
      <c r="BO42" s="319"/>
      <c r="BP42" s="319"/>
      <c r="BQ42" s="319"/>
      <c r="BR42" s="319"/>
      <c r="BS42" s="319"/>
      <c r="BT42" s="319"/>
      <c r="BU42" s="319"/>
      <c r="BV42" s="319"/>
      <c r="BW42" s="319"/>
      <c r="BX42" s="319"/>
      <c r="BY42" s="319"/>
      <c r="BZ42" s="319"/>
      <c r="CA42" s="319"/>
      <c r="CB42" s="319"/>
      <c r="CC42" s="319"/>
      <c r="CD42" s="319"/>
      <c r="CE42" s="319"/>
      <c r="CF42" s="319"/>
      <c r="CG42" s="319"/>
      <c r="CH42" s="319"/>
      <c r="CI42" s="319"/>
    </row>
    <row r="43" spans="2:87" ht="30" customHeight="1" x14ac:dyDescent="0.25">
      <c r="B43" s="75">
        <f t="shared" si="10"/>
        <v>17</v>
      </c>
      <c r="C43" s="319" t="s">
        <v>424</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c r="AF43" s="319"/>
      <c r="AG43" s="319"/>
      <c r="AH43" s="319"/>
      <c r="AI43" s="319"/>
      <c r="AJ43" s="319"/>
      <c r="AK43" s="319"/>
      <c r="AL43" s="319"/>
      <c r="AM43" s="319"/>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19"/>
      <c r="BK43" s="319"/>
      <c r="BL43" s="319"/>
      <c r="BM43" s="319"/>
      <c r="BN43" s="319"/>
      <c r="BO43" s="319"/>
      <c r="BP43" s="319"/>
      <c r="BQ43" s="319"/>
      <c r="BR43" s="319"/>
      <c r="BS43" s="319"/>
      <c r="BT43" s="319"/>
      <c r="BU43" s="319"/>
      <c r="BV43" s="319"/>
      <c r="BW43" s="319"/>
      <c r="BX43" s="319"/>
      <c r="BY43" s="319"/>
      <c r="BZ43" s="319"/>
      <c r="CA43" s="319"/>
      <c r="CB43" s="319"/>
      <c r="CC43" s="319"/>
      <c r="CD43" s="319"/>
      <c r="CE43" s="319"/>
      <c r="CF43" s="319"/>
      <c r="CG43" s="319"/>
      <c r="CH43" s="319"/>
      <c r="CI43" s="319"/>
    </row>
    <row r="44" spans="2:87" ht="30" customHeight="1" x14ac:dyDescent="0.25">
      <c r="B44" s="75">
        <f t="shared" si="10"/>
        <v>18</v>
      </c>
      <c r="C44" s="319" t="s">
        <v>425</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19"/>
      <c r="AE44" s="319"/>
      <c r="AF44" s="319"/>
      <c r="AG44" s="319"/>
      <c r="AH44" s="319"/>
      <c r="AI44" s="319"/>
      <c r="AJ44" s="319"/>
      <c r="AK44" s="319"/>
      <c r="AL44" s="319"/>
      <c r="AM44" s="319"/>
      <c r="AN44" s="319"/>
      <c r="AO44" s="319"/>
      <c r="AP44" s="319"/>
      <c r="AQ44" s="319"/>
      <c r="AR44" s="319"/>
      <c r="AS44" s="319"/>
      <c r="AT44" s="319"/>
      <c r="AU44" s="319"/>
      <c r="AV44" s="319"/>
      <c r="AW44" s="319"/>
      <c r="AX44" s="319"/>
      <c r="AY44" s="319"/>
      <c r="AZ44" s="319"/>
      <c r="BA44" s="319"/>
      <c r="BB44" s="319"/>
      <c r="BC44" s="319"/>
      <c r="BD44" s="319"/>
      <c r="BE44" s="319"/>
      <c r="BF44" s="319"/>
      <c r="BG44" s="319"/>
      <c r="BH44" s="319"/>
      <c r="BI44" s="319"/>
      <c r="BJ44" s="319"/>
      <c r="BK44" s="319"/>
      <c r="BL44" s="319"/>
      <c r="BM44" s="319"/>
      <c r="BN44" s="319"/>
      <c r="BO44" s="319"/>
      <c r="BP44" s="319"/>
      <c r="BQ44" s="319"/>
      <c r="BR44" s="319"/>
      <c r="BS44" s="319"/>
      <c r="BT44" s="319"/>
      <c r="BU44" s="319"/>
      <c r="BV44" s="319"/>
      <c r="BW44" s="319"/>
      <c r="BX44" s="319"/>
      <c r="BY44" s="319"/>
      <c r="BZ44" s="319"/>
      <c r="CA44" s="319"/>
      <c r="CB44" s="319"/>
      <c r="CC44" s="319"/>
      <c r="CD44" s="319"/>
      <c r="CE44" s="319"/>
      <c r="CF44" s="319"/>
      <c r="CG44" s="319"/>
      <c r="CH44" s="319"/>
      <c r="CI44" s="319"/>
    </row>
    <row r="45" spans="2:87" ht="30" customHeight="1" x14ac:dyDescent="0.25">
      <c r="B45" s="75">
        <f t="shared" si="10"/>
        <v>19</v>
      </c>
      <c r="C45" s="319" t="s">
        <v>426</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c r="AM45" s="319"/>
      <c r="AN45" s="319"/>
      <c r="AO45" s="319"/>
      <c r="AP45" s="319"/>
      <c r="AQ45" s="319"/>
      <c r="AR45" s="319"/>
      <c r="AS45" s="319"/>
      <c r="AT45" s="319"/>
      <c r="AU45" s="319"/>
      <c r="AV45" s="319"/>
      <c r="AW45" s="319"/>
      <c r="AX45" s="319"/>
      <c r="AY45" s="319"/>
      <c r="AZ45" s="319"/>
      <c r="BA45" s="319"/>
      <c r="BB45" s="319"/>
      <c r="BC45" s="319"/>
      <c r="BD45" s="319"/>
      <c r="BE45" s="319"/>
      <c r="BF45" s="319"/>
      <c r="BG45" s="319"/>
      <c r="BH45" s="319"/>
      <c r="BI45" s="319"/>
      <c r="BJ45" s="319"/>
      <c r="BK45" s="319"/>
      <c r="BL45" s="319"/>
      <c r="BM45" s="319"/>
      <c r="BN45" s="319"/>
      <c r="BO45" s="319"/>
      <c r="BP45" s="319"/>
      <c r="BQ45" s="319"/>
      <c r="BR45" s="319"/>
      <c r="BS45" s="319"/>
      <c r="BT45" s="319"/>
      <c r="BU45" s="319"/>
      <c r="BV45" s="319"/>
      <c r="BW45" s="319"/>
      <c r="BX45" s="319"/>
      <c r="BY45" s="319"/>
      <c r="BZ45" s="319"/>
      <c r="CA45" s="319"/>
      <c r="CB45" s="319"/>
      <c r="CC45" s="319"/>
      <c r="CD45" s="319"/>
      <c r="CE45" s="319"/>
      <c r="CF45" s="319"/>
      <c r="CG45" s="319"/>
      <c r="CH45" s="319"/>
      <c r="CI45" s="319"/>
    </row>
    <row r="46" spans="2:87" ht="30" customHeight="1" x14ac:dyDescent="0.25">
      <c r="B46" s="75">
        <f t="shared" si="10"/>
        <v>20</v>
      </c>
      <c r="C46" s="319" t="s">
        <v>427</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c r="AM46" s="319"/>
      <c r="AN46" s="319"/>
      <c r="AO46" s="319"/>
      <c r="AP46" s="319"/>
      <c r="AQ46" s="319"/>
      <c r="AR46" s="319"/>
      <c r="AS46" s="319"/>
      <c r="AT46" s="319"/>
      <c r="AU46" s="319"/>
      <c r="AV46" s="319"/>
      <c r="AW46" s="319"/>
      <c r="AX46" s="319"/>
      <c r="AY46" s="319"/>
      <c r="AZ46" s="319"/>
      <c r="BA46" s="319"/>
      <c r="BB46" s="319"/>
      <c r="BC46" s="319"/>
      <c r="BD46" s="319"/>
      <c r="BE46" s="319"/>
      <c r="BF46" s="319"/>
      <c r="BG46" s="319"/>
      <c r="BH46" s="319"/>
      <c r="BI46" s="319"/>
      <c r="BJ46" s="319"/>
      <c r="BK46" s="319"/>
      <c r="BL46" s="319"/>
      <c r="BM46" s="319"/>
      <c r="BN46" s="319"/>
      <c r="BO46" s="319"/>
      <c r="BP46" s="319"/>
      <c r="BQ46" s="319"/>
      <c r="BR46" s="319"/>
      <c r="BS46" s="319"/>
      <c r="BT46" s="319"/>
      <c r="BU46" s="319"/>
      <c r="BV46" s="319"/>
      <c r="BW46" s="319"/>
      <c r="BX46" s="319"/>
      <c r="BY46" s="319"/>
      <c r="BZ46" s="319"/>
      <c r="CA46" s="319"/>
      <c r="CB46" s="319"/>
      <c r="CC46" s="319"/>
      <c r="CD46" s="319"/>
      <c r="CE46" s="319"/>
      <c r="CF46" s="319"/>
      <c r="CG46" s="319"/>
      <c r="CH46" s="319"/>
      <c r="CI46" s="319"/>
    </row>
    <row r="47" spans="2:87" ht="30" customHeight="1" x14ac:dyDescent="0.25">
      <c r="B47" s="75">
        <f t="shared" si="10"/>
        <v>21</v>
      </c>
      <c r="C47" s="319" t="s">
        <v>428</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19"/>
      <c r="AK47" s="319"/>
      <c r="AL47" s="319"/>
      <c r="AM47" s="319"/>
      <c r="AN47" s="319"/>
      <c r="AO47" s="319"/>
      <c r="AP47" s="319"/>
      <c r="AQ47" s="319"/>
      <c r="AR47" s="319"/>
      <c r="AS47" s="319"/>
      <c r="AT47" s="319"/>
      <c r="AU47" s="319"/>
      <c r="AV47" s="319"/>
      <c r="AW47" s="319"/>
      <c r="AX47" s="319"/>
      <c r="AY47" s="319"/>
      <c r="AZ47" s="319"/>
      <c r="BA47" s="319"/>
      <c r="BB47" s="319"/>
      <c r="BC47" s="319"/>
      <c r="BD47" s="319"/>
      <c r="BE47" s="319"/>
      <c r="BF47" s="319"/>
      <c r="BG47" s="319"/>
      <c r="BH47" s="319"/>
      <c r="BI47" s="319"/>
      <c r="BJ47" s="319"/>
      <c r="BK47" s="319"/>
      <c r="BL47" s="319"/>
      <c r="BM47" s="319"/>
      <c r="BN47" s="319"/>
      <c r="BO47" s="319"/>
      <c r="BP47" s="319"/>
      <c r="BQ47" s="319"/>
      <c r="BR47" s="319"/>
      <c r="BS47" s="319"/>
      <c r="BT47" s="319"/>
      <c r="BU47" s="319"/>
      <c r="BV47" s="319"/>
      <c r="BW47" s="319"/>
      <c r="BX47" s="319"/>
      <c r="BY47" s="319"/>
      <c r="BZ47" s="319"/>
      <c r="CA47" s="319"/>
      <c r="CB47" s="319"/>
      <c r="CC47" s="319"/>
      <c r="CD47" s="319"/>
      <c r="CE47" s="319"/>
      <c r="CF47" s="319"/>
      <c r="CG47" s="319"/>
      <c r="CH47" s="319"/>
      <c r="CI47" s="319"/>
    </row>
    <row r="48" spans="2:87" ht="30" customHeight="1" x14ac:dyDescent="0.25">
      <c r="B48" s="75">
        <f t="shared" si="10"/>
        <v>22</v>
      </c>
      <c r="C48" s="319" t="s">
        <v>429</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19"/>
      <c r="AD48" s="319"/>
      <c r="AE48" s="319"/>
      <c r="AF48" s="319"/>
      <c r="AG48" s="319"/>
      <c r="AH48" s="319"/>
      <c r="AI48" s="319"/>
      <c r="AJ48" s="319"/>
      <c r="AK48" s="319"/>
      <c r="AL48" s="319"/>
      <c r="AM48" s="319"/>
      <c r="AN48" s="319"/>
      <c r="AO48" s="319"/>
      <c r="AP48" s="319"/>
      <c r="AQ48" s="319"/>
      <c r="AR48" s="319"/>
      <c r="AS48" s="319"/>
      <c r="AT48" s="319"/>
      <c r="AU48" s="319"/>
      <c r="AV48" s="319"/>
      <c r="AW48" s="319"/>
      <c r="AX48" s="319"/>
      <c r="AY48" s="319"/>
      <c r="AZ48" s="319"/>
      <c r="BA48" s="319"/>
      <c r="BB48" s="319"/>
      <c r="BC48" s="319"/>
      <c r="BD48" s="319"/>
      <c r="BE48" s="319"/>
      <c r="BF48" s="319"/>
      <c r="BG48" s="319"/>
      <c r="BH48" s="319"/>
      <c r="BI48" s="319"/>
      <c r="BJ48" s="319"/>
      <c r="BK48" s="319"/>
      <c r="BL48" s="319"/>
      <c r="BM48" s="319"/>
      <c r="BN48" s="319"/>
      <c r="BO48" s="319"/>
      <c r="BP48" s="319"/>
      <c r="BQ48" s="319"/>
      <c r="BR48" s="319"/>
      <c r="BS48" s="319"/>
      <c r="BT48" s="319"/>
      <c r="BU48" s="319"/>
      <c r="BV48" s="319"/>
      <c r="BW48" s="319"/>
      <c r="BX48" s="319"/>
      <c r="BY48" s="319"/>
      <c r="BZ48" s="319"/>
      <c r="CA48" s="319"/>
      <c r="CB48" s="319"/>
      <c r="CC48" s="319"/>
      <c r="CD48" s="319"/>
      <c r="CE48" s="319"/>
      <c r="CF48" s="319"/>
      <c r="CG48" s="319"/>
      <c r="CH48" s="319"/>
      <c r="CI48" s="319"/>
    </row>
    <row r="49" spans="2:87" ht="30" customHeight="1" x14ac:dyDescent="0.25">
      <c r="B49" s="75">
        <f t="shared" si="10"/>
        <v>23</v>
      </c>
      <c r="C49" s="319" t="s">
        <v>430</v>
      </c>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319"/>
      <c r="AY49" s="319"/>
      <c r="AZ49" s="319"/>
      <c r="BA49" s="319"/>
      <c r="BB49" s="319"/>
      <c r="BC49" s="319"/>
      <c r="BD49" s="319"/>
      <c r="BE49" s="319"/>
      <c r="BF49" s="319"/>
      <c r="BG49" s="319"/>
      <c r="BH49" s="319"/>
      <c r="BI49" s="319"/>
      <c r="BJ49" s="319"/>
      <c r="BK49" s="319"/>
      <c r="BL49" s="319"/>
      <c r="BM49" s="319"/>
      <c r="BN49" s="319"/>
      <c r="BO49" s="319"/>
      <c r="BP49" s="319"/>
      <c r="BQ49" s="319"/>
      <c r="BR49" s="319"/>
      <c r="BS49" s="319"/>
      <c r="BT49" s="319"/>
      <c r="BU49" s="319"/>
      <c r="BV49" s="319"/>
      <c r="BW49" s="319"/>
      <c r="BX49" s="319"/>
      <c r="BY49" s="319"/>
      <c r="BZ49" s="319"/>
      <c r="CA49" s="319"/>
      <c r="CB49" s="319"/>
      <c r="CC49" s="319"/>
      <c r="CD49" s="319"/>
      <c r="CE49" s="319"/>
      <c r="CF49" s="319"/>
      <c r="CG49" s="319"/>
      <c r="CH49" s="319"/>
      <c r="CI49" s="319"/>
    </row>
    <row r="50" spans="2:87" ht="30" customHeight="1" x14ac:dyDescent="0.25">
      <c r="B50" s="75">
        <f t="shared" si="10"/>
        <v>24</v>
      </c>
      <c r="C50" s="319" t="s">
        <v>431</v>
      </c>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19"/>
      <c r="BP50" s="319"/>
      <c r="BQ50" s="319"/>
      <c r="BR50" s="319"/>
      <c r="BS50" s="319"/>
      <c r="BT50" s="319"/>
      <c r="BU50" s="319"/>
      <c r="BV50" s="319"/>
      <c r="BW50" s="319"/>
      <c r="BX50" s="319"/>
      <c r="BY50" s="319"/>
      <c r="BZ50" s="319"/>
      <c r="CA50" s="319"/>
      <c r="CB50" s="319"/>
      <c r="CC50" s="319"/>
      <c r="CD50" s="319"/>
      <c r="CE50" s="319"/>
      <c r="CF50" s="319"/>
      <c r="CG50" s="319"/>
      <c r="CH50" s="319"/>
      <c r="CI50" s="319"/>
    </row>
    <row r="51" spans="2:87" ht="30" customHeight="1" x14ac:dyDescent="0.25">
      <c r="B51" s="75">
        <f t="shared" si="10"/>
        <v>25</v>
      </c>
      <c r="C51" s="319" t="s">
        <v>432</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c r="CC51" s="319"/>
      <c r="CD51" s="319"/>
      <c r="CE51" s="319"/>
      <c r="CF51" s="319"/>
      <c r="CG51" s="319"/>
      <c r="CH51" s="319"/>
      <c r="CI51" s="319"/>
    </row>
    <row r="52" spans="2:87" ht="30" customHeight="1" x14ac:dyDescent="0.25">
      <c r="B52" s="75">
        <f t="shared" si="10"/>
        <v>26</v>
      </c>
      <c r="C52" s="319" t="s">
        <v>433</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319"/>
      <c r="BA52" s="319"/>
      <c r="BB52" s="319"/>
      <c r="BC52" s="319"/>
      <c r="BD52" s="319"/>
      <c r="BE52" s="319"/>
      <c r="BF52" s="319"/>
      <c r="BG52" s="319"/>
      <c r="BH52" s="319"/>
      <c r="BI52" s="319"/>
      <c r="BJ52" s="319"/>
      <c r="BK52" s="319"/>
      <c r="BL52" s="319"/>
      <c r="BM52" s="319"/>
      <c r="BN52" s="319"/>
      <c r="BO52" s="319"/>
      <c r="BP52" s="319"/>
      <c r="BQ52" s="319"/>
      <c r="BR52" s="319"/>
      <c r="BS52" s="319"/>
      <c r="BT52" s="319"/>
      <c r="BU52" s="319"/>
      <c r="BV52" s="319"/>
      <c r="BW52" s="319"/>
      <c r="BX52" s="319"/>
      <c r="BY52" s="319"/>
      <c r="BZ52" s="319"/>
      <c r="CA52" s="319"/>
      <c r="CB52" s="319"/>
      <c r="CC52" s="319"/>
      <c r="CD52" s="319"/>
      <c r="CE52" s="319"/>
      <c r="CF52" s="319"/>
      <c r="CG52" s="319"/>
      <c r="CH52" s="319"/>
      <c r="CI52" s="319"/>
    </row>
    <row r="53" spans="2:87" ht="30" customHeight="1" x14ac:dyDescent="0.25">
      <c r="B53" s="75">
        <f t="shared" si="10"/>
        <v>27</v>
      </c>
      <c r="C53" s="319" t="s">
        <v>434</v>
      </c>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c r="AB53" s="319"/>
      <c r="AC53" s="319"/>
      <c r="AD53" s="319"/>
      <c r="AE53" s="319"/>
      <c r="AF53" s="319"/>
      <c r="AG53" s="319"/>
      <c r="AH53" s="319"/>
      <c r="AI53" s="319"/>
      <c r="AJ53" s="319"/>
      <c r="AK53" s="319"/>
      <c r="AL53" s="319"/>
      <c r="AM53" s="319"/>
      <c r="AN53" s="319"/>
      <c r="AO53" s="319"/>
      <c r="AP53" s="319"/>
      <c r="AQ53" s="319"/>
      <c r="AR53" s="319"/>
      <c r="AS53" s="319"/>
      <c r="AT53" s="319"/>
      <c r="AU53" s="319"/>
      <c r="AV53" s="319"/>
      <c r="AW53" s="319"/>
      <c r="AX53" s="319"/>
      <c r="AY53" s="319"/>
      <c r="AZ53" s="319"/>
      <c r="BA53" s="319"/>
      <c r="BB53" s="319"/>
      <c r="BC53" s="319"/>
      <c r="BD53" s="319"/>
      <c r="BE53" s="319"/>
      <c r="BF53" s="319"/>
      <c r="BG53" s="319"/>
      <c r="BH53" s="319"/>
      <c r="BI53" s="319"/>
      <c r="BJ53" s="319"/>
      <c r="BK53" s="319"/>
      <c r="BL53" s="319"/>
      <c r="BM53" s="319"/>
      <c r="BN53" s="319"/>
      <c r="BO53" s="319"/>
      <c r="BP53" s="319"/>
      <c r="BQ53" s="319"/>
      <c r="BR53" s="319"/>
      <c r="BS53" s="319"/>
      <c r="BT53" s="319"/>
      <c r="BU53" s="319"/>
      <c r="BV53" s="319"/>
      <c r="BW53" s="319"/>
      <c r="BX53" s="319"/>
      <c r="BY53" s="319"/>
      <c r="BZ53" s="319"/>
      <c r="CA53" s="319"/>
      <c r="CB53" s="319"/>
      <c r="CC53" s="319"/>
      <c r="CD53" s="319"/>
      <c r="CE53" s="319"/>
      <c r="CF53" s="319"/>
      <c r="CG53" s="319"/>
      <c r="CH53" s="319"/>
      <c r="CI53" s="319"/>
    </row>
  </sheetData>
  <mergeCells count="85">
    <mergeCell ref="C53:CI53"/>
    <mergeCell ref="C42:CI42"/>
    <mergeCell ref="C43:CI43"/>
    <mergeCell ref="C44:CI44"/>
    <mergeCell ref="C45:CI45"/>
    <mergeCell ref="C46:CI46"/>
    <mergeCell ref="C47:CI47"/>
    <mergeCell ref="C48:CI48"/>
    <mergeCell ref="C49:CI49"/>
    <mergeCell ref="C50:CI50"/>
    <mergeCell ref="C51:CI51"/>
    <mergeCell ref="C52:CI52"/>
    <mergeCell ref="BW3:BY3"/>
    <mergeCell ref="BZ3:CB3"/>
    <mergeCell ref="CC3:CE3"/>
    <mergeCell ref="CF3:CH3"/>
    <mergeCell ref="C41:CI41"/>
    <mergeCell ref="C30:CI30"/>
    <mergeCell ref="C31:CI31"/>
    <mergeCell ref="C32:CI32"/>
    <mergeCell ref="C33:CI33"/>
    <mergeCell ref="C34:CI34"/>
    <mergeCell ref="C35:CI35"/>
    <mergeCell ref="C36:CI36"/>
    <mergeCell ref="C37:CI37"/>
    <mergeCell ref="C38:CI38"/>
    <mergeCell ref="C39:CI39"/>
    <mergeCell ref="C40:CI40"/>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27:CI27"/>
    <mergeCell ref="C28:CI28"/>
    <mergeCell ref="C29:CI29"/>
    <mergeCell ref="I3:K3"/>
    <mergeCell ref="I5:K5"/>
    <mergeCell ref="L3:N3"/>
    <mergeCell ref="L5:N5"/>
    <mergeCell ref="O3:Q3"/>
    <mergeCell ref="O5:Q5"/>
    <mergeCell ref="R3:T3"/>
    <mergeCell ref="C26:CI26"/>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D26" sqref="D26"/>
    </sheetView>
  </sheetViews>
  <sheetFormatPr defaultColWidth="36.85546875" defaultRowHeight="12.75" customHeight="1" x14ac:dyDescent="0.25"/>
  <cols>
    <col min="1" max="1" width="18.5703125" style="136" customWidth="1"/>
    <col min="2" max="10" width="31.42578125" style="135" customWidth="1"/>
    <col min="11" max="27" width="36.85546875" style="135" customWidth="1"/>
    <col min="28" max="28" width="37" style="135" customWidth="1"/>
    <col min="29" max="35" width="36.85546875" style="135" customWidth="1"/>
    <col min="36" max="44" width="36.85546875" style="136" customWidth="1"/>
    <col min="45" max="45" width="37.140625" style="136" customWidth="1"/>
    <col min="46" max="47" width="36.85546875" style="136" customWidth="1"/>
    <col min="48" max="48" width="36.5703125" style="136" customWidth="1"/>
    <col min="49" max="50" width="36.85546875" style="136" customWidth="1"/>
    <col min="51" max="51" width="36.5703125" style="136" customWidth="1"/>
    <col min="52" max="52" width="37" style="136" customWidth="1"/>
    <col min="53" max="71" width="36.85546875" style="136" customWidth="1"/>
    <col min="72" max="72" width="37" style="136" customWidth="1"/>
    <col min="73" max="90" width="36.85546875" style="136" customWidth="1"/>
    <col min="91" max="91" width="36.5703125" style="136" customWidth="1"/>
    <col min="92" max="104" width="36.85546875" style="136" customWidth="1"/>
    <col min="105" max="105" width="36.5703125" style="136" customWidth="1"/>
    <col min="106" max="108" width="36.85546875" style="136" customWidth="1"/>
    <col min="109" max="109" width="36.5703125" style="136" customWidth="1"/>
    <col min="110" max="117" width="36.85546875" style="136" customWidth="1"/>
    <col min="118" max="118" width="36.5703125" style="136" customWidth="1"/>
    <col min="119" max="256" width="36.85546875" style="136"/>
    <col min="257" max="257" width="18.5703125" style="136" customWidth="1"/>
    <col min="258" max="266" width="31.42578125" style="136" customWidth="1"/>
    <col min="267" max="283" width="36.85546875" style="136" customWidth="1"/>
    <col min="284" max="284" width="37" style="136" customWidth="1"/>
    <col min="285" max="300" width="36.85546875" style="136" customWidth="1"/>
    <col min="301" max="301" width="37.140625" style="136" customWidth="1"/>
    <col min="302" max="303" width="36.85546875" style="136" customWidth="1"/>
    <col min="304" max="304" width="36.5703125" style="136" customWidth="1"/>
    <col min="305" max="306" width="36.85546875" style="136" customWidth="1"/>
    <col min="307" max="307" width="36.5703125" style="136" customWidth="1"/>
    <col min="308" max="308" width="37" style="136" customWidth="1"/>
    <col min="309" max="327" width="36.85546875" style="136" customWidth="1"/>
    <col min="328" max="328" width="37" style="136" customWidth="1"/>
    <col min="329" max="346" width="36.85546875" style="136" customWidth="1"/>
    <col min="347" max="347" width="36.5703125" style="136" customWidth="1"/>
    <col min="348" max="360" width="36.85546875" style="136" customWidth="1"/>
    <col min="361" max="361" width="36.5703125" style="136" customWidth="1"/>
    <col min="362" max="364" width="36.85546875" style="136" customWidth="1"/>
    <col min="365" max="365" width="36.5703125" style="136" customWidth="1"/>
    <col min="366" max="373" width="36.85546875" style="136" customWidth="1"/>
    <col min="374" max="374" width="36.5703125" style="136" customWidth="1"/>
    <col min="375" max="512" width="36.85546875" style="136"/>
    <col min="513" max="513" width="18.5703125" style="136" customWidth="1"/>
    <col min="514" max="522" width="31.42578125" style="136" customWidth="1"/>
    <col min="523" max="539" width="36.85546875" style="136" customWidth="1"/>
    <col min="540" max="540" width="37" style="136" customWidth="1"/>
    <col min="541" max="556" width="36.85546875" style="136" customWidth="1"/>
    <col min="557" max="557" width="37.140625" style="136" customWidth="1"/>
    <col min="558" max="559" width="36.85546875" style="136" customWidth="1"/>
    <col min="560" max="560" width="36.5703125" style="136" customWidth="1"/>
    <col min="561" max="562" width="36.85546875" style="136" customWidth="1"/>
    <col min="563" max="563" width="36.5703125" style="136" customWidth="1"/>
    <col min="564" max="564" width="37" style="136" customWidth="1"/>
    <col min="565" max="583" width="36.85546875" style="136" customWidth="1"/>
    <col min="584" max="584" width="37" style="136" customWidth="1"/>
    <col min="585" max="602" width="36.85546875" style="136" customWidth="1"/>
    <col min="603" max="603" width="36.5703125" style="136" customWidth="1"/>
    <col min="604" max="616" width="36.85546875" style="136" customWidth="1"/>
    <col min="617" max="617" width="36.5703125" style="136" customWidth="1"/>
    <col min="618" max="620" width="36.85546875" style="136" customWidth="1"/>
    <col min="621" max="621" width="36.5703125" style="136" customWidth="1"/>
    <col min="622" max="629" width="36.85546875" style="136" customWidth="1"/>
    <col min="630" max="630" width="36.5703125" style="136" customWidth="1"/>
    <col min="631" max="768" width="36.85546875" style="136"/>
    <col min="769" max="769" width="18.5703125" style="136" customWidth="1"/>
    <col min="770" max="778" width="31.42578125" style="136" customWidth="1"/>
    <col min="779" max="795" width="36.85546875" style="136" customWidth="1"/>
    <col min="796" max="796" width="37" style="136" customWidth="1"/>
    <col min="797" max="812" width="36.85546875" style="136" customWidth="1"/>
    <col min="813" max="813" width="37.140625" style="136" customWidth="1"/>
    <col min="814" max="815" width="36.85546875" style="136" customWidth="1"/>
    <col min="816" max="816" width="36.5703125" style="136" customWidth="1"/>
    <col min="817" max="818" width="36.85546875" style="136" customWidth="1"/>
    <col min="819" max="819" width="36.5703125" style="136" customWidth="1"/>
    <col min="820" max="820" width="37" style="136" customWidth="1"/>
    <col min="821" max="839" width="36.85546875" style="136" customWidth="1"/>
    <col min="840" max="840" width="37" style="136" customWidth="1"/>
    <col min="841" max="858" width="36.85546875" style="136" customWidth="1"/>
    <col min="859" max="859" width="36.5703125" style="136" customWidth="1"/>
    <col min="860" max="872" width="36.85546875" style="136" customWidth="1"/>
    <col min="873" max="873" width="36.5703125" style="136" customWidth="1"/>
    <col min="874" max="876" width="36.85546875" style="136" customWidth="1"/>
    <col min="877" max="877" width="36.5703125" style="136" customWidth="1"/>
    <col min="878" max="885" width="36.85546875" style="136" customWidth="1"/>
    <col min="886" max="886" width="36.5703125" style="136" customWidth="1"/>
    <col min="887" max="1024" width="36.85546875" style="136"/>
    <col min="1025" max="1025" width="18.5703125" style="136" customWidth="1"/>
    <col min="1026" max="1034" width="31.42578125" style="136" customWidth="1"/>
    <col min="1035" max="1051" width="36.85546875" style="136" customWidth="1"/>
    <col min="1052" max="1052" width="37" style="136" customWidth="1"/>
    <col min="1053" max="1068" width="36.85546875" style="136" customWidth="1"/>
    <col min="1069" max="1069" width="37.140625" style="136" customWidth="1"/>
    <col min="1070" max="1071" width="36.85546875" style="136" customWidth="1"/>
    <col min="1072" max="1072" width="36.5703125" style="136" customWidth="1"/>
    <col min="1073" max="1074" width="36.85546875" style="136" customWidth="1"/>
    <col min="1075" max="1075" width="36.5703125" style="136" customWidth="1"/>
    <col min="1076" max="1076" width="37" style="136" customWidth="1"/>
    <col min="1077" max="1095" width="36.85546875" style="136" customWidth="1"/>
    <col min="1096" max="1096" width="37" style="136" customWidth="1"/>
    <col min="1097" max="1114" width="36.85546875" style="136" customWidth="1"/>
    <col min="1115" max="1115" width="36.5703125" style="136" customWidth="1"/>
    <col min="1116" max="1128" width="36.85546875" style="136" customWidth="1"/>
    <col min="1129" max="1129" width="36.5703125" style="136" customWidth="1"/>
    <col min="1130" max="1132" width="36.85546875" style="136" customWidth="1"/>
    <col min="1133" max="1133" width="36.5703125" style="136" customWidth="1"/>
    <col min="1134" max="1141" width="36.85546875" style="136" customWidth="1"/>
    <col min="1142" max="1142" width="36.5703125" style="136" customWidth="1"/>
    <col min="1143" max="1280" width="36.85546875" style="136"/>
    <col min="1281" max="1281" width="18.5703125" style="136" customWidth="1"/>
    <col min="1282" max="1290" width="31.42578125" style="136" customWidth="1"/>
    <col min="1291" max="1307" width="36.85546875" style="136" customWidth="1"/>
    <col min="1308" max="1308" width="37" style="136" customWidth="1"/>
    <col min="1309" max="1324" width="36.85546875" style="136" customWidth="1"/>
    <col min="1325" max="1325" width="37.140625" style="136" customWidth="1"/>
    <col min="1326" max="1327" width="36.85546875" style="136" customWidth="1"/>
    <col min="1328" max="1328" width="36.5703125" style="136" customWidth="1"/>
    <col min="1329" max="1330" width="36.85546875" style="136" customWidth="1"/>
    <col min="1331" max="1331" width="36.5703125" style="136" customWidth="1"/>
    <col min="1332" max="1332" width="37" style="136" customWidth="1"/>
    <col min="1333" max="1351" width="36.85546875" style="136" customWidth="1"/>
    <col min="1352" max="1352" width="37" style="136" customWidth="1"/>
    <col min="1353" max="1370" width="36.85546875" style="136" customWidth="1"/>
    <col min="1371" max="1371" width="36.5703125" style="136" customWidth="1"/>
    <col min="1372" max="1384" width="36.85546875" style="136" customWidth="1"/>
    <col min="1385" max="1385" width="36.5703125" style="136" customWidth="1"/>
    <col min="1386" max="1388" width="36.85546875" style="136" customWidth="1"/>
    <col min="1389" max="1389" width="36.5703125" style="136" customWidth="1"/>
    <col min="1390" max="1397" width="36.85546875" style="136" customWidth="1"/>
    <col min="1398" max="1398" width="36.5703125" style="136" customWidth="1"/>
    <col min="1399" max="1536" width="36.85546875" style="136"/>
    <col min="1537" max="1537" width="18.5703125" style="136" customWidth="1"/>
    <col min="1538" max="1546" width="31.42578125" style="136" customWidth="1"/>
    <col min="1547" max="1563" width="36.85546875" style="136" customWidth="1"/>
    <col min="1564" max="1564" width="37" style="136" customWidth="1"/>
    <col min="1565" max="1580" width="36.85546875" style="136" customWidth="1"/>
    <col min="1581" max="1581" width="37.140625" style="136" customWidth="1"/>
    <col min="1582" max="1583" width="36.85546875" style="136" customWidth="1"/>
    <col min="1584" max="1584" width="36.5703125" style="136" customWidth="1"/>
    <col min="1585" max="1586" width="36.85546875" style="136" customWidth="1"/>
    <col min="1587" max="1587" width="36.5703125" style="136" customWidth="1"/>
    <col min="1588" max="1588" width="37" style="136" customWidth="1"/>
    <col min="1589" max="1607" width="36.85546875" style="136" customWidth="1"/>
    <col min="1608" max="1608" width="37" style="136" customWidth="1"/>
    <col min="1609" max="1626" width="36.85546875" style="136" customWidth="1"/>
    <col min="1627" max="1627" width="36.5703125" style="136" customWidth="1"/>
    <col min="1628" max="1640" width="36.85546875" style="136" customWidth="1"/>
    <col min="1641" max="1641" width="36.5703125" style="136" customWidth="1"/>
    <col min="1642" max="1644" width="36.85546875" style="136" customWidth="1"/>
    <col min="1645" max="1645" width="36.5703125" style="136" customWidth="1"/>
    <col min="1646" max="1653" width="36.85546875" style="136" customWidth="1"/>
    <col min="1654" max="1654" width="36.5703125" style="136" customWidth="1"/>
    <col min="1655" max="1792" width="36.85546875" style="136"/>
    <col min="1793" max="1793" width="18.5703125" style="136" customWidth="1"/>
    <col min="1794" max="1802" width="31.42578125" style="136" customWidth="1"/>
    <col min="1803" max="1819" width="36.85546875" style="136" customWidth="1"/>
    <col min="1820" max="1820" width="37" style="136" customWidth="1"/>
    <col min="1821" max="1836" width="36.85546875" style="136" customWidth="1"/>
    <col min="1837" max="1837" width="37.140625" style="136" customWidth="1"/>
    <col min="1838" max="1839" width="36.85546875" style="136" customWidth="1"/>
    <col min="1840" max="1840" width="36.5703125" style="136" customWidth="1"/>
    <col min="1841" max="1842" width="36.85546875" style="136" customWidth="1"/>
    <col min="1843" max="1843" width="36.5703125" style="136" customWidth="1"/>
    <col min="1844" max="1844" width="37" style="136" customWidth="1"/>
    <col min="1845" max="1863" width="36.85546875" style="136" customWidth="1"/>
    <col min="1864" max="1864" width="37" style="136" customWidth="1"/>
    <col min="1865" max="1882" width="36.85546875" style="136" customWidth="1"/>
    <col min="1883" max="1883" width="36.5703125" style="136" customWidth="1"/>
    <col min="1884" max="1896" width="36.85546875" style="136" customWidth="1"/>
    <col min="1897" max="1897" width="36.5703125" style="136" customWidth="1"/>
    <col min="1898" max="1900" width="36.85546875" style="136" customWidth="1"/>
    <col min="1901" max="1901" width="36.5703125" style="136" customWidth="1"/>
    <col min="1902" max="1909" width="36.85546875" style="136" customWidth="1"/>
    <col min="1910" max="1910" width="36.5703125" style="136" customWidth="1"/>
    <col min="1911" max="2048" width="36.85546875" style="136"/>
    <col min="2049" max="2049" width="18.5703125" style="136" customWidth="1"/>
    <col min="2050" max="2058" width="31.42578125" style="136" customWidth="1"/>
    <col min="2059" max="2075" width="36.85546875" style="136" customWidth="1"/>
    <col min="2076" max="2076" width="37" style="136" customWidth="1"/>
    <col min="2077" max="2092" width="36.85546875" style="136" customWidth="1"/>
    <col min="2093" max="2093" width="37.140625" style="136" customWidth="1"/>
    <col min="2094" max="2095" width="36.85546875" style="136" customWidth="1"/>
    <col min="2096" max="2096" width="36.5703125" style="136" customWidth="1"/>
    <col min="2097" max="2098" width="36.85546875" style="136" customWidth="1"/>
    <col min="2099" max="2099" width="36.5703125" style="136" customWidth="1"/>
    <col min="2100" max="2100" width="37" style="136" customWidth="1"/>
    <col min="2101" max="2119" width="36.85546875" style="136" customWidth="1"/>
    <col min="2120" max="2120" width="37" style="136" customWidth="1"/>
    <col min="2121" max="2138" width="36.85546875" style="136" customWidth="1"/>
    <col min="2139" max="2139" width="36.5703125" style="136" customWidth="1"/>
    <col min="2140" max="2152" width="36.85546875" style="136" customWidth="1"/>
    <col min="2153" max="2153" width="36.5703125" style="136" customWidth="1"/>
    <col min="2154" max="2156" width="36.85546875" style="136" customWidth="1"/>
    <col min="2157" max="2157" width="36.5703125" style="136" customWidth="1"/>
    <col min="2158" max="2165" width="36.85546875" style="136" customWidth="1"/>
    <col min="2166" max="2166" width="36.5703125" style="136" customWidth="1"/>
    <col min="2167" max="2304" width="36.85546875" style="136"/>
    <col min="2305" max="2305" width="18.5703125" style="136" customWidth="1"/>
    <col min="2306" max="2314" width="31.42578125" style="136" customWidth="1"/>
    <col min="2315" max="2331" width="36.85546875" style="136" customWidth="1"/>
    <col min="2332" max="2332" width="37" style="136" customWidth="1"/>
    <col min="2333" max="2348" width="36.85546875" style="136" customWidth="1"/>
    <col min="2349" max="2349" width="37.140625" style="136" customWidth="1"/>
    <col min="2350" max="2351" width="36.85546875" style="136" customWidth="1"/>
    <col min="2352" max="2352" width="36.5703125" style="136" customWidth="1"/>
    <col min="2353" max="2354" width="36.85546875" style="136" customWidth="1"/>
    <col min="2355" max="2355" width="36.5703125" style="136" customWidth="1"/>
    <col min="2356" max="2356" width="37" style="136" customWidth="1"/>
    <col min="2357" max="2375" width="36.85546875" style="136" customWidth="1"/>
    <col min="2376" max="2376" width="37" style="136" customWidth="1"/>
    <col min="2377" max="2394" width="36.85546875" style="136" customWidth="1"/>
    <col min="2395" max="2395" width="36.5703125" style="136" customWidth="1"/>
    <col min="2396" max="2408" width="36.85546875" style="136" customWidth="1"/>
    <col min="2409" max="2409" width="36.5703125" style="136" customWidth="1"/>
    <col min="2410" max="2412" width="36.85546875" style="136" customWidth="1"/>
    <col min="2413" max="2413" width="36.5703125" style="136" customWidth="1"/>
    <col min="2414" max="2421" width="36.85546875" style="136" customWidth="1"/>
    <col min="2422" max="2422" width="36.5703125" style="136" customWidth="1"/>
    <col min="2423" max="2560" width="36.85546875" style="136"/>
    <col min="2561" max="2561" width="18.5703125" style="136" customWidth="1"/>
    <col min="2562" max="2570" width="31.42578125" style="136" customWidth="1"/>
    <col min="2571" max="2587" width="36.85546875" style="136" customWidth="1"/>
    <col min="2588" max="2588" width="37" style="136" customWidth="1"/>
    <col min="2589" max="2604" width="36.85546875" style="136" customWidth="1"/>
    <col min="2605" max="2605" width="37.140625" style="136" customWidth="1"/>
    <col min="2606" max="2607" width="36.85546875" style="136" customWidth="1"/>
    <col min="2608" max="2608" width="36.5703125" style="136" customWidth="1"/>
    <col min="2609" max="2610" width="36.85546875" style="136" customWidth="1"/>
    <col min="2611" max="2611" width="36.5703125" style="136" customWidth="1"/>
    <col min="2612" max="2612" width="37" style="136" customWidth="1"/>
    <col min="2613" max="2631" width="36.85546875" style="136" customWidth="1"/>
    <col min="2632" max="2632" width="37" style="136" customWidth="1"/>
    <col min="2633" max="2650" width="36.85546875" style="136" customWidth="1"/>
    <col min="2651" max="2651" width="36.5703125" style="136" customWidth="1"/>
    <col min="2652" max="2664" width="36.85546875" style="136" customWidth="1"/>
    <col min="2665" max="2665" width="36.5703125" style="136" customWidth="1"/>
    <col min="2666" max="2668" width="36.85546875" style="136" customWidth="1"/>
    <col min="2669" max="2669" width="36.5703125" style="136" customWidth="1"/>
    <col min="2670" max="2677" width="36.85546875" style="136" customWidth="1"/>
    <col min="2678" max="2678" width="36.5703125" style="136" customWidth="1"/>
    <col min="2679" max="2816" width="36.85546875" style="136"/>
    <col min="2817" max="2817" width="18.5703125" style="136" customWidth="1"/>
    <col min="2818" max="2826" width="31.42578125" style="136" customWidth="1"/>
    <col min="2827" max="2843" width="36.85546875" style="136" customWidth="1"/>
    <col min="2844" max="2844" width="37" style="136" customWidth="1"/>
    <col min="2845" max="2860" width="36.85546875" style="136" customWidth="1"/>
    <col min="2861" max="2861" width="37.140625" style="136" customWidth="1"/>
    <col min="2862" max="2863" width="36.85546875" style="136" customWidth="1"/>
    <col min="2864" max="2864" width="36.5703125" style="136" customWidth="1"/>
    <col min="2865" max="2866" width="36.85546875" style="136" customWidth="1"/>
    <col min="2867" max="2867" width="36.5703125" style="136" customWidth="1"/>
    <col min="2868" max="2868" width="37" style="136" customWidth="1"/>
    <col min="2869" max="2887" width="36.85546875" style="136" customWidth="1"/>
    <col min="2888" max="2888" width="37" style="136" customWidth="1"/>
    <col min="2889" max="2906" width="36.85546875" style="136" customWidth="1"/>
    <col min="2907" max="2907" width="36.5703125" style="136" customWidth="1"/>
    <col min="2908" max="2920" width="36.85546875" style="136" customWidth="1"/>
    <col min="2921" max="2921" width="36.5703125" style="136" customWidth="1"/>
    <col min="2922" max="2924" width="36.85546875" style="136" customWidth="1"/>
    <col min="2925" max="2925" width="36.5703125" style="136" customWidth="1"/>
    <col min="2926" max="2933" width="36.85546875" style="136" customWidth="1"/>
    <col min="2934" max="2934" width="36.5703125" style="136" customWidth="1"/>
    <col min="2935" max="3072" width="36.85546875" style="136"/>
    <col min="3073" max="3073" width="18.5703125" style="136" customWidth="1"/>
    <col min="3074" max="3082" width="31.42578125" style="136" customWidth="1"/>
    <col min="3083" max="3099" width="36.85546875" style="136" customWidth="1"/>
    <col min="3100" max="3100" width="37" style="136" customWidth="1"/>
    <col min="3101" max="3116" width="36.85546875" style="136" customWidth="1"/>
    <col min="3117" max="3117" width="37.140625" style="136" customWidth="1"/>
    <col min="3118" max="3119" width="36.85546875" style="136" customWidth="1"/>
    <col min="3120" max="3120" width="36.5703125" style="136" customWidth="1"/>
    <col min="3121" max="3122" width="36.85546875" style="136" customWidth="1"/>
    <col min="3123" max="3123" width="36.5703125" style="136" customWidth="1"/>
    <col min="3124" max="3124" width="37" style="136" customWidth="1"/>
    <col min="3125" max="3143" width="36.85546875" style="136" customWidth="1"/>
    <col min="3144" max="3144" width="37" style="136" customWidth="1"/>
    <col min="3145" max="3162" width="36.85546875" style="136" customWidth="1"/>
    <col min="3163" max="3163" width="36.5703125" style="136" customWidth="1"/>
    <col min="3164" max="3176" width="36.85546875" style="136" customWidth="1"/>
    <col min="3177" max="3177" width="36.5703125" style="136" customWidth="1"/>
    <col min="3178" max="3180" width="36.85546875" style="136" customWidth="1"/>
    <col min="3181" max="3181" width="36.5703125" style="136" customWidth="1"/>
    <col min="3182" max="3189" width="36.85546875" style="136" customWidth="1"/>
    <col min="3190" max="3190" width="36.5703125" style="136" customWidth="1"/>
    <col min="3191" max="3328" width="36.85546875" style="136"/>
    <col min="3329" max="3329" width="18.5703125" style="136" customWidth="1"/>
    <col min="3330" max="3338" width="31.42578125" style="136" customWidth="1"/>
    <col min="3339" max="3355" width="36.85546875" style="136" customWidth="1"/>
    <col min="3356" max="3356" width="37" style="136" customWidth="1"/>
    <col min="3357" max="3372" width="36.85546875" style="136" customWidth="1"/>
    <col min="3373" max="3373" width="37.140625" style="136" customWidth="1"/>
    <col min="3374" max="3375" width="36.85546875" style="136" customWidth="1"/>
    <col min="3376" max="3376" width="36.5703125" style="136" customWidth="1"/>
    <col min="3377" max="3378" width="36.85546875" style="136" customWidth="1"/>
    <col min="3379" max="3379" width="36.5703125" style="136" customWidth="1"/>
    <col min="3380" max="3380" width="37" style="136" customWidth="1"/>
    <col min="3381" max="3399" width="36.85546875" style="136" customWidth="1"/>
    <col min="3400" max="3400" width="37" style="136" customWidth="1"/>
    <col min="3401" max="3418" width="36.85546875" style="136" customWidth="1"/>
    <col min="3419" max="3419" width="36.5703125" style="136" customWidth="1"/>
    <col min="3420" max="3432" width="36.85546875" style="136" customWidth="1"/>
    <col min="3433" max="3433" width="36.5703125" style="136" customWidth="1"/>
    <col min="3434" max="3436" width="36.85546875" style="136" customWidth="1"/>
    <col min="3437" max="3437" width="36.5703125" style="136" customWidth="1"/>
    <col min="3438" max="3445" width="36.85546875" style="136" customWidth="1"/>
    <col min="3446" max="3446" width="36.5703125" style="136" customWidth="1"/>
    <col min="3447" max="3584" width="36.85546875" style="136"/>
    <col min="3585" max="3585" width="18.5703125" style="136" customWidth="1"/>
    <col min="3586" max="3594" width="31.42578125" style="136" customWidth="1"/>
    <col min="3595" max="3611" width="36.85546875" style="136" customWidth="1"/>
    <col min="3612" max="3612" width="37" style="136" customWidth="1"/>
    <col min="3613" max="3628" width="36.85546875" style="136" customWidth="1"/>
    <col min="3629" max="3629" width="37.140625" style="136" customWidth="1"/>
    <col min="3630" max="3631" width="36.85546875" style="136" customWidth="1"/>
    <col min="3632" max="3632" width="36.5703125" style="136" customWidth="1"/>
    <col min="3633" max="3634" width="36.85546875" style="136" customWidth="1"/>
    <col min="3635" max="3635" width="36.5703125" style="136" customWidth="1"/>
    <col min="3636" max="3636" width="37" style="136" customWidth="1"/>
    <col min="3637" max="3655" width="36.85546875" style="136" customWidth="1"/>
    <col min="3656" max="3656" width="37" style="136" customWidth="1"/>
    <col min="3657" max="3674" width="36.85546875" style="136" customWidth="1"/>
    <col min="3675" max="3675" width="36.5703125" style="136" customWidth="1"/>
    <col min="3676" max="3688" width="36.85546875" style="136" customWidth="1"/>
    <col min="3689" max="3689" width="36.5703125" style="136" customWidth="1"/>
    <col min="3690" max="3692" width="36.85546875" style="136" customWidth="1"/>
    <col min="3693" max="3693" width="36.5703125" style="136" customWidth="1"/>
    <col min="3694" max="3701" width="36.85546875" style="136" customWidth="1"/>
    <col min="3702" max="3702" width="36.5703125" style="136" customWidth="1"/>
    <col min="3703" max="3840" width="36.85546875" style="136"/>
    <col min="3841" max="3841" width="18.5703125" style="136" customWidth="1"/>
    <col min="3842" max="3850" width="31.42578125" style="136" customWidth="1"/>
    <col min="3851" max="3867" width="36.85546875" style="136" customWidth="1"/>
    <col min="3868" max="3868" width="37" style="136" customWidth="1"/>
    <col min="3869" max="3884" width="36.85546875" style="136" customWidth="1"/>
    <col min="3885" max="3885" width="37.140625" style="136" customWidth="1"/>
    <col min="3886" max="3887" width="36.85546875" style="136" customWidth="1"/>
    <col min="3888" max="3888" width="36.5703125" style="136" customWidth="1"/>
    <col min="3889" max="3890" width="36.85546875" style="136" customWidth="1"/>
    <col min="3891" max="3891" width="36.5703125" style="136" customWidth="1"/>
    <col min="3892" max="3892" width="37" style="136" customWidth="1"/>
    <col min="3893" max="3911" width="36.85546875" style="136" customWidth="1"/>
    <col min="3912" max="3912" width="37" style="136" customWidth="1"/>
    <col min="3913" max="3930" width="36.85546875" style="136" customWidth="1"/>
    <col min="3931" max="3931" width="36.5703125" style="136" customWidth="1"/>
    <col min="3932" max="3944" width="36.85546875" style="136" customWidth="1"/>
    <col min="3945" max="3945" width="36.5703125" style="136" customWidth="1"/>
    <col min="3946" max="3948" width="36.85546875" style="136" customWidth="1"/>
    <col min="3949" max="3949" width="36.5703125" style="136" customWidth="1"/>
    <col min="3950" max="3957" width="36.85546875" style="136" customWidth="1"/>
    <col min="3958" max="3958" width="36.5703125" style="136" customWidth="1"/>
    <col min="3959" max="4096" width="36.85546875" style="136"/>
    <col min="4097" max="4097" width="18.5703125" style="136" customWidth="1"/>
    <col min="4098" max="4106" width="31.42578125" style="136" customWidth="1"/>
    <col min="4107" max="4123" width="36.85546875" style="136" customWidth="1"/>
    <col min="4124" max="4124" width="37" style="136" customWidth="1"/>
    <col min="4125" max="4140" width="36.85546875" style="136" customWidth="1"/>
    <col min="4141" max="4141" width="37.140625" style="136" customWidth="1"/>
    <col min="4142" max="4143" width="36.85546875" style="136" customWidth="1"/>
    <col min="4144" max="4144" width="36.5703125" style="136" customWidth="1"/>
    <col min="4145" max="4146" width="36.85546875" style="136" customWidth="1"/>
    <col min="4147" max="4147" width="36.5703125" style="136" customWidth="1"/>
    <col min="4148" max="4148" width="37" style="136" customWidth="1"/>
    <col min="4149" max="4167" width="36.85546875" style="136" customWidth="1"/>
    <col min="4168" max="4168" width="37" style="136" customWidth="1"/>
    <col min="4169" max="4186" width="36.85546875" style="136" customWidth="1"/>
    <col min="4187" max="4187" width="36.5703125" style="136" customWidth="1"/>
    <col min="4188" max="4200" width="36.85546875" style="136" customWidth="1"/>
    <col min="4201" max="4201" width="36.5703125" style="136" customWidth="1"/>
    <col min="4202" max="4204" width="36.85546875" style="136" customWidth="1"/>
    <col min="4205" max="4205" width="36.5703125" style="136" customWidth="1"/>
    <col min="4206" max="4213" width="36.85546875" style="136" customWidth="1"/>
    <col min="4214" max="4214" width="36.5703125" style="136" customWidth="1"/>
    <col min="4215" max="4352" width="36.85546875" style="136"/>
    <col min="4353" max="4353" width="18.5703125" style="136" customWidth="1"/>
    <col min="4354" max="4362" width="31.42578125" style="136" customWidth="1"/>
    <col min="4363" max="4379" width="36.85546875" style="136" customWidth="1"/>
    <col min="4380" max="4380" width="37" style="136" customWidth="1"/>
    <col min="4381" max="4396" width="36.85546875" style="136" customWidth="1"/>
    <col min="4397" max="4397" width="37.140625" style="136" customWidth="1"/>
    <col min="4398" max="4399" width="36.85546875" style="136" customWidth="1"/>
    <col min="4400" max="4400" width="36.5703125" style="136" customWidth="1"/>
    <col min="4401" max="4402" width="36.85546875" style="136" customWidth="1"/>
    <col min="4403" max="4403" width="36.5703125" style="136" customWidth="1"/>
    <col min="4404" max="4404" width="37" style="136" customWidth="1"/>
    <col min="4405" max="4423" width="36.85546875" style="136" customWidth="1"/>
    <col min="4424" max="4424" width="37" style="136" customWidth="1"/>
    <col min="4425" max="4442" width="36.85546875" style="136" customWidth="1"/>
    <col min="4443" max="4443" width="36.5703125" style="136" customWidth="1"/>
    <col min="4444" max="4456" width="36.85546875" style="136" customWidth="1"/>
    <col min="4457" max="4457" width="36.5703125" style="136" customWidth="1"/>
    <col min="4458" max="4460" width="36.85546875" style="136" customWidth="1"/>
    <col min="4461" max="4461" width="36.5703125" style="136" customWidth="1"/>
    <col min="4462" max="4469" width="36.85546875" style="136" customWidth="1"/>
    <col min="4470" max="4470" width="36.5703125" style="136" customWidth="1"/>
    <col min="4471" max="4608" width="36.85546875" style="136"/>
    <col min="4609" max="4609" width="18.5703125" style="136" customWidth="1"/>
    <col min="4610" max="4618" width="31.42578125" style="136" customWidth="1"/>
    <col min="4619" max="4635" width="36.85546875" style="136" customWidth="1"/>
    <col min="4636" max="4636" width="37" style="136" customWidth="1"/>
    <col min="4637" max="4652" width="36.85546875" style="136" customWidth="1"/>
    <col min="4653" max="4653" width="37.140625" style="136" customWidth="1"/>
    <col min="4654" max="4655" width="36.85546875" style="136" customWidth="1"/>
    <col min="4656" max="4656" width="36.5703125" style="136" customWidth="1"/>
    <col min="4657" max="4658" width="36.85546875" style="136" customWidth="1"/>
    <col min="4659" max="4659" width="36.5703125" style="136" customWidth="1"/>
    <col min="4660" max="4660" width="37" style="136" customWidth="1"/>
    <col min="4661" max="4679" width="36.85546875" style="136" customWidth="1"/>
    <col min="4680" max="4680" width="37" style="136" customWidth="1"/>
    <col min="4681" max="4698" width="36.85546875" style="136" customWidth="1"/>
    <col min="4699" max="4699" width="36.5703125" style="136" customWidth="1"/>
    <col min="4700" max="4712" width="36.85546875" style="136" customWidth="1"/>
    <col min="4713" max="4713" width="36.5703125" style="136" customWidth="1"/>
    <col min="4714" max="4716" width="36.85546875" style="136" customWidth="1"/>
    <col min="4717" max="4717" width="36.5703125" style="136" customWidth="1"/>
    <col min="4718" max="4725" width="36.85546875" style="136" customWidth="1"/>
    <col min="4726" max="4726" width="36.5703125" style="136" customWidth="1"/>
    <col min="4727" max="4864" width="36.85546875" style="136"/>
    <col min="4865" max="4865" width="18.5703125" style="136" customWidth="1"/>
    <col min="4866" max="4874" width="31.42578125" style="136" customWidth="1"/>
    <col min="4875" max="4891" width="36.85546875" style="136" customWidth="1"/>
    <col min="4892" max="4892" width="37" style="136" customWidth="1"/>
    <col min="4893" max="4908" width="36.85546875" style="136" customWidth="1"/>
    <col min="4909" max="4909" width="37.140625" style="136" customWidth="1"/>
    <col min="4910" max="4911" width="36.85546875" style="136" customWidth="1"/>
    <col min="4912" max="4912" width="36.5703125" style="136" customWidth="1"/>
    <col min="4913" max="4914" width="36.85546875" style="136" customWidth="1"/>
    <col min="4915" max="4915" width="36.5703125" style="136" customWidth="1"/>
    <col min="4916" max="4916" width="37" style="136" customWidth="1"/>
    <col min="4917" max="4935" width="36.85546875" style="136" customWidth="1"/>
    <col min="4936" max="4936" width="37" style="136" customWidth="1"/>
    <col min="4937" max="4954" width="36.85546875" style="136" customWidth="1"/>
    <col min="4955" max="4955" width="36.5703125" style="136" customWidth="1"/>
    <col min="4956" max="4968" width="36.85546875" style="136" customWidth="1"/>
    <col min="4969" max="4969" width="36.5703125" style="136" customWidth="1"/>
    <col min="4970" max="4972" width="36.85546875" style="136" customWidth="1"/>
    <col min="4973" max="4973" width="36.5703125" style="136" customWidth="1"/>
    <col min="4974" max="4981" width="36.85546875" style="136" customWidth="1"/>
    <col min="4982" max="4982" width="36.5703125" style="136" customWidth="1"/>
    <col min="4983" max="5120" width="36.85546875" style="136"/>
    <col min="5121" max="5121" width="18.5703125" style="136" customWidth="1"/>
    <col min="5122" max="5130" width="31.42578125" style="136" customWidth="1"/>
    <col min="5131" max="5147" width="36.85546875" style="136" customWidth="1"/>
    <col min="5148" max="5148" width="37" style="136" customWidth="1"/>
    <col min="5149" max="5164" width="36.85546875" style="136" customWidth="1"/>
    <col min="5165" max="5165" width="37.140625" style="136" customWidth="1"/>
    <col min="5166" max="5167" width="36.85546875" style="136" customWidth="1"/>
    <col min="5168" max="5168" width="36.5703125" style="136" customWidth="1"/>
    <col min="5169" max="5170" width="36.85546875" style="136" customWidth="1"/>
    <col min="5171" max="5171" width="36.5703125" style="136" customWidth="1"/>
    <col min="5172" max="5172" width="37" style="136" customWidth="1"/>
    <col min="5173" max="5191" width="36.85546875" style="136" customWidth="1"/>
    <col min="5192" max="5192" width="37" style="136" customWidth="1"/>
    <col min="5193" max="5210" width="36.85546875" style="136" customWidth="1"/>
    <col min="5211" max="5211" width="36.5703125" style="136" customWidth="1"/>
    <col min="5212" max="5224" width="36.85546875" style="136" customWidth="1"/>
    <col min="5225" max="5225" width="36.5703125" style="136" customWidth="1"/>
    <col min="5226" max="5228" width="36.85546875" style="136" customWidth="1"/>
    <col min="5229" max="5229" width="36.5703125" style="136" customWidth="1"/>
    <col min="5230" max="5237" width="36.85546875" style="136" customWidth="1"/>
    <col min="5238" max="5238" width="36.5703125" style="136" customWidth="1"/>
    <col min="5239" max="5376" width="36.85546875" style="136"/>
    <col min="5377" max="5377" width="18.5703125" style="136" customWidth="1"/>
    <col min="5378" max="5386" width="31.42578125" style="136" customWidth="1"/>
    <col min="5387" max="5403" width="36.85546875" style="136" customWidth="1"/>
    <col min="5404" max="5404" width="37" style="136" customWidth="1"/>
    <col min="5405" max="5420" width="36.85546875" style="136" customWidth="1"/>
    <col min="5421" max="5421" width="37.140625" style="136" customWidth="1"/>
    <col min="5422" max="5423" width="36.85546875" style="136" customWidth="1"/>
    <col min="5424" max="5424" width="36.5703125" style="136" customWidth="1"/>
    <col min="5425" max="5426" width="36.85546875" style="136" customWidth="1"/>
    <col min="5427" max="5427" width="36.5703125" style="136" customWidth="1"/>
    <col min="5428" max="5428" width="37" style="136" customWidth="1"/>
    <col min="5429" max="5447" width="36.85546875" style="136" customWidth="1"/>
    <col min="5448" max="5448" width="37" style="136" customWidth="1"/>
    <col min="5449" max="5466" width="36.85546875" style="136" customWidth="1"/>
    <col min="5467" max="5467" width="36.5703125" style="136" customWidth="1"/>
    <col min="5468" max="5480" width="36.85546875" style="136" customWidth="1"/>
    <col min="5481" max="5481" width="36.5703125" style="136" customWidth="1"/>
    <col min="5482" max="5484" width="36.85546875" style="136" customWidth="1"/>
    <col min="5485" max="5485" width="36.5703125" style="136" customWidth="1"/>
    <col min="5486" max="5493" width="36.85546875" style="136" customWidth="1"/>
    <col min="5494" max="5494" width="36.5703125" style="136" customWidth="1"/>
    <col min="5495" max="5632" width="36.85546875" style="136"/>
    <col min="5633" max="5633" width="18.5703125" style="136" customWidth="1"/>
    <col min="5634" max="5642" width="31.42578125" style="136" customWidth="1"/>
    <col min="5643" max="5659" width="36.85546875" style="136" customWidth="1"/>
    <col min="5660" max="5660" width="37" style="136" customWidth="1"/>
    <col min="5661" max="5676" width="36.85546875" style="136" customWidth="1"/>
    <col min="5677" max="5677" width="37.140625" style="136" customWidth="1"/>
    <col min="5678" max="5679" width="36.85546875" style="136" customWidth="1"/>
    <col min="5680" max="5680" width="36.5703125" style="136" customWidth="1"/>
    <col min="5681" max="5682" width="36.85546875" style="136" customWidth="1"/>
    <col min="5683" max="5683" width="36.5703125" style="136" customWidth="1"/>
    <col min="5684" max="5684" width="37" style="136" customWidth="1"/>
    <col min="5685" max="5703" width="36.85546875" style="136" customWidth="1"/>
    <col min="5704" max="5704" width="37" style="136" customWidth="1"/>
    <col min="5705" max="5722" width="36.85546875" style="136" customWidth="1"/>
    <col min="5723" max="5723" width="36.5703125" style="136" customWidth="1"/>
    <col min="5724" max="5736" width="36.85546875" style="136" customWidth="1"/>
    <col min="5737" max="5737" width="36.5703125" style="136" customWidth="1"/>
    <col min="5738" max="5740" width="36.85546875" style="136" customWidth="1"/>
    <col min="5741" max="5741" width="36.5703125" style="136" customWidth="1"/>
    <col min="5742" max="5749" width="36.85546875" style="136" customWidth="1"/>
    <col min="5750" max="5750" width="36.5703125" style="136" customWidth="1"/>
    <col min="5751" max="5888" width="36.85546875" style="136"/>
    <col min="5889" max="5889" width="18.5703125" style="136" customWidth="1"/>
    <col min="5890" max="5898" width="31.42578125" style="136" customWidth="1"/>
    <col min="5899" max="5915" width="36.85546875" style="136" customWidth="1"/>
    <col min="5916" max="5916" width="37" style="136" customWidth="1"/>
    <col min="5917" max="5932" width="36.85546875" style="136" customWidth="1"/>
    <col min="5933" max="5933" width="37.140625" style="136" customWidth="1"/>
    <col min="5934" max="5935" width="36.85546875" style="136" customWidth="1"/>
    <col min="5936" max="5936" width="36.5703125" style="136" customWidth="1"/>
    <col min="5937" max="5938" width="36.85546875" style="136" customWidth="1"/>
    <col min="5939" max="5939" width="36.5703125" style="136" customWidth="1"/>
    <col min="5940" max="5940" width="37" style="136" customWidth="1"/>
    <col min="5941" max="5959" width="36.85546875" style="136" customWidth="1"/>
    <col min="5960" max="5960" width="37" style="136" customWidth="1"/>
    <col min="5961" max="5978" width="36.85546875" style="136" customWidth="1"/>
    <col min="5979" max="5979" width="36.5703125" style="136" customWidth="1"/>
    <col min="5980" max="5992" width="36.85546875" style="136" customWidth="1"/>
    <col min="5993" max="5993" width="36.5703125" style="136" customWidth="1"/>
    <col min="5994" max="5996" width="36.85546875" style="136" customWidth="1"/>
    <col min="5997" max="5997" width="36.5703125" style="136" customWidth="1"/>
    <col min="5998" max="6005" width="36.85546875" style="136" customWidth="1"/>
    <col min="6006" max="6006" width="36.5703125" style="136" customWidth="1"/>
    <col min="6007" max="6144" width="36.85546875" style="136"/>
    <col min="6145" max="6145" width="18.5703125" style="136" customWidth="1"/>
    <col min="6146" max="6154" width="31.42578125" style="136" customWidth="1"/>
    <col min="6155" max="6171" width="36.85546875" style="136" customWidth="1"/>
    <col min="6172" max="6172" width="37" style="136" customWidth="1"/>
    <col min="6173" max="6188" width="36.85546875" style="136" customWidth="1"/>
    <col min="6189" max="6189" width="37.140625" style="136" customWidth="1"/>
    <col min="6190" max="6191" width="36.85546875" style="136" customWidth="1"/>
    <col min="6192" max="6192" width="36.5703125" style="136" customWidth="1"/>
    <col min="6193" max="6194" width="36.85546875" style="136" customWidth="1"/>
    <col min="6195" max="6195" width="36.5703125" style="136" customWidth="1"/>
    <col min="6196" max="6196" width="37" style="136" customWidth="1"/>
    <col min="6197" max="6215" width="36.85546875" style="136" customWidth="1"/>
    <col min="6216" max="6216" width="37" style="136" customWidth="1"/>
    <col min="6217" max="6234" width="36.85546875" style="136" customWidth="1"/>
    <col min="6235" max="6235" width="36.5703125" style="136" customWidth="1"/>
    <col min="6236" max="6248" width="36.85546875" style="136" customWidth="1"/>
    <col min="6249" max="6249" width="36.5703125" style="136" customWidth="1"/>
    <col min="6250" max="6252" width="36.85546875" style="136" customWidth="1"/>
    <col min="6253" max="6253" width="36.5703125" style="136" customWidth="1"/>
    <col min="6254" max="6261" width="36.85546875" style="136" customWidth="1"/>
    <col min="6262" max="6262" width="36.5703125" style="136" customWidth="1"/>
    <col min="6263" max="6400" width="36.85546875" style="136"/>
    <col min="6401" max="6401" width="18.5703125" style="136" customWidth="1"/>
    <col min="6402" max="6410" width="31.42578125" style="136" customWidth="1"/>
    <col min="6411" max="6427" width="36.85546875" style="136" customWidth="1"/>
    <col min="6428" max="6428" width="37" style="136" customWidth="1"/>
    <col min="6429" max="6444" width="36.85546875" style="136" customWidth="1"/>
    <col min="6445" max="6445" width="37.140625" style="136" customWidth="1"/>
    <col min="6446" max="6447" width="36.85546875" style="136" customWidth="1"/>
    <col min="6448" max="6448" width="36.5703125" style="136" customWidth="1"/>
    <col min="6449" max="6450" width="36.85546875" style="136" customWidth="1"/>
    <col min="6451" max="6451" width="36.5703125" style="136" customWidth="1"/>
    <col min="6452" max="6452" width="37" style="136" customWidth="1"/>
    <col min="6453" max="6471" width="36.85546875" style="136" customWidth="1"/>
    <col min="6472" max="6472" width="37" style="136" customWidth="1"/>
    <col min="6473" max="6490" width="36.85546875" style="136" customWidth="1"/>
    <col min="6491" max="6491" width="36.5703125" style="136" customWidth="1"/>
    <col min="6492" max="6504" width="36.85546875" style="136" customWidth="1"/>
    <col min="6505" max="6505" width="36.5703125" style="136" customWidth="1"/>
    <col min="6506" max="6508" width="36.85546875" style="136" customWidth="1"/>
    <col min="6509" max="6509" width="36.5703125" style="136" customWidth="1"/>
    <col min="6510" max="6517" width="36.85546875" style="136" customWidth="1"/>
    <col min="6518" max="6518" width="36.5703125" style="136" customWidth="1"/>
    <col min="6519" max="6656" width="36.85546875" style="136"/>
    <col min="6657" max="6657" width="18.5703125" style="136" customWidth="1"/>
    <col min="6658" max="6666" width="31.42578125" style="136" customWidth="1"/>
    <col min="6667" max="6683" width="36.85546875" style="136" customWidth="1"/>
    <col min="6684" max="6684" width="37" style="136" customWidth="1"/>
    <col min="6685" max="6700" width="36.85546875" style="136" customWidth="1"/>
    <col min="6701" max="6701" width="37.140625" style="136" customWidth="1"/>
    <col min="6702" max="6703" width="36.85546875" style="136" customWidth="1"/>
    <col min="6704" max="6704" width="36.5703125" style="136" customWidth="1"/>
    <col min="6705" max="6706" width="36.85546875" style="136" customWidth="1"/>
    <col min="6707" max="6707" width="36.5703125" style="136" customWidth="1"/>
    <col min="6708" max="6708" width="37" style="136" customWidth="1"/>
    <col min="6709" max="6727" width="36.85546875" style="136" customWidth="1"/>
    <col min="6728" max="6728" width="37" style="136" customWidth="1"/>
    <col min="6729" max="6746" width="36.85546875" style="136" customWidth="1"/>
    <col min="6747" max="6747" width="36.5703125" style="136" customWidth="1"/>
    <col min="6748" max="6760" width="36.85546875" style="136" customWidth="1"/>
    <col min="6761" max="6761" width="36.5703125" style="136" customWidth="1"/>
    <col min="6762" max="6764" width="36.85546875" style="136" customWidth="1"/>
    <col min="6765" max="6765" width="36.5703125" style="136" customWidth="1"/>
    <col min="6766" max="6773" width="36.85546875" style="136" customWidth="1"/>
    <col min="6774" max="6774" width="36.5703125" style="136" customWidth="1"/>
    <col min="6775" max="6912" width="36.85546875" style="136"/>
    <col min="6913" max="6913" width="18.5703125" style="136" customWidth="1"/>
    <col min="6914" max="6922" width="31.42578125" style="136" customWidth="1"/>
    <col min="6923" max="6939" width="36.85546875" style="136" customWidth="1"/>
    <col min="6940" max="6940" width="37" style="136" customWidth="1"/>
    <col min="6941" max="6956" width="36.85546875" style="136" customWidth="1"/>
    <col min="6957" max="6957" width="37.140625" style="136" customWidth="1"/>
    <col min="6958" max="6959" width="36.85546875" style="136" customWidth="1"/>
    <col min="6960" max="6960" width="36.5703125" style="136" customWidth="1"/>
    <col min="6961" max="6962" width="36.85546875" style="136" customWidth="1"/>
    <col min="6963" max="6963" width="36.5703125" style="136" customWidth="1"/>
    <col min="6964" max="6964" width="37" style="136" customWidth="1"/>
    <col min="6965" max="6983" width="36.85546875" style="136" customWidth="1"/>
    <col min="6984" max="6984" width="37" style="136" customWidth="1"/>
    <col min="6985" max="7002" width="36.85546875" style="136" customWidth="1"/>
    <col min="7003" max="7003" width="36.5703125" style="136" customWidth="1"/>
    <col min="7004" max="7016" width="36.85546875" style="136" customWidth="1"/>
    <col min="7017" max="7017" width="36.5703125" style="136" customWidth="1"/>
    <col min="7018" max="7020" width="36.85546875" style="136" customWidth="1"/>
    <col min="7021" max="7021" width="36.5703125" style="136" customWidth="1"/>
    <col min="7022" max="7029" width="36.85546875" style="136" customWidth="1"/>
    <col min="7030" max="7030" width="36.5703125" style="136" customWidth="1"/>
    <col min="7031" max="7168" width="36.85546875" style="136"/>
    <col min="7169" max="7169" width="18.5703125" style="136" customWidth="1"/>
    <col min="7170" max="7178" width="31.42578125" style="136" customWidth="1"/>
    <col min="7179" max="7195" width="36.85546875" style="136" customWidth="1"/>
    <col min="7196" max="7196" width="37" style="136" customWidth="1"/>
    <col min="7197" max="7212" width="36.85546875" style="136" customWidth="1"/>
    <col min="7213" max="7213" width="37.140625" style="136" customWidth="1"/>
    <col min="7214" max="7215" width="36.85546875" style="136" customWidth="1"/>
    <col min="7216" max="7216" width="36.5703125" style="136" customWidth="1"/>
    <col min="7217" max="7218" width="36.85546875" style="136" customWidth="1"/>
    <col min="7219" max="7219" width="36.5703125" style="136" customWidth="1"/>
    <col min="7220" max="7220" width="37" style="136" customWidth="1"/>
    <col min="7221" max="7239" width="36.85546875" style="136" customWidth="1"/>
    <col min="7240" max="7240" width="37" style="136" customWidth="1"/>
    <col min="7241" max="7258" width="36.85546875" style="136" customWidth="1"/>
    <col min="7259" max="7259" width="36.5703125" style="136" customWidth="1"/>
    <col min="7260" max="7272" width="36.85546875" style="136" customWidth="1"/>
    <col min="7273" max="7273" width="36.5703125" style="136" customWidth="1"/>
    <col min="7274" max="7276" width="36.85546875" style="136" customWidth="1"/>
    <col min="7277" max="7277" width="36.5703125" style="136" customWidth="1"/>
    <col min="7278" max="7285" width="36.85546875" style="136" customWidth="1"/>
    <col min="7286" max="7286" width="36.5703125" style="136" customWidth="1"/>
    <col min="7287" max="7424" width="36.85546875" style="136"/>
    <col min="7425" max="7425" width="18.5703125" style="136" customWidth="1"/>
    <col min="7426" max="7434" width="31.42578125" style="136" customWidth="1"/>
    <col min="7435" max="7451" width="36.85546875" style="136" customWidth="1"/>
    <col min="7452" max="7452" width="37" style="136" customWidth="1"/>
    <col min="7453" max="7468" width="36.85546875" style="136" customWidth="1"/>
    <col min="7469" max="7469" width="37.140625" style="136" customWidth="1"/>
    <col min="7470" max="7471" width="36.85546875" style="136" customWidth="1"/>
    <col min="7472" max="7472" width="36.5703125" style="136" customWidth="1"/>
    <col min="7473" max="7474" width="36.85546875" style="136" customWidth="1"/>
    <col min="7475" max="7475" width="36.5703125" style="136" customWidth="1"/>
    <col min="7476" max="7476" width="37" style="136" customWidth="1"/>
    <col min="7477" max="7495" width="36.85546875" style="136" customWidth="1"/>
    <col min="7496" max="7496" width="37" style="136" customWidth="1"/>
    <col min="7497" max="7514" width="36.85546875" style="136" customWidth="1"/>
    <col min="7515" max="7515" width="36.5703125" style="136" customWidth="1"/>
    <col min="7516" max="7528" width="36.85546875" style="136" customWidth="1"/>
    <col min="7529" max="7529" width="36.5703125" style="136" customWidth="1"/>
    <col min="7530" max="7532" width="36.85546875" style="136" customWidth="1"/>
    <col min="7533" max="7533" width="36.5703125" style="136" customWidth="1"/>
    <col min="7534" max="7541" width="36.85546875" style="136" customWidth="1"/>
    <col min="7542" max="7542" width="36.5703125" style="136" customWidth="1"/>
    <col min="7543" max="7680" width="36.85546875" style="136"/>
    <col min="7681" max="7681" width="18.5703125" style="136" customWidth="1"/>
    <col min="7682" max="7690" width="31.42578125" style="136" customWidth="1"/>
    <col min="7691" max="7707" width="36.85546875" style="136" customWidth="1"/>
    <col min="7708" max="7708" width="37" style="136" customWidth="1"/>
    <col min="7709" max="7724" width="36.85546875" style="136" customWidth="1"/>
    <col min="7725" max="7725" width="37.140625" style="136" customWidth="1"/>
    <col min="7726" max="7727" width="36.85546875" style="136" customWidth="1"/>
    <col min="7728" max="7728" width="36.5703125" style="136" customWidth="1"/>
    <col min="7729" max="7730" width="36.85546875" style="136" customWidth="1"/>
    <col min="7731" max="7731" width="36.5703125" style="136" customWidth="1"/>
    <col min="7732" max="7732" width="37" style="136" customWidth="1"/>
    <col min="7733" max="7751" width="36.85546875" style="136" customWidth="1"/>
    <col min="7752" max="7752" width="37" style="136" customWidth="1"/>
    <col min="7753" max="7770" width="36.85546875" style="136" customWidth="1"/>
    <col min="7771" max="7771" width="36.5703125" style="136" customWidth="1"/>
    <col min="7772" max="7784" width="36.85546875" style="136" customWidth="1"/>
    <col min="7785" max="7785" width="36.5703125" style="136" customWidth="1"/>
    <col min="7786" max="7788" width="36.85546875" style="136" customWidth="1"/>
    <col min="7789" max="7789" width="36.5703125" style="136" customWidth="1"/>
    <col min="7790" max="7797" width="36.85546875" style="136" customWidth="1"/>
    <col min="7798" max="7798" width="36.5703125" style="136" customWidth="1"/>
    <col min="7799" max="7936" width="36.85546875" style="136"/>
    <col min="7937" max="7937" width="18.5703125" style="136" customWidth="1"/>
    <col min="7938" max="7946" width="31.42578125" style="136" customWidth="1"/>
    <col min="7947" max="7963" width="36.85546875" style="136" customWidth="1"/>
    <col min="7964" max="7964" width="37" style="136" customWidth="1"/>
    <col min="7965" max="7980" width="36.85546875" style="136" customWidth="1"/>
    <col min="7981" max="7981" width="37.140625" style="136" customWidth="1"/>
    <col min="7982" max="7983" width="36.85546875" style="136" customWidth="1"/>
    <col min="7984" max="7984" width="36.5703125" style="136" customWidth="1"/>
    <col min="7985" max="7986" width="36.85546875" style="136" customWidth="1"/>
    <col min="7987" max="7987" width="36.5703125" style="136" customWidth="1"/>
    <col min="7988" max="7988" width="37" style="136" customWidth="1"/>
    <col min="7989" max="8007" width="36.85546875" style="136" customWidth="1"/>
    <col min="8008" max="8008" width="37" style="136" customWidth="1"/>
    <col min="8009" max="8026" width="36.85546875" style="136" customWidth="1"/>
    <col min="8027" max="8027" width="36.5703125" style="136" customWidth="1"/>
    <col min="8028" max="8040" width="36.85546875" style="136" customWidth="1"/>
    <col min="8041" max="8041" width="36.5703125" style="136" customWidth="1"/>
    <col min="8042" max="8044" width="36.85546875" style="136" customWidth="1"/>
    <col min="8045" max="8045" width="36.5703125" style="136" customWidth="1"/>
    <col min="8046" max="8053" width="36.85546875" style="136" customWidth="1"/>
    <col min="8054" max="8054" width="36.5703125" style="136" customWidth="1"/>
    <col min="8055" max="8192" width="36.85546875" style="136"/>
    <col min="8193" max="8193" width="18.5703125" style="136" customWidth="1"/>
    <col min="8194" max="8202" width="31.42578125" style="136" customWidth="1"/>
    <col min="8203" max="8219" width="36.85546875" style="136" customWidth="1"/>
    <col min="8220" max="8220" width="37" style="136" customWidth="1"/>
    <col min="8221" max="8236" width="36.85546875" style="136" customWidth="1"/>
    <col min="8237" max="8237" width="37.140625" style="136" customWidth="1"/>
    <col min="8238" max="8239" width="36.85546875" style="136" customWidth="1"/>
    <col min="8240" max="8240" width="36.5703125" style="136" customWidth="1"/>
    <col min="8241" max="8242" width="36.85546875" style="136" customWidth="1"/>
    <col min="8243" max="8243" width="36.5703125" style="136" customWidth="1"/>
    <col min="8244" max="8244" width="37" style="136" customWidth="1"/>
    <col min="8245" max="8263" width="36.85546875" style="136" customWidth="1"/>
    <col min="8264" max="8264" width="37" style="136" customWidth="1"/>
    <col min="8265" max="8282" width="36.85546875" style="136" customWidth="1"/>
    <col min="8283" max="8283" width="36.5703125" style="136" customWidth="1"/>
    <col min="8284" max="8296" width="36.85546875" style="136" customWidth="1"/>
    <col min="8297" max="8297" width="36.5703125" style="136" customWidth="1"/>
    <col min="8298" max="8300" width="36.85546875" style="136" customWidth="1"/>
    <col min="8301" max="8301" width="36.5703125" style="136" customWidth="1"/>
    <col min="8302" max="8309" width="36.85546875" style="136" customWidth="1"/>
    <col min="8310" max="8310" width="36.5703125" style="136" customWidth="1"/>
    <col min="8311" max="8448" width="36.85546875" style="136"/>
    <col min="8449" max="8449" width="18.5703125" style="136" customWidth="1"/>
    <col min="8450" max="8458" width="31.42578125" style="136" customWidth="1"/>
    <col min="8459" max="8475" width="36.85546875" style="136" customWidth="1"/>
    <col min="8476" max="8476" width="37" style="136" customWidth="1"/>
    <col min="8477" max="8492" width="36.85546875" style="136" customWidth="1"/>
    <col min="8493" max="8493" width="37.140625" style="136" customWidth="1"/>
    <col min="8494" max="8495" width="36.85546875" style="136" customWidth="1"/>
    <col min="8496" max="8496" width="36.5703125" style="136" customWidth="1"/>
    <col min="8497" max="8498" width="36.85546875" style="136" customWidth="1"/>
    <col min="8499" max="8499" width="36.5703125" style="136" customWidth="1"/>
    <col min="8500" max="8500" width="37" style="136" customWidth="1"/>
    <col min="8501" max="8519" width="36.85546875" style="136" customWidth="1"/>
    <col min="8520" max="8520" width="37" style="136" customWidth="1"/>
    <col min="8521" max="8538" width="36.85546875" style="136" customWidth="1"/>
    <col min="8539" max="8539" width="36.5703125" style="136" customWidth="1"/>
    <col min="8540" max="8552" width="36.85546875" style="136" customWidth="1"/>
    <col min="8553" max="8553" width="36.5703125" style="136" customWidth="1"/>
    <col min="8554" max="8556" width="36.85546875" style="136" customWidth="1"/>
    <col min="8557" max="8557" width="36.5703125" style="136" customWidth="1"/>
    <col min="8558" max="8565" width="36.85546875" style="136" customWidth="1"/>
    <col min="8566" max="8566" width="36.5703125" style="136" customWidth="1"/>
    <col min="8567" max="8704" width="36.85546875" style="136"/>
    <col min="8705" max="8705" width="18.5703125" style="136" customWidth="1"/>
    <col min="8706" max="8714" width="31.42578125" style="136" customWidth="1"/>
    <col min="8715" max="8731" width="36.85546875" style="136" customWidth="1"/>
    <col min="8732" max="8732" width="37" style="136" customWidth="1"/>
    <col min="8733" max="8748" width="36.85546875" style="136" customWidth="1"/>
    <col min="8749" max="8749" width="37.140625" style="136" customWidth="1"/>
    <col min="8750" max="8751" width="36.85546875" style="136" customWidth="1"/>
    <col min="8752" max="8752" width="36.5703125" style="136" customWidth="1"/>
    <col min="8753" max="8754" width="36.85546875" style="136" customWidth="1"/>
    <col min="8755" max="8755" width="36.5703125" style="136" customWidth="1"/>
    <col min="8756" max="8756" width="37" style="136" customWidth="1"/>
    <col min="8757" max="8775" width="36.85546875" style="136" customWidth="1"/>
    <col min="8776" max="8776" width="37" style="136" customWidth="1"/>
    <col min="8777" max="8794" width="36.85546875" style="136" customWidth="1"/>
    <col min="8795" max="8795" width="36.5703125" style="136" customWidth="1"/>
    <col min="8796" max="8808" width="36.85546875" style="136" customWidth="1"/>
    <col min="8809" max="8809" width="36.5703125" style="136" customWidth="1"/>
    <col min="8810" max="8812" width="36.85546875" style="136" customWidth="1"/>
    <col min="8813" max="8813" width="36.5703125" style="136" customWidth="1"/>
    <col min="8814" max="8821" width="36.85546875" style="136" customWidth="1"/>
    <col min="8822" max="8822" width="36.5703125" style="136" customWidth="1"/>
    <col min="8823" max="8960" width="36.85546875" style="136"/>
    <col min="8961" max="8961" width="18.5703125" style="136" customWidth="1"/>
    <col min="8962" max="8970" width="31.42578125" style="136" customWidth="1"/>
    <col min="8971" max="8987" width="36.85546875" style="136" customWidth="1"/>
    <col min="8988" max="8988" width="37" style="136" customWidth="1"/>
    <col min="8989" max="9004" width="36.85546875" style="136" customWidth="1"/>
    <col min="9005" max="9005" width="37.140625" style="136" customWidth="1"/>
    <col min="9006" max="9007" width="36.85546875" style="136" customWidth="1"/>
    <col min="9008" max="9008" width="36.5703125" style="136" customWidth="1"/>
    <col min="9009" max="9010" width="36.85546875" style="136" customWidth="1"/>
    <col min="9011" max="9011" width="36.5703125" style="136" customWidth="1"/>
    <col min="9012" max="9012" width="37" style="136" customWidth="1"/>
    <col min="9013" max="9031" width="36.85546875" style="136" customWidth="1"/>
    <col min="9032" max="9032" width="37" style="136" customWidth="1"/>
    <col min="9033" max="9050" width="36.85546875" style="136" customWidth="1"/>
    <col min="9051" max="9051" width="36.5703125" style="136" customWidth="1"/>
    <col min="9052" max="9064" width="36.85546875" style="136" customWidth="1"/>
    <col min="9065" max="9065" width="36.5703125" style="136" customWidth="1"/>
    <col min="9066" max="9068" width="36.85546875" style="136" customWidth="1"/>
    <col min="9069" max="9069" width="36.5703125" style="136" customWidth="1"/>
    <col min="9070" max="9077" width="36.85546875" style="136" customWidth="1"/>
    <col min="9078" max="9078" width="36.5703125" style="136" customWidth="1"/>
    <col min="9079" max="9216" width="36.85546875" style="136"/>
    <col min="9217" max="9217" width="18.5703125" style="136" customWidth="1"/>
    <col min="9218" max="9226" width="31.42578125" style="136" customWidth="1"/>
    <col min="9227" max="9243" width="36.85546875" style="136" customWidth="1"/>
    <col min="9244" max="9244" width="37" style="136" customWidth="1"/>
    <col min="9245" max="9260" width="36.85546875" style="136" customWidth="1"/>
    <col min="9261" max="9261" width="37.140625" style="136" customWidth="1"/>
    <col min="9262" max="9263" width="36.85546875" style="136" customWidth="1"/>
    <col min="9264" max="9264" width="36.5703125" style="136" customWidth="1"/>
    <col min="9265" max="9266" width="36.85546875" style="136" customWidth="1"/>
    <col min="9267" max="9267" width="36.5703125" style="136" customWidth="1"/>
    <col min="9268" max="9268" width="37" style="136" customWidth="1"/>
    <col min="9269" max="9287" width="36.85546875" style="136" customWidth="1"/>
    <col min="9288" max="9288" width="37" style="136" customWidth="1"/>
    <col min="9289" max="9306" width="36.85546875" style="136" customWidth="1"/>
    <col min="9307" max="9307" width="36.5703125" style="136" customWidth="1"/>
    <col min="9308" max="9320" width="36.85546875" style="136" customWidth="1"/>
    <col min="9321" max="9321" width="36.5703125" style="136" customWidth="1"/>
    <col min="9322" max="9324" width="36.85546875" style="136" customWidth="1"/>
    <col min="9325" max="9325" width="36.5703125" style="136" customWidth="1"/>
    <col min="9326" max="9333" width="36.85546875" style="136" customWidth="1"/>
    <col min="9334" max="9334" width="36.5703125" style="136" customWidth="1"/>
    <col min="9335" max="9472" width="36.85546875" style="136"/>
    <col min="9473" max="9473" width="18.5703125" style="136" customWidth="1"/>
    <col min="9474" max="9482" width="31.42578125" style="136" customWidth="1"/>
    <col min="9483" max="9499" width="36.85546875" style="136" customWidth="1"/>
    <col min="9500" max="9500" width="37" style="136" customWidth="1"/>
    <col min="9501" max="9516" width="36.85546875" style="136" customWidth="1"/>
    <col min="9517" max="9517" width="37.140625" style="136" customWidth="1"/>
    <col min="9518" max="9519" width="36.85546875" style="136" customWidth="1"/>
    <col min="9520" max="9520" width="36.5703125" style="136" customWidth="1"/>
    <col min="9521" max="9522" width="36.85546875" style="136" customWidth="1"/>
    <col min="9523" max="9523" width="36.5703125" style="136" customWidth="1"/>
    <col min="9524" max="9524" width="37" style="136" customWidth="1"/>
    <col min="9525" max="9543" width="36.85546875" style="136" customWidth="1"/>
    <col min="9544" max="9544" width="37" style="136" customWidth="1"/>
    <col min="9545" max="9562" width="36.85546875" style="136" customWidth="1"/>
    <col min="9563" max="9563" width="36.5703125" style="136" customWidth="1"/>
    <col min="9564" max="9576" width="36.85546875" style="136" customWidth="1"/>
    <col min="9577" max="9577" width="36.5703125" style="136" customWidth="1"/>
    <col min="9578" max="9580" width="36.85546875" style="136" customWidth="1"/>
    <col min="9581" max="9581" width="36.5703125" style="136" customWidth="1"/>
    <col min="9582" max="9589" width="36.85546875" style="136" customWidth="1"/>
    <col min="9590" max="9590" width="36.5703125" style="136" customWidth="1"/>
    <col min="9591" max="9728" width="36.85546875" style="136"/>
    <col min="9729" max="9729" width="18.5703125" style="136" customWidth="1"/>
    <col min="9730" max="9738" width="31.42578125" style="136" customWidth="1"/>
    <col min="9739" max="9755" width="36.85546875" style="136" customWidth="1"/>
    <col min="9756" max="9756" width="37" style="136" customWidth="1"/>
    <col min="9757" max="9772" width="36.85546875" style="136" customWidth="1"/>
    <col min="9773" max="9773" width="37.140625" style="136" customWidth="1"/>
    <col min="9774" max="9775" width="36.85546875" style="136" customWidth="1"/>
    <col min="9776" max="9776" width="36.5703125" style="136" customWidth="1"/>
    <col min="9777" max="9778" width="36.85546875" style="136" customWidth="1"/>
    <col min="9779" max="9779" width="36.5703125" style="136" customWidth="1"/>
    <col min="9780" max="9780" width="37" style="136" customWidth="1"/>
    <col min="9781" max="9799" width="36.85546875" style="136" customWidth="1"/>
    <col min="9800" max="9800" width="37" style="136" customWidth="1"/>
    <col min="9801" max="9818" width="36.85546875" style="136" customWidth="1"/>
    <col min="9819" max="9819" width="36.5703125" style="136" customWidth="1"/>
    <col min="9820" max="9832" width="36.85546875" style="136" customWidth="1"/>
    <col min="9833" max="9833" width="36.5703125" style="136" customWidth="1"/>
    <col min="9834" max="9836" width="36.85546875" style="136" customWidth="1"/>
    <col min="9837" max="9837" width="36.5703125" style="136" customWidth="1"/>
    <col min="9838" max="9845" width="36.85546875" style="136" customWidth="1"/>
    <col min="9846" max="9846" width="36.5703125" style="136" customWidth="1"/>
    <col min="9847" max="9984" width="36.85546875" style="136"/>
    <col min="9985" max="9985" width="18.5703125" style="136" customWidth="1"/>
    <col min="9986" max="9994" width="31.42578125" style="136" customWidth="1"/>
    <col min="9995" max="10011" width="36.85546875" style="136" customWidth="1"/>
    <col min="10012" max="10012" width="37" style="136" customWidth="1"/>
    <col min="10013" max="10028" width="36.85546875" style="136" customWidth="1"/>
    <col min="10029" max="10029" width="37.140625" style="136" customWidth="1"/>
    <col min="10030" max="10031" width="36.85546875" style="136" customWidth="1"/>
    <col min="10032" max="10032" width="36.5703125" style="136" customWidth="1"/>
    <col min="10033" max="10034" width="36.85546875" style="136" customWidth="1"/>
    <col min="10035" max="10035" width="36.5703125" style="136" customWidth="1"/>
    <col min="10036" max="10036" width="37" style="136" customWidth="1"/>
    <col min="10037" max="10055" width="36.85546875" style="136" customWidth="1"/>
    <col min="10056" max="10056" width="37" style="136" customWidth="1"/>
    <col min="10057" max="10074" width="36.85546875" style="136" customWidth="1"/>
    <col min="10075" max="10075" width="36.5703125" style="136" customWidth="1"/>
    <col min="10076" max="10088" width="36.85546875" style="136" customWidth="1"/>
    <col min="10089" max="10089" width="36.5703125" style="136" customWidth="1"/>
    <col min="10090" max="10092" width="36.85546875" style="136" customWidth="1"/>
    <col min="10093" max="10093" width="36.5703125" style="136" customWidth="1"/>
    <col min="10094" max="10101" width="36.85546875" style="136" customWidth="1"/>
    <col min="10102" max="10102" width="36.5703125" style="136" customWidth="1"/>
    <col min="10103" max="10240" width="36.85546875" style="136"/>
    <col min="10241" max="10241" width="18.5703125" style="136" customWidth="1"/>
    <col min="10242" max="10250" width="31.42578125" style="136" customWidth="1"/>
    <col min="10251" max="10267" width="36.85546875" style="136" customWidth="1"/>
    <col min="10268" max="10268" width="37" style="136" customWidth="1"/>
    <col min="10269" max="10284" width="36.85546875" style="136" customWidth="1"/>
    <col min="10285" max="10285" width="37.140625" style="136" customWidth="1"/>
    <col min="10286" max="10287" width="36.85546875" style="136" customWidth="1"/>
    <col min="10288" max="10288" width="36.5703125" style="136" customWidth="1"/>
    <col min="10289" max="10290" width="36.85546875" style="136" customWidth="1"/>
    <col min="10291" max="10291" width="36.5703125" style="136" customWidth="1"/>
    <col min="10292" max="10292" width="37" style="136" customWidth="1"/>
    <col min="10293" max="10311" width="36.85546875" style="136" customWidth="1"/>
    <col min="10312" max="10312" width="37" style="136" customWidth="1"/>
    <col min="10313" max="10330" width="36.85546875" style="136" customWidth="1"/>
    <col min="10331" max="10331" width="36.5703125" style="136" customWidth="1"/>
    <col min="10332" max="10344" width="36.85546875" style="136" customWidth="1"/>
    <col min="10345" max="10345" width="36.5703125" style="136" customWidth="1"/>
    <col min="10346" max="10348" width="36.85546875" style="136" customWidth="1"/>
    <col min="10349" max="10349" width="36.5703125" style="136" customWidth="1"/>
    <col min="10350" max="10357" width="36.85546875" style="136" customWidth="1"/>
    <col min="10358" max="10358" width="36.5703125" style="136" customWidth="1"/>
    <col min="10359" max="10496" width="36.85546875" style="136"/>
    <col min="10497" max="10497" width="18.5703125" style="136" customWidth="1"/>
    <col min="10498" max="10506" width="31.42578125" style="136" customWidth="1"/>
    <col min="10507" max="10523" width="36.85546875" style="136" customWidth="1"/>
    <col min="10524" max="10524" width="37" style="136" customWidth="1"/>
    <col min="10525" max="10540" width="36.85546875" style="136" customWidth="1"/>
    <col min="10541" max="10541" width="37.140625" style="136" customWidth="1"/>
    <col min="10542" max="10543" width="36.85546875" style="136" customWidth="1"/>
    <col min="10544" max="10544" width="36.5703125" style="136" customWidth="1"/>
    <col min="10545" max="10546" width="36.85546875" style="136" customWidth="1"/>
    <col min="10547" max="10547" width="36.5703125" style="136" customWidth="1"/>
    <col min="10548" max="10548" width="37" style="136" customWidth="1"/>
    <col min="10549" max="10567" width="36.85546875" style="136" customWidth="1"/>
    <col min="10568" max="10568" width="37" style="136" customWidth="1"/>
    <col min="10569" max="10586" width="36.85546875" style="136" customWidth="1"/>
    <col min="10587" max="10587" width="36.5703125" style="136" customWidth="1"/>
    <col min="10588" max="10600" width="36.85546875" style="136" customWidth="1"/>
    <col min="10601" max="10601" width="36.5703125" style="136" customWidth="1"/>
    <col min="10602" max="10604" width="36.85546875" style="136" customWidth="1"/>
    <col min="10605" max="10605" width="36.5703125" style="136" customWidth="1"/>
    <col min="10606" max="10613" width="36.85546875" style="136" customWidth="1"/>
    <col min="10614" max="10614" width="36.5703125" style="136" customWidth="1"/>
    <col min="10615" max="10752" width="36.85546875" style="136"/>
    <col min="10753" max="10753" width="18.5703125" style="136" customWidth="1"/>
    <col min="10754" max="10762" width="31.42578125" style="136" customWidth="1"/>
    <col min="10763" max="10779" width="36.85546875" style="136" customWidth="1"/>
    <col min="10780" max="10780" width="37" style="136" customWidth="1"/>
    <col min="10781" max="10796" width="36.85546875" style="136" customWidth="1"/>
    <col min="10797" max="10797" width="37.140625" style="136" customWidth="1"/>
    <col min="10798" max="10799" width="36.85546875" style="136" customWidth="1"/>
    <col min="10800" max="10800" width="36.5703125" style="136" customWidth="1"/>
    <col min="10801" max="10802" width="36.85546875" style="136" customWidth="1"/>
    <col min="10803" max="10803" width="36.5703125" style="136" customWidth="1"/>
    <col min="10804" max="10804" width="37" style="136" customWidth="1"/>
    <col min="10805" max="10823" width="36.85546875" style="136" customWidth="1"/>
    <col min="10824" max="10824" width="37" style="136" customWidth="1"/>
    <col min="10825" max="10842" width="36.85546875" style="136" customWidth="1"/>
    <col min="10843" max="10843" width="36.5703125" style="136" customWidth="1"/>
    <col min="10844" max="10856" width="36.85546875" style="136" customWidth="1"/>
    <col min="10857" max="10857" width="36.5703125" style="136" customWidth="1"/>
    <col min="10858" max="10860" width="36.85546875" style="136" customWidth="1"/>
    <col min="10861" max="10861" width="36.5703125" style="136" customWidth="1"/>
    <col min="10862" max="10869" width="36.85546875" style="136" customWidth="1"/>
    <col min="10870" max="10870" width="36.5703125" style="136" customWidth="1"/>
    <col min="10871" max="11008" width="36.85546875" style="136"/>
    <col min="11009" max="11009" width="18.5703125" style="136" customWidth="1"/>
    <col min="11010" max="11018" width="31.42578125" style="136" customWidth="1"/>
    <col min="11019" max="11035" width="36.85546875" style="136" customWidth="1"/>
    <col min="11036" max="11036" width="37" style="136" customWidth="1"/>
    <col min="11037" max="11052" width="36.85546875" style="136" customWidth="1"/>
    <col min="11053" max="11053" width="37.140625" style="136" customWidth="1"/>
    <col min="11054" max="11055" width="36.85546875" style="136" customWidth="1"/>
    <col min="11056" max="11056" width="36.5703125" style="136" customWidth="1"/>
    <col min="11057" max="11058" width="36.85546875" style="136" customWidth="1"/>
    <col min="11059" max="11059" width="36.5703125" style="136" customWidth="1"/>
    <col min="11060" max="11060" width="37" style="136" customWidth="1"/>
    <col min="11061" max="11079" width="36.85546875" style="136" customWidth="1"/>
    <col min="11080" max="11080" width="37" style="136" customWidth="1"/>
    <col min="11081" max="11098" width="36.85546875" style="136" customWidth="1"/>
    <col min="11099" max="11099" width="36.5703125" style="136" customWidth="1"/>
    <col min="11100" max="11112" width="36.85546875" style="136" customWidth="1"/>
    <col min="11113" max="11113" width="36.5703125" style="136" customWidth="1"/>
    <col min="11114" max="11116" width="36.85546875" style="136" customWidth="1"/>
    <col min="11117" max="11117" width="36.5703125" style="136" customWidth="1"/>
    <col min="11118" max="11125" width="36.85546875" style="136" customWidth="1"/>
    <col min="11126" max="11126" width="36.5703125" style="136" customWidth="1"/>
    <col min="11127" max="11264" width="36.85546875" style="136"/>
    <col min="11265" max="11265" width="18.5703125" style="136" customWidth="1"/>
    <col min="11266" max="11274" width="31.42578125" style="136" customWidth="1"/>
    <col min="11275" max="11291" width="36.85546875" style="136" customWidth="1"/>
    <col min="11292" max="11292" width="37" style="136" customWidth="1"/>
    <col min="11293" max="11308" width="36.85546875" style="136" customWidth="1"/>
    <col min="11309" max="11309" width="37.140625" style="136" customWidth="1"/>
    <col min="11310" max="11311" width="36.85546875" style="136" customWidth="1"/>
    <col min="11312" max="11312" width="36.5703125" style="136" customWidth="1"/>
    <col min="11313" max="11314" width="36.85546875" style="136" customWidth="1"/>
    <col min="11315" max="11315" width="36.5703125" style="136" customWidth="1"/>
    <col min="11316" max="11316" width="37" style="136" customWidth="1"/>
    <col min="11317" max="11335" width="36.85546875" style="136" customWidth="1"/>
    <col min="11336" max="11336" width="37" style="136" customWidth="1"/>
    <col min="11337" max="11354" width="36.85546875" style="136" customWidth="1"/>
    <col min="11355" max="11355" width="36.5703125" style="136" customWidth="1"/>
    <col min="11356" max="11368" width="36.85546875" style="136" customWidth="1"/>
    <col min="11369" max="11369" width="36.5703125" style="136" customWidth="1"/>
    <col min="11370" max="11372" width="36.85546875" style="136" customWidth="1"/>
    <col min="11373" max="11373" width="36.5703125" style="136" customWidth="1"/>
    <col min="11374" max="11381" width="36.85546875" style="136" customWidth="1"/>
    <col min="11382" max="11382" width="36.5703125" style="136" customWidth="1"/>
    <col min="11383" max="11520" width="36.85546875" style="136"/>
    <col min="11521" max="11521" width="18.5703125" style="136" customWidth="1"/>
    <col min="11522" max="11530" width="31.42578125" style="136" customWidth="1"/>
    <col min="11531" max="11547" width="36.85546875" style="136" customWidth="1"/>
    <col min="11548" max="11548" width="37" style="136" customWidth="1"/>
    <col min="11549" max="11564" width="36.85546875" style="136" customWidth="1"/>
    <col min="11565" max="11565" width="37.140625" style="136" customWidth="1"/>
    <col min="11566" max="11567" width="36.85546875" style="136" customWidth="1"/>
    <col min="11568" max="11568" width="36.5703125" style="136" customWidth="1"/>
    <col min="11569" max="11570" width="36.85546875" style="136" customWidth="1"/>
    <col min="11571" max="11571" width="36.5703125" style="136" customWidth="1"/>
    <col min="11572" max="11572" width="37" style="136" customWidth="1"/>
    <col min="11573" max="11591" width="36.85546875" style="136" customWidth="1"/>
    <col min="11592" max="11592" width="37" style="136" customWidth="1"/>
    <col min="11593" max="11610" width="36.85546875" style="136" customWidth="1"/>
    <col min="11611" max="11611" width="36.5703125" style="136" customWidth="1"/>
    <col min="11612" max="11624" width="36.85546875" style="136" customWidth="1"/>
    <col min="11625" max="11625" width="36.5703125" style="136" customWidth="1"/>
    <col min="11626" max="11628" width="36.85546875" style="136" customWidth="1"/>
    <col min="11629" max="11629" width="36.5703125" style="136" customWidth="1"/>
    <col min="11630" max="11637" width="36.85546875" style="136" customWidth="1"/>
    <col min="11638" max="11638" width="36.5703125" style="136" customWidth="1"/>
    <col min="11639" max="11776" width="36.85546875" style="136"/>
    <col min="11777" max="11777" width="18.5703125" style="136" customWidth="1"/>
    <col min="11778" max="11786" width="31.42578125" style="136" customWidth="1"/>
    <col min="11787" max="11803" width="36.85546875" style="136" customWidth="1"/>
    <col min="11804" max="11804" width="37" style="136" customWidth="1"/>
    <col min="11805" max="11820" width="36.85546875" style="136" customWidth="1"/>
    <col min="11821" max="11821" width="37.140625" style="136" customWidth="1"/>
    <col min="11822" max="11823" width="36.85546875" style="136" customWidth="1"/>
    <col min="11824" max="11824" width="36.5703125" style="136" customWidth="1"/>
    <col min="11825" max="11826" width="36.85546875" style="136" customWidth="1"/>
    <col min="11827" max="11827" width="36.5703125" style="136" customWidth="1"/>
    <col min="11828" max="11828" width="37" style="136" customWidth="1"/>
    <col min="11829" max="11847" width="36.85546875" style="136" customWidth="1"/>
    <col min="11848" max="11848" width="37" style="136" customWidth="1"/>
    <col min="11849" max="11866" width="36.85546875" style="136" customWidth="1"/>
    <col min="11867" max="11867" width="36.5703125" style="136" customWidth="1"/>
    <col min="11868" max="11880" width="36.85546875" style="136" customWidth="1"/>
    <col min="11881" max="11881" width="36.5703125" style="136" customWidth="1"/>
    <col min="11882" max="11884" width="36.85546875" style="136" customWidth="1"/>
    <col min="11885" max="11885" width="36.5703125" style="136" customWidth="1"/>
    <col min="11886" max="11893" width="36.85546875" style="136" customWidth="1"/>
    <col min="11894" max="11894" width="36.5703125" style="136" customWidth="1"/>
    <col min="11895" max="12032" width="36.85546875" style="136"/>
    <col min="12033" max="12033" width="18.5703125" style="136" customWidth="1"/>
    <col min="12034" max="12042" width="31.42578125" style="136" customWidth="1"/>
    <col min="12043" max="12059" width="36.85546875" style="136" customWidth="1"/>
    <col min="12060" max="12060" width="37" style="136" customWidth="1"/>
    <col min="12061" max="12076" width="36.85546875" style="136" customWidth="1"/>
    <col min="12077" max="12077" width="37.140625" style="136" customWidth="1"/>
    <col min="12078" max="12079" width="36.85546875" style="136" customWidth="1"/>
    <col min="12080" max="12080" width="36.5703125" style="136" customWidth="1"/>
    <col min="12081" max="12082" width="36.85546875" style="136" customWidth="1"/>
    <col min="12083" max="12083" width="36.5703125" style="136" customWidth="1"/>
    <col min="12084" max="12084" width="37" style="136" customWidth="1"/>
    <col min="12085" max="12103" width="36.85546875" style="136" customWidth="1"/>
    <col min="12104" max="12104" width="37" style="136" customWidth="1"/>
    <col min="12105" max="12122" width="36.85546875" style="136" customWidth="1"/>
    <col min="12123" max="12123" width="36.5703125" style="136" customWidth="1"/>
    <col min="12124" max="12136" width="36.85546875" style="136" customWidth="1"/>
    <col min="12137" max="12137" width="36.5703125" style="136" customWidth="1"/>
    <col min="12138" max="12140" width="36.85546875" style="136" customWidth="1"/>
    <col min="12141" max="12141" width="36.5703125" style="136" customWidth="1"/>
    <col min="12142" max="12149" width="36.85546875" style="136" customWidth="1"/>
    <col min="12150" max="12150" width="36.5703125" style="136" customWidth="1"/>
    <col min="12151" max="12288" width="36.85546875" style="136"/>
    <col min="12289" max="12289" width="18.5703125" style="136" customWidth="1"/>
    <col min="12290" max="12298" width="31.42578125" style="136" customWidth="1"/>
    <col min="12299" max="12315" width="36.85546875" style="136" customWidth="1"/>
    <col min="12316" max="12316" width="37" style="136" customWidth="1"/>
    <col min="12317" max="12332" width="36.85546875" style="136" customWidth="1"/>
    <col min="12333" max="12333" width="37.140625" style="136" customWidth="1"/>
    <col min="12334" max="12335" width="36.85546875" style="136" customWidth="1"/>
    <col min="12336" max="12336" width="36.5703125" style="136" customWidth="1"/>
    <col min="12337" max="12338" width="36.85546875" style="136" customWidth="1"/>
    <col min="12339" max="12339" width="36.5703125" style="136" customWidth="1"/>
    <col min="12340" max="12340" width="37" style="136" customWidth="1"/>
    <col min="12341" max="12359" width="36.85546875" style="136" customWidth="1"/>
    <col min="12360" max="12360" width="37" style="136" customWidth="1"/>
    <col min="12361" max="12378" width="36.85546875" style="136" customWidth="1"/>
    <col min="12379" max="12379" width="36.5703125" style="136" customWidth="1"/>
    <col min="12380" max="12392" width="36.85546875" style="136" customWidth="1"/>
    <col min="12393" max="12393" width="36.5703125" style="136" customWidth="1"/>
    <col min="12394" max="12396" width="36.85546875" style="136" customWidth="1"/>
    <col min="12397" max="12397" width="36.5703125" style="136" customWidth="1"/>
    <col min="12398" max="12405" width="36.85546875" style="136" customWidth="1"/>
    <col min="12406" max="12406" width="36.5703125" style="136" customWidth="1"/>
    <col min="12407" max="12544" width="36.85546875" style="136"/>
    <col min="12545" max="12545" width="18.5703125" style="136" customWidth="1"/>
    <col min="12546" max="12554" width="31.42578125" style="136" customWidth="1"/>
    <col min="12555" max="12571" width="36.85546875" style="136" customWidth="1"/>
    <col min="12572" max="12572" width="37" style="136" customWidth="1"/>
    <col min="12573" max="12588" width="36.85546875" style="136" customWidth="1"/>
    <col min="12589" max="12589" width="37.140625" style="136" customWidth="1"/>
    <col min="12590" max="12591" width="36.85546875" style="136" customWidth="1"/>
    <col min="12592" max="12592" width="36.5703125" style="136" customWidth="1"/>
    <col min="12593" max="12594" width="36.85546875" style="136" customWidth="1"/>
    <col min="12595" max="12595" width="36.5703125" style="136" customWidth="1"/>
    <col min="12596" max="12596" width="37" style="136" customWidth="1"/>
    <col min="12597" max="12615" width="36.85546875" style="136" customWidth="1"/>
    <col min="12616" max="12616" width="37" style="136" customWidth="1"/>
    <col min="12617" max="12634" width="36.85546875" style="136" customWidth="1"/>
    <col min="12635" max="12635" width="36.5703125" style="136" customWidth="1"/>
    <col min="12636" max="12648" width="36.85546875" style="136" customWidth="1"/>
    <col min="12649" max="12649" width="36.5703125" style="136" customWidth="1"/>
    <col min="12650" max="12652" width="36.85546875" style="136" customWidth="1"/>
    <col min="12653" max="12653" width="36.5703125" style="136" customWidth="1"/>
    <col min="12654" max="12661" width="36.85546875" style="136" customWidth="1"/>
    <col min="12662" max="12662" width="36.5703125" style="136" customWidth="1"/>
    <col min="12663" max="12800" width="36.85546875" style="136"/>
    <col min="12801" max="12801" width="18.5703125" style="136" customWidth="1"/>
    <col min="12802" max="12810" width="31.42578125" style="136" customWidth="1"/>
    <col min="12811" max="12827" width="36.85546875" style="136" customWidth="1"/>
    <col min="12828" max="12828" width="37" style="136" customWidth="1"/>
    <col min="12829" max="12844" width="36.85546875" style="136" customWidth="1"/>
    <col min="12845" max="12845" width="37.140625" style="136" customWidth="1"/>
    <col min="12846" max="12847" width="36.85546875" style="136" customWidth="1"/>
    <col min="12848" max="12848" width="36.5703125" style="136" customWidth="1"/>
    <col min="12849" max="12850" width="36.85546875" style="136" customWidth="1"/>
    <col min="12851" max="12851" width="36.5703125" style="136" customWidth="1"/>
    <col min="12852" max="12852" width="37" style="136" customWidth="1"/>
    <col min="12853" max="12871" width="36.85546875" style="136" customWidth="1"/>
    <col min="12872" max="12872" width="37" style="136" customWidth="1"/>
    <col min="12873" max="12890" width="36.85546875" style="136" customWidth="1"/>
    <col min="12891" max="12891" width="36.5703125" style="136" customWidth="1"/>
    <col min="12892" max="12904" width="36.85546875" style="136" customWidth="1"/>
    <col min="12905" max="12905" width="36.5703125" style="136" customWidth="1"/>
    <col min="12906" max="12908" width="36.85546875" style="136" customWidth="1"/>
    <col min="12909" max="12909" width="36.5703125" style="136" customWidth="1"/>
    <col min="12910" max="12917" width="36.85546875" style="136" customWidth="1"/>
    <col min="12918" max="12918" width="36.5703125" style="136" customWidth="1"/>
    <col min="12919" max="13056" width="36.85546875" style="136"/>
    <col min="13057" max="13057" width="18.5703125" style="136" customWidth="1"/>
    <col min="13058" max="13066" width="31.42578125" style="136" customWidth="1"/>
    <col min="13067" max="13083" width="36.85546875" style="136" customWidth="1"/>
    <col min="13084" max="13084" width="37" style="136" customWidth="1"/>
    <col min="13085" max="13100" width="36.85546875" style="136" customWidth="1"/>
    <col min="13101" max="13101" width="37.140625" style="136" customWidth="1"/>
    <col min="13102" max="13103" width="36.85546875" style="136" customWidth="1"/>
    <col min="13104" max="13104" width="36.5703125" style="136" customWidth="1"/>
    <col min="13105" max="13106" width="36.85546875" style="136" customWidth="1"/>
    <col min="13107" max="13107" width="36.5703125" style="136" customWidth="1"/>
    <col min="13108" max="13108" width="37" style="136" customWidth="1"/>
    <col min="13109" max="13127" width="36.85546875" style="136" customWidth="1"/>
    <col min="13128" max="13128" width="37" style="136" customWidth="1"/>
    <col min="13129" max="13146" width="36.85546875" style="136" customWidth="1"/>
    <col min="13147" max="13147" width="36.5703125" style="136" customWidth="1"/>
    <col min="13148" max="13160" width="36.85546875" style="136" customWidth="1"/>
    <col min="13161" max="13161" width="36.5703125" style="136" customWidth="1"/>
    <col min="13162" max="13164" width="36.85546875" style="136" customWidth="1"/>
    <col min="13165" max="13165" width="36.5703125" style="136" customWidth="1"/>
    <col min="13166" max="13173" width="36.85546875" style="136" customWidth="1"/>
    <col min="13174" max="13174" width="36.5703125" style="136" customWidth="1"/>
    <col min="13175" max="13312" width="36.85546875" style="136"/>
    <col min="13313" max="13313" width="18.5703125" style="136" customWidth="1"/>
    <col min="13314" max="13322" width="31.42578125" style="136" customWidth="1"/>
    <col min="13323" max="13339" width="36.85546875" style="136" customWidth="1"/>
    <col min="13340" max="13340" width="37" style="136" customWidth="1"/>
    <col min="13341" max="13356" width="36.85546875" style="136" customWidth="1"/>
    <col min="13357" max="13357" width="37.140625" style="136" customWidth="1"/>
    <col min="13358" max="13359" width="36.85546875" style="136" customWidth="1"/>
    <col min="13360" max="13360" width="36.5703125" style="136" customWidth="1"/>
    <col min="13361" max="13362" width="36.85546875" style="136" customWidth="1"/>
    <col min="13363" max="13363" width="36.5703125" style="136" customWidth="1"/>
    <col min="13364" max="13364" width="37" style="136" customWidth="1"/>
    <col min="13365" max="13383" width="36.85546875" style="136" customWidth="1"/>
    <col min="13384" max="13384" width="37" style="136" customWidth="1"/>
    <col min="13385" max="13402" width="36.85546875" style="136" customWidth="1"/>
    <col min="13403" max="13403" width="36.5703125" style="136" customWidth="1"/>
    <col min="13404" max="13416" width="36.85546875" style="136" customWidth="1"/>
    <col min="13417" max="13417" width="36.5703125" style="136" customWidth="1"/>
    <col min="13418" max="13420" width="36.85546875" style="136" customWidth="1"/>
    <col min="13421" max="13421" width="36.5703125" style="136" customWidth="1"/>
    <col min="13422" max="13429" width="36.85546875" style="136" customWidth="1"/>
    <col min="13430" max="13430" width="36.5703125" style="136" customWidth="1"/>
    <col min="13431" max="13568" width="36.85546875" style="136"/>
    <col min="13569" max="13569" width="18.5703125" style="136" customWidth="1"/>
    <col min="13570" max="13578" width="31.42578125" style="136" customWidth="1"/>
    <col min="13579" max="13595" width="36.85546875" style="136" customWidth="1"/>
    <col min="13596" max="13596" width="37" style="136" customWidth="1"/>
    <col min="13597" max="13612" width="36.85546875" style="136" customWidth="1"/>
    <col min="13613" max="13613" width="37.140625" style="136" customWidth="1"/>
    <col min="13614" max="13615" width="36.85546875" style="136" customWidth="1"/>
    <col min="13616" max="13616" width="36.5703125" style="136" customWidth="1"/>
    <col min="13617" max="13618" width="36.85546875" style="136" customWidth="1"/>
    <col min="13619" max="13619" width="36.5703125" style="136" customWidth="1"/>
    <col min="13620" max="13620" width="37" style="136" customWidth="1"/>
    <col min="13621" max="13639" width="36.85546875" style="136" customWidth="1"/>
    <col min="13640" max="13640" width="37" style="136" customWidth="1"/>
    <col min="13641" max="13658" width="36.85546875" style="136" customWidth="1"/>
    <col min="13659" max="13659" width="36.5703125" style="136" customWidth="1"/>
    <col min="13660" max="13672" width="36.85546875" style="136" customWidth="1"/>
    <col min="13673" max="13673" width="36.5703125" style="136" customWidth="1"/>
    <col min="13674" max="13676" width="36.85546875" style="136" customWidth="1"/>
    <col min="13677" max="13677" width="36.5703125" style="136" customWidth="1"/>
    <col min="13678" max="13685" width="36.85546875" style="136" customWidth="1"/>
    <col min="13686" max="13686" width="36.5703125" style="136" customWidth="1"/>
    <col min="13687" max="13824" width="36.85546875" style="136"/>
    <col min="13825" max="13825" width="18.5703125" style="136" customWidth="1"/>
    <col min="13826" max="13834" width="31.42578125" style="136" customWidth="1"/>
    <col min="13835" max="13851" width="36.85546875" style="136" customWidth="1"/>
    <col min="13852" max="13852" width="37" style="136" customWidth="1"/>
    <col min="13853" max="13868" width="36.85546875" style="136" customWidth="1"/>
    <col min="13869" max="13869" width="37.140625" style="136" customWidth="1"/>
    <col min="13870" max="13871" width="36.85546875" style="136" customWidth="1"/>
    <col min="13872" max="13872" width="36.5703125" style="136" customWidth="1"/>
    <col min="13873" max="13874" width="36.85546875" style="136" customWidth="1"/>
    <col min="13875" max="13875" width="36.5703125" style="136" customWidth="1"/>
    <col min="13876" max="13876" width="37" style="136" customWidth="1"/>
    <col min="13877" max="13895" width="36.85546875" style="136" customWidth="1"/>
    <col min="13896" max="13896" width="37" style="136" customWidth="1"/>
    <col min="13897" max="13914" width="36.85546875" style="136" customWidth="1"/>
    <col min="13915" max="13915" width="36.5703125" style="136" customWidth="1"/>
    <col min="13916" max="13928" width="36.85546875" style="136" customWidth="1"/>
    <col min="13929" max="13929" width="36.5703125" style="136" customWidth="1"/>
    <col min="13930" max="13932" width="36.85546875" style="136" customWidth="1"/>
    <col min="13933" max="13933" width="36.5703125" style="136" customWidth="1"/>
    <col min="13934" max="13941" width="36.85546875" style="136" customWidth="1"/>
    <col min="13942" max="13942" width="36.5703125" style="136" customWidth="1"/>
    <col min="13943" max="14080" width="36.85546875" style="136"/>
    <col min="14081" max="14081" width="18.5703125" style="136" customWidth="1"/>
    <col min="14082" max="14090" width="31.42578125" style="136" customWidth="1"/>
    <col min="14091" max="14107" width="36.85546875" style="136" customWidth="1"/>
    <col min="14108" max="14108" width="37" style="136" customWidth="1"/>
    <col min="14109" max="14124" width="36.85546875" style="136" customWidth="1"/>
    <col min="14125" max="14125" width="37.140625" style="136" customWidth="1"/>
    <col min="14126" max="14127" width="36.85546875" style="136" customWidth="1"/>
    <col min="14128" max="14128" width="36.5703125" style="136" customWidth="1"/>
    <col min="14129" max="14130" width="36.85546875" style="136" customWidth="1"/>
    <col min="14131" max="14131" width="36.5703125" style="136" customWidth="1"/>
    <col min="14132" max="14132" width="37" style="136" customWidth="1"/>
    <col min="14133" max="14151" width="36.85546875" style="136" customWidth="1"/>
    <col min="14152" max="14152" width="37" style="136" customWidth="1"/>
    <col min="14153" max="14170" width="36.85546875" style="136" customWidth="1"/>
    <col min="14171" max="14171" width="36.5703125" style="136" customWidth="1"/>
    <col min="14172" max="14184" width="36.85546875" style="136" customWidth="1"/>
    <col min="14185" max="14185" width="36.5703125" style="136" customWidth="1"/>
    <col min="14186" max="14188" width="36.85546875" style="136" customWidth="1"/>
    <col min="14189" max="14189" width="36.5703125" style="136" customWidth="1"/>
    <col min="14190" max="14197" width="36.85546875" style="136" customWidth="1"/>
    <col min="14198" max="14198" width="36.5703125" style="136" customWidth="1"/>
    <col min="14199" max="14336" width="36.85546875" style="136"/>
    <col min="14337" max="14337" width="18.5703125" style="136" customWidth="1"/>
    <col min="14338" max="14346" width="31.42578125" style="136" customWidth="1"/>
    <col min="14347" max="14363" width="36.85546875" style="136" customWidth="1"/>
    <col min="14364" max="14364" width="37" style="136" customWidth="1"/>
    <col min="14365" max="14380" width="36.85546875" style="136" customWidth="1"/>
    <col min="14381" max="14381" width="37.140625" style="136" customWidth="1"/>
    <col min="14382" max="14383" width="36.85546875" style="136" customWidth="1"/>
    <col min="14384" max="14384" width="36.5703125" style="136" customWidth="1"/>
    <col min="14385" max="14386" width="36.85546875" style="136" customWidth="1"/>
    <col min="14387" max="14387" width="36.5703125" style="136" customWidth="1"/>
    <col min="14388" max="14388" width="37" style="136" customWidth="1"/>
    <col min="14389" max="14407" width="36.85546875" style="136" customWidth="1"/>
    <col min="14408" max="14408" width="37" style="136" customWidth="1"/>
    <col min="14409" max="14426" width="36.85546875" style="136" customWidth="1"/>
    <col min="14427" max="14427" width="36.5703125" style="136" customWidth="1"/>
    <col min="14428" max="14440" width="36.85546875" style="136" customWidth="1"/>
    <col min="14441" max="14441" width="36.5703125" style="136" customWidth="1"/>
    <col min="14442" max="14444" width="36.85546875" style="136" customWidth="1"/>
    <col min="14445" max="14445" width="36.5703125" style="136" customWidth="1"/>
    <col min="14446" max="14453" width="36.85546875" style="136" customWidth="1"/>
    <col min="14454" max="14454" width="36.5703125" style="136" customWidth="1"/>
    <col min="14455" max="14592" width="36.85546875" style="136"/>
    <col min="14593" max="14593" width="18.5703125" style="136" customWidth="1"/>
    <col min="14594" max="14602" width="31.42578125" style="136" customWidth="1"/>
    <col min="14603" max="14619" width="36.85546875" style="136" customWidth="1"/>
    <col min="14620" max="14620" width="37" style="136" customWidth="1"/>
    <col min="14621" max="14636" width="36.85546875" style="136" customWidth="1"/>
    <col min="14637" max="14637" width="37.140625" style="136" customWidth="1"/>
    <col min="14638" max="14639" width="36.85546875" style="136" customWidth="1"/>
    <col min="14640" max="14640" width="36.5703125" style="136" customWidth="1"/>
    <col min="14641" max="14642" width="36.85546875" style="136" customWidth="1"/>
    <col min="14643" max="14643" width="36.5703125" style="136" customWidth="1"/>
    <col min="14644" max="14644" width="37" style="136" customWidth="1"/>
    <col min="14645" max="14663" width="36.85546875" style="136" customWidth="1"/>
    <col min="14664" max="14664" width="37" style="136" customWidth="1"/>
    <col min="14665" max="14682" width="36.85546875" style="136" customWidth="1"/>
    <col min="14683" max="14683" width="36.5703125" style="136" customWidth="1"/>
    <col min="14684" max="14696" width="36.85546875" style="136" customWidth="1"/>
    <col min="14697" max="14697" width="36.5703125" style="136" customWidth="1"/>
    <col min="14698" max="14700" width="36.85546875" style="136" customWidth="1"/>
    <col min="14701" max="14701" width="36.5703125" style="136" customWidth="1"/>
    <col min="14702" max="14709" width="36.85546875" style="136" customWidth="1"/>
    <col min="14710" max="14710" width="36.5703125" style="136" customWidth="1"/>
    <col min="14711" max="14848" width="36.85546875" style="136"/>
    <col min="14849" max="14849" width="18.5703125" style="136" customWidth="1"/>
    <col min="14850" max="14858" width="31.42578125" style="136" customWidth="1"/>
    <col min="14859" max="14875" width="36.85546875" style="136" customWidth="1"/>
    <col min="14876" max="14876" width="37" style="136" customWidth="1"/>
    <col min="14877" max="14892" width="36.85546875" style="136" customWidth="1"/>
    <col min="14893" max="14893" width="37.140625" style="136" customWidth="1"/>
    <col min="14894" max="14895" width="36.85546875" style="136" customWidth="1"/>
    <col min="14896" max="14896" width="36.5703125" style="136" customWidth="1"/>
    <col min="14897" max="14898" width="36.85546875" style="136" customWidth="1"/>
    <col min="14899" max="14899" width="36.5703125" style="136" customWidth="1"/>
    <col min="14900" max="14900" width="37" style="136" customWidth="1"/>
    <col min="14901" max="14919" width="36.85546875" style="136" customWidth="1"/>
    <col min="14920" max="14920" width="37" style="136" customWidth="1"/>
    <col min="14921" max="14938" width="36.85546875" style="136" customWidth="1"/>
    <col min="14939" max="14939" width="36.5703125" style="136" customWidth="1"/>
    <col min="14940" max="14952" width="36.85546875" style="136" customWidth="1"/>
    <col min="14953" max="14953" width="36.5703125" style="136" customWidth="1"/>
    <col min="14954" max="14956" width="36.85546875" style="136" customWidth="1"/>
    <col min="14957" max="14957" width="36.5703125" style="136" customWidth="1"/>
    <col min="14958" max="14965" width="36.85546875" style="136" customWidth="1"/>
    <col min="14966" max="14966" width="36.5703125" style="136" customWidth="1"/>
    <col min="14967" max="15104" width="36.85546875" style="136"/>
    <col min="15105" max="15105" width="18.5703125" style="136" customWidth="1"/>
    <col min="15106" max="15114" width="31.42578125" style="136" customWidth="1"/>
    <col min="15115" max="15131" width="36.85546875" style="136" customWidth="1"/>
    <col min="15132" max="15132" width="37" style="136" customWidth="1"/>
    <col min="15133" max="15148" width="36.85546875" style="136" customWidth="1"/>
    <col min="15149" max="15149" width="37.140625" style="136" customWidth="1"/>
    <col min="15150" max="15151" width="36.85546875" style="136" customWidth="1"/>
    <col min="15152" max="15152" width="36.5703125" style="136" customWidth="1"/>
    <col min="15153" max="15154" width="36.85546875" style="136" customWidth="1"/>
    <col min="15155" max="15155" width="36.5703125" style="136" customWidth="1"/>
    <col min="15156" max="15156" width="37" style="136" customWidth="1"/>
    <col min="15157" max="15175" width="36.85546875" style="136" customWidth="1"/>
    <col min="15176" max="15176" width="37" style="136" customWidth="1"/>
    <col min="15177" max="15194" width="36.85546875" style="136" customWidth="1"/>
    <col min="15195" max="15195" width="36.5703125" style="136" customWidth="1"/>
    <col min="15196" max="15208" width="36.85546875" style="136" customWidth="1"/>
    <col min="15209" max="15209" width="36.5703125" style="136" customWidth="1"/>
    <col min="15210" max="15212" width="36.85546875" style="136" customWidth="1"/>
    <col min="15213" max="15213" width="36.5703125" style="136" customWidth="1"/>
    <col min="15214" max="15221" width="36.85546875" style="136" customWidth="1"/>
    <col min="15222" max="15222" width="36.5703125" style="136" customWidth="1"/>
    <col min="15223" max="15360" width="36.85546875" style="136"/>
    <col min="15361" max="15361" width="18.5703125" style="136" customWidth="1"/>
    <col min="15362" max="15370" width="31.42578125" style="136" customWidth="1"/>
    <col min="15371" max="15387" width="36.85546875" style="136" customWidth="1"/>
    <col min="15388" max="15388" width="37" style="136" customWidth="1"/>
    <col min="15389" max="15404" width="36.85546875" style="136" customWidth="1"/>
    <col min="15405" max="15405" width="37.140625" style="136" customWidth="1"/>
    <col min="15406" max="15407" width="36.85546875" style="136" customWidth="1"/>
    <col min="15408" max="15408" width="36.5703125" style="136" customWidth="1"/>
    <col min="15409" max="15410" width="36.85546875" style="136" customWidth="1"/>
    <col min="15411" max="15411" width="36.5703125" style="136" customWidth="1"/>
    <col min="15412" max="15412" width="37" style="136" customWidth="1"/>
    <col min="15413" max="15431" width="36.85546875" style="136" customWidth="1"/>
    <col min="15432" max="15432" width="37" style="136" customWidth="1"/>
    <col min="15433" max="15450" width="36.85546875" style="136" customWidth="1"/>
    <col min="15451" max="15451" width="36.5703125" style="136" customWidth="1"/>
    <col min="15452" max="15464" width="36.85546875" style="136" customWidth="1"/>
    <col min="15465" max="15465" width="36.5703125" style="136" customWidth="1"/>
    <col min="15466" max="15468" width="36.85546875" style="136" customWidth="1"/>
    <col min="15469" max="15469" width="36.5703125" style="136" customWidth="1"/>
    <col min="15470" max="15477" width="36.85546875" style="136" customWidth="1"/>
    <col min="15478" max="15478" width="36.5703125" style="136" customWidth="1"/>
    <col min="15479" max="15616" width="36.85546875" style="136"/>
    <col min="15617" max="15617" width="18.5703125" style="136" customWidth="1"/>
    <col min="15618" max="15626" width="31.42578125" style="136" customWidth="1"/>
    <col min="15627" max="15643" width="36.85546875" style="136" customWidth="1"/>
    <col min="15644" max="15644" width="37" style="136" customWidth="1"/>
    <col min="15645" max="15660" width="36.85546875" style="136" customWidth="1"/>
    <col min="15661" max="15661" width="37.140625" style="136" customWidth="1"/>
    <col min="15662" max="15663" width="36.85546875" style="136" customWidth="1"/>
    <col min="15664" max="15664" width="36.5703125" style="136" customWidth="1"/>
    <col min="15665" max="15666" width="36.85546875" style="136" customWidth="1"/>
    <col min="15667" max="15667" width="36.5703125" style="136" customWidth="1"/>
    <col min="15668" max="15668" width="37" style="136" customWidth="1"/>
    <col min="15669" max="15687" width="36.85546875" style="136" customWidth="1"/>
    <col min="15688" max="15688" width="37" style="136" customWidth="1"/>
    <col min="15689" max="15706" width="36.85546875" style="136" customWidth="1"/>
    <col min="15707" max="15707" width="36.5703125" style="136" customWidth="1"/>
    <col min="15708" max="15720" width="36.85546875" style="136" customWidth="1"/>
    <col min="15721" max="15721" width="36.5703125" style="136" customWidth="1"/>
    <col min="15722" max="15724" width="36.85546875" style="136" customWidth="1"/>
    <col min="15725" max="15725" width="36.5703125" style="136" customWidth="1"/>
    <col min="15726" max="15733" width="36.85546875" style="136" customWidth="1"/>
    <col min="15734" max="15734" width="36.5703125" style="136" customWidth="1"/>
    <col min="15735" max="15872" width="36.85546875" style="136"/>
    <col min="15873" max="15873" width="18.5703125" style="136" customWidth="1"/>
    <col min="15874" max="15882" width="31.42578125" style="136" customWidth="1"/>
    <col min="15883" max="15899" width="36.85546875" style="136" customWidth="1"/>
    <col min="15900" max="15900" width="37" style="136" customWidth="1"/>
    <col min="15901" max="15916" width="36.85546875" style="136" customWidth="1"/>
    <col min="15917" max="15917" width="37.140625" style="136" customWidth="1"/>
    <col min="15918" max="15919" width="36.85546875" style="136" customWidth="1"/>
    <col min="15920" max="15920" width="36.5703125" style="136" customWidth="1"/>
    <col min="15921" max="15922" width="36.85546875" style="136" customWidth="1"/>
    <col min="15923" max="15923" width="36.5703125" style="136" customWidth="1"/>
    <col min="15924" max="15924" width="37" style="136" customWidth="1"/>
    <col min="15925" max="15943" width="36.85546875" style="136" customWidth="1"/>
    <col min="15944" max="15944" width="37" style="136" customWidth="1"/>
    <col min="15945" max="15962" width="36.85546875" style="136" customWidth="1"/>
    <col min="15963" max="15963" width="36.5703125" style="136" customWidth="1"/>
    <col min="15964" max="15976" width="36.85546875" style="136" customWidth="1"/>
    <col min="15977" max="15977" width="36.5703125" style="136" customWidth="1"/>
    <col min="15978" max="15980" width="36.85546875" style="136" customWidth="1"/>
    <col min="15981" max="15981" width="36.5703125" style="136" customWidth="1"/>
    <col min="15982" max="15989" width="36.85546875" style="136" customWidth="1"/>
    <col min="15990" max="15990" width="36.5703125" style="136" customWidth="1"/>
    <col min="15991" max="16128" width="36.85546875" style="136"/>
    <col min="16129" max="16129" width="18.5703125" style="136" customWidth="1"/>
    <col min="16130" max="16138" width="31.42578125" style="136" customWidth="1"/>
    <col min="16139" max="16155" width="36.85546875" style="136" customWidth="1"/>
    <col min="16156" max="16156" width="37" style="136" customWidth="1"/>
    <col min="16157" max="16172" width="36.85546875" style="136" customWidth="1"/>
    <col min="16173" max="16173" width="37.140625" style="136" customWidth="1"/>
    <col min="16174" max="16175" width="36.85546875" style="136" customWidth="1"/>
    <col min="16176" max="16176" width="36.5703125" style="136" customWidth="1"/>
    <col min="16177" max="16178" width="36.85546875" style="136" customWidth="1"/>
    <col min="16179" max="16179" width="36.5703125" style="136" customWidth="1"/>
    <col min="16180" max="16180" width="37" style="136" customWidth="1"/>
    <col min="16181" max="16199" width="36.85546875" style="136" customWidth="1"/>
    <col min="16200" max="16200" width="37" style="136" customWidth="1"/>
    <col min="16201" max="16218" width="36.85546875" style="136" customWidth="1"/>
    <col min="16219" max="16219" width="36.5703125" style="136" customWidth="1"/>
    <col min="16220" max="16232" width="36.85546875" style="136" customWidth="1"/>
    <col min="16233" max="16233" width="36.5703125" style="136" customWidth="1"/>
    <col min="16234" max="16236" width="36.85546875" style="136" customWidth="1"/>
    <col min="16237" max="16237" width="36.5703125" style="136" customWidth="1"/>
    <col min="16238" max="16245" width="36.85546875" style="136" customWidth="1"/>
    <col min="16246" max="16246" width="36.5703125" style="136" customWidth="1"/>
    <col min="16247" max="16384" width="36.85546875" style="136"/>
  </cols>
  <sheetData>
    <row r="1" spans="1:245" s="80" customFormat="1" ht="12.75" customHeight="1" x14ac:dyDescent="0.25">
      <c r="A1" s="76" t="s">
        <v>115</v>
      </c>
      <c r="B1" s="77"/>
      <c r="C1" s="78"/>
      <c r="D1" s="78"/>
      <c r="E1" s="78"/>
      <c r="F1" s="78"/>
      <c r="G1" s="78"/>
      <c r="H1" s="78"/>
      <c r="I1" s="78"/>
      <c r="J1" s="78"/>
      <c r="K1" s="79"/>
      <c r="L1" s="79"/>
      <c r="M1" s="79"/>
      <c r="N1" s="79"/>
      <c r="O1" s="79"/>
      <c r="P1" s="79"/>
      <c r="Q1" s="79"/>
      <c r="R1" s="79"/>
      <c r="S1" s="79"/>
      <c r="T1" s="79"/>
      <c r="U1" s="79"/>
      <c r="V1" s="79"/>
      <c r="W1" s="79"/>
      <c r="X1" s="79"/>
      <c r="Y1" s="79"/>
      <c r="Z1" s="79"/>
      <c r="AA1" s="79"/>
      <c r="AB1" s="79"/>
      <c r="AC1" s="79"/>
      <c r="AD1" s="79"/>
      <c r="AE1" s="79"/>
      <c r="AF1" s="79"/>
      <c r="AG1" s="79"/>
      <c r="AH1" s="79"/>
      <c r="AI1" s="79"/>
    </row>
    <row r="2" spans="1:245" s="84" customFormat="1" ht="12.75" customHeight="1" x14ac:dyDescent="0.25">
      <c r="A2" s="81" t="s">
        <v>116</v>
      </c>
      <c r="B2" s="82">
        <v>1</v>
      </c>
      <c r="C2" s="82">
        <v>2</v>
      </c>
      <c r="D2" s="82">
        <v>3</v>
      </c>
      <c r="E2" s="82">
        <v>4</v>
      </c>
      <c r="F2" s="82">
        <v>5</v>
      </c>
      <c r="G2" s="82">
        <v>6</v>
      </c>
      <c r="H2" s="82">
        <v>7</v>
      </c>
      <c r="I2" s="82">
        <v>8</v>
      </c>
      <c r="J2" s="82">
        <v>9</v>
      </c>
      <c r="K2" s="82"/>
      <c r="L2" s="82"/>
      <c r="M2" s="82"/>
      <c r="N2" s="82"/>
      <c r="O2" s="82"/>
      <c r="P2" s="82"/>
      <c r="Q2" s="82"/>
      <c r="R2" s="82"/>
      <c r="S2" s="82"/>
      <c r="T2" s="82"/>
      <c r="U2" s="82"/>
      <c r="V2" s="82"/>
      <c r="W2" s="82"/>
      <c r="X2" s="82"/>
      <c r="Y2" s="82"/>
      <c r="Z2" s="82"/>
      <c r="AA2" s="82"/>
      <c r="AB2" s="82"/>
      <c r="AC2" s="82"/>
      <c r="AD2" s="82"/>
      <c r="AE2" s="82"/>
      <c r="AF2" s="82"/>
      <c r="AG2" s="82"/>
      <c r="AH2" s="82"/>
      <c r="AI2" s="82"/>
      <c r="AJ2" s="83"/>
      <c r="AK2" s="83" t="str">
        <f t="shared" ref="AK2:CV2" si="0">IF(AK3="","",AJ2+1)</f>
        <v/>
      </c>
      <c r="AL2" s="83" t="str">
        <f t="shared" si="0"/>
        <v/>
      </c>
      <c r="AM2" s="83" t="str">
        <f t="shared" si="0"/>
        <v/>
      </c>
      <c r="AN2" s="83" t="str">
        <f t="shared" si="0"/>
        <v/>
      </c>
      <c r="AO2" s="83" t="str">
        <f t="shared" si="0"/>
        <v/>
      </c>
      <c r="AP2" s="83" t="str">
        <f t="shared" si="0"/>
        <v/>
      </c>
      <c r="AQ2" s="83" t="str">
        <f t="shared" si="0"/>
        <v/>
      </c>
      <c r="AR2" s="83" t="str">
        <f t="shared" si="0"/>
        <v/>
      </c>
      <c r="AS2" s="83" t="str">
        <f t="shared" si="0"/>
        <v/>
      </c>
      <c r="AT2" s="83" t="str">
        <f t="shared" si="0"/>
        <v/>
      </c>
      <c r="AU2" s="83" t="str">
        <f t="shared" si="0"/>
        <v/>
      </c>
      <c r="AV2" s="83" t="str">
        <f t="shared" si="0"/>
        <v/>
      </c>
      <c r="AW2" s="83" t="str">
        <f t="shared" si="0"/>
        <v/>
      </c>
      <c r="AX2" s="83" t="str">
        <f t="shared" si="0"/>
        <v/>
      </c>
      <c r="AY2" s="83" t="str">
        <f t="shared" si="0"/>
        <v/>
      </c>
      <c r="AZ2" s="83" t="str">
        <f t="shared" si="0"/>
        <v/>
      </c>
      <c r="BA2" s="83" t="str">
        <f t="shared" si="0"/>
        <v/>
      </c>
      <c r="BB2" s="83" t="str">
        <f t="shared" si="0"/>
        <v/>
      </c>
      <c r="BC2" s="83" t="str">
        <f t="shared" si="0"/>
        <v/>
      </c>
      <c r="BD2" s="83" t="str">
        <f t="shared" si="0"/>
        <v/>
      </c>
      <c r="BE2" s="83" t="str">
        <f t="shared" si="0"/>
        <v/>
      </c>
      <c r="BF2" s="83" t="str">
        <f t="shared" si="0"/>
        <v/>
      </c>
      <c r="BG2" s="83" t="str">
        <f t="shared" si="0"/>
        <v/>
      </c>
      <c r="BH2" s="83" t="str">
        <f t="shared" si="0"/>
        <v/>
      </c>
      <c r="BI2" s="83" t="str">
        <f t="shared" si="0"/>
        <v/>
      </c>
      <c r="BJ2" s="83" t="str">
        <f t="shared" si="0"/>
        <v/>
      </c>
      <c r="BK2" s="83" t="str">
        <f t="shared" si="0"/>
        <v/>
      </c>
      <c r="BL2" s="83" t="str">
        <f t="shared" si="0"/>
        <v/>
      </c>
      <c r="BM2" s="83" t="str">
        <f t="shared" si="0"/>
        <v/>
      </c>
      <c r="BN2" s="83" t="str">
        <f t="shared" si="0"/>
        <v/>
      </c>
      <c r="BO2" s="83" t="str">
        <f t="shared" si="0"/>
        <v/>
      </c>
      <c r="BP2" s="83" t="str">
        <f t="shared" si="0"/>
        <v/>
      </c>
      <c r="BQ2" s="83" t="str">
        <f t="shared" si="0"/>
        <v/>
      </c>
      <c r="BR2" s="83" t="str">
        <f t="shared" si="0"/>
        <v/>
      </c>
      <c r="BS2" s="83" t="str">
        <f t="shared" si="0"/>
        <v/>
      </c>
      <c r="BT2" s="83" t="str">
        <f t="shared" si="0"/>
        <v/>
      </c>
      <c r="BU2" s="83" t="str">
        <f t="shared" si="0"/>
        <v/>
      </c>
      <c r="BV2" s="83" t="str">
        <f t="shared" si="0"/>
        <v/>
      </c>
      <c r="BW2" s="83" t="str">
        <f t="shared" si="0"/>
        <v/>
      </c>
      <c r="BX2" s="83" t="str">
        <f t="shared" si="0"/>
        <v/>
      </c>
      <c r="BY2" s="83" t="str">
        <f t="shared" si="0"/>
        <v/>
      </c>
      <c r="BZ2" s="83" t="str">
        <f t="shared" si="0"/>
        <v/>
      </c>
      <c r="CA2" s="83" t="str">
        <f t="shared" si="0"/>
        <v/>
      </c>
      <c r="CB2" s="83" t="str">
        <f t="shared" si="0"/>
        <v/>
      </c>
      <c r="CC2" s="83" t="str">
        <f t="shared" si="0"/>
        <v/>
      </c>
      <c r="CD2" s="83" t="str">
        <f t="shared" si="0"/>
        <v/>
      </c>
      <c r="CE2" s="83" t="str">
        <f t="shared" si="0"/>
        <v/>
      </c>
      <c r="CF2" s="83" t="str">
        <f t="shared" si="0"/>
        <v/>
      </c>
      <c r="CG2" s="83" t="str">
        <f t="shared" si="0"/>
        <v/>
      </c>
      <c r="CH2" s="83" t="str">
        <f t="shared" si="0"/>
        <v/>
      </c>
      <c r="CI2" s="83" t="str">
        <f t="shared" si="0"/>
        <v/>
      </c>
      <c r="CJ2" s="83" t="str">
        <f t="shared" si="0"/>
        <v/>
      </c>
      <c r="CK2" s="83" t="str">
        <f t="shared" si="0"/>
        <v/>
      </c>
      <c r="CL2" s="83" t="str">
        <f t="shared" si="0"/>
        <v/>
      </c>
      <c r="CM2" s="83" t="str">
        <f t="shared" si="0"/>
        <v/>
      </c>
      <c r="CN2" s="83" t="str">
        <f t="shared" si="0"/>
        <v/>
      </c>
      <c r="CO2" s="83" t="str">
        <f t="shared" si="0"/>
        <v/>
      </c>
      <c r="CP2" s="83" t="str">
        <f t="shared" si="0"/>
        <v/>
      </c>
      <c r="CQ2" s="83" t="str">
        <f t="shared" si="0"/>
        <v/>
      </c>
      <c r="CR2" s="83" t="str">
        <f t="shared" si="0"/>
        <v/>
      </c>
      <c r="CS2" s="83" t="str">
        <f t="shared" si="0"/>
        <v/>
      </c>
      <c r="CT2" s="83" t="str">
        <f t="shared" si="0"/>
        <v/>
      </c>
      <c r="CU2" s="83" t="str">
        <f t="shared" si="0"/>
        <v/>
      </c>
      <c r="CV2" s="83" t="str">
        <f t="shared" si="0"/>
        <v/>
      </c>
      <c r="CW2" s="83" t="str">
        <f t="shared" ref="CW2:FH2" si="1">IF(CW3="","",CV2+1)</f>
        <v/>
      </c>
      <c r="CX2" s="83" t="str">
        <f t="shared" si="1"/>
        <v/>
      </c>
      <c r="CY2" s="83" t="str">
        <f t="shared" si="1"/>
        <v/>
      </c>
      <c r="CZ2" s="83" t="str">
        <f t="shared" si="1"/>
        <v/>
      </c>
      <c r="DA2" s="83" t="str">
        <f t="shared" si="1"/>
        <v/>
      </c>
      <c r="DB2" s="83" t="str">
        <f t="shared" si="1"/>
        <v/>
      </c>
      <c r="DC2" s="83" t="str">
        <f t="shared" si="1"/>
        <v/>
      </c>
      <c r="DD2" s="83" t="str">
        <f t="shared" si="1"/>
        <v/>
      </c>
      <c r="DE2" s="83" t="str">
        <f t="shared" si="1"/>
        <v/>
      </c>
      <c r="DF2" s="83" t="str">
        <f t="shared" si="1"/>
        <v/>
      </c>
      <c r="DG2" s="83" t="str">
        <f t="shared" si="1"/>
        <v/>
      </c>
      <c r="DH2" s="83" t="str">
        <f t="shared" si="1"/>
        <v/>
      </c>
      <c r="DI2" s="83" t="str">
        <f t="shared" si="1"/>
        <v/>
      </c>
      <c r="DJ2" s="83" t="str">
        <f t="shared" si="1"/>
        <v/>
      </c>
      <c r="DK2" s="83" t="str">
        <f t="shared" si="1"/>
        <v/>
      </c>
      <c r="DL2" s="83" t="str">
        <f t="shared" si="1"/>
        <v/>
      </c>
      <c r="DM2" s="83" t="str">
        <f t="shared" si="1"/>
        <v/>
      </c>
      <c r="DN2" s="83" t="str">
        <f t="shared" si="1"/>
        <v/>
      </c>
      <c r="DO2" s="83" t="str">
        <f t="shared" si="1"/>
        <v/>
      </c>
      <c r="DP2" s="83" t="str">
        <f t="shared" si="1"/>
        <v/>
      </c>
      <c r="DQ2" s="83" t="str">
        <f t="shared" si="1"/>
        <v/>
      </c>
      <c r="DR2" s="83" t="str">
        <f t="shared" si="1"/>
        <v/>
      </c>
      <c r="DS2" s="83" t="str">
        <f t="shared" si="1"/>
        <v/>
      </c>
      <c r="DT2" s="83" t="str">
        <f t="shared" si="1"/>
        <v/>
      </c>
      <c r="DU2" s="83" t="str">
        <f t="shared" si="1"/>
        <v/>
      </c>
      <c r="DV2" s="83" t="str">
        <f t="shared" si="1"/>
        <v/>
      </c>
      <c r="DW2" s="83" t="str">
        <f t="shared" si="1"/>
        <v/>
      </c>
      <c r="DX2" s="83" t="str">
        <f t="shared" si="1"/>
        <v/>
      </c>
      <c r="DY2" s="83" t="str">
        <f t="shared" si="1"/>
        <v/>
      </c>
      <c r="DZ2" s="83" t="str">
        <f t="shared" si="1"/>
        <v/>
      </c>
      <c r="EA2" s="83" t="str">
        <f t="shared" si="1"/>
        <v/>
      </c>
      <c r="EB2" s="83" t="str">
        <f t="shared" si="1"/>
        <v/>
      </c>
      <c r="EC2" s="83" t="str">
        <f t="shared" si="1"/>
        <v/>
      </c>
      <c r="ED2" s="83" t="str">
        <f t="shared" si="1"/>
        <v/>
      </c>
      <c r="EE2" s="83" t="str">
        <f t="shared" si="1"/>
        <v/>
      </c>
      <c r="EF2" s="83" t="str">
        <f t="shared" si="1"/>
        <v/>
      </c>
      <c r="EG2" s="83" t="str">
        <f t="shared" si="1"/>
        <v/>
      </c>
      <c r="EH2" s="83" t="str">
        <f t="shared" si="1"/>
        <v/>
      </c>
      <c r="EI2" s="83" t="str">
        <f t="shared" si="1"/>
        <v/>
      </c>
      <c r="EJ2" s="83" t="str">
        <f t="shared" si="1"/>
        <v/>
      </c>
      <c r="EK2" s="83" t="str">
        <f t="shared" si="1"/>
        <v/>
      </c>
      <c r="EL2" s="83" t="str">
        <f t="shared" si="1"/>
        <v/>
      </c>
      <c r="EM2" s="83" t="str">
        <f t="shared" si="1"/>
        <v/>
      </c>
      <c r="EN2" s="83" t="str">
        <f t="shared" si="1"/>
        <v/>
      </c>
      <c r="EO2" s="83" t="str">
        <f t="shared" si="1"/>
        <v/>
      </c>
      <c r="EP2" s="83" t="str">
        <f t="shared" si="1"/>
        <v/>
      </c>
      <c r="EQ2" s="83" t="str">
        <f t="shared" si="1"/>
        <v/>
      </c>
      <c r="ER2" s="83" t="str">
        <f t="shared" si="1"/>
        <v/>
      </c>
      <c r="ES2" s="83" t="str">
        <f t="shared" si="1"/>
        <v/>
      </c>
      <c r="ET2" s="83" t="str">
        <f t="shared" si="1"/>
        <v/>
      </c>
      <c r="EU2" s="83" t="str">
        <f t="shared" si="1"/>
        <v/>
      </c>
      <c r="EV2" s="83" t="str">
        <f t="shared" si="1"/>
        <v/>
      </c>
      <c r="EW2" s="83" t="str">
        <f t="shared" si="1"/>
        <v/>
      </c>
      <c r="EX2" s="83" t="str">
        <f t="shared" si="1"/>
        <v/>
      </c>
      <c r="EY2" s="83" t="str">
        <f t="shared" si="1"/>
        <v/>
      </c>
      <c r="EZ2" s="83" t="str">
        <f t="shared" si="1"/>
        <v/>
      </c>
      <c r="FA2" s="83" t="str">
        <f t="shared" si="1"/>
        <v/>
      </c>
      <c r="FB2" s="83" t="str">
        <f t="shared" si="1"/>
        <v/>
      </c>
      <c r="FC2" s="83" t="str">
        <f t="shared" si="1"/>
        <v/>
      </c>
      <c r="FD2" s="83" t="str">
        <f t="shared" si="1"/>
        <v/>
      </c>
      <c r="FE2" s="83" t="str">
        <f t="shared" si="1"/>
        <v/>
      </c>
      <c r="FF2" s="83" t="str">
        <f t="shared" si="1"/>
        <v/>
      </c>
      <c r="FG2" s="83" t="str">
        <f t="shared" si="1"/>
        <v/>
      </c>
      <c r="FH2" s="83" t="str">
        <f t="shared" si="1"/>
        <v/>
      </c>
      <c r="FI2" s="83" t="str">
        <f t="shared" ref="FI2:HT2" si="2">IF(FI3="","",FH2+1)</f>
        <v/>
      </c>
      <c r="FJ2" s="83" t="str">
        <f t="shared" si="2"/>
        <v/>
      </c>
      <c r="FK2" s="83" t="str">
        <f t="shared" si="2"/>
        <v/>
      </c>
      <c r="FL2" s="83" t="str">
        <f t="shared" si="2"/>
        <v/>
      </c>
      <c r="FM2" s="83" t="str">
        <f t="shared" si="2"/>
        <v/>
      </c>
      <c r="FN2" s="83" t="str">
        <f t="shared" si="2"/>
        <v/>
      </c>
      <c r="FO2" s="83" t="str">
        <f t="shared" si="2"/>
        <v/>
      </c>
      <c r="FP2" s="83" t="str">
        <f t="shared" si="2"/>
        <v/>
      </c>
      <c r="FQ2" s="83" t="str">
        <f t="shared" si="2"/>
        <v/>
      </c>
      <c r="FR2" s="83" t="str">
        <f t="shared" si="2"/>
        <v/>
      </c>
      <c r="FS2" s="83" t="str">
        <f t="shared" si="2"/>
        <v/>
      </c>
      <c r="FT2" s="83" t="str">
        <f t="shared" si="2"/>
        <v/>
      </c>
      <c r="FU2" s="83" t="str">
        <f t="shared" si="2"/>
        <v/>
      </c>
      <c r="FV2" s="83" t="str">
        <f t="shared" si="2"/>
        <v/>
      </c>
      <c r="FW2" s="83" t="str">
        <f t="shared" si="2"/>
        <v/>
      </c>
      <c r="FX2" s="83" t="str">
        <f t="shared" si="2"/>
        <v/>
      </c>
      <c r="FY2" s="83" t="str">
        <f t="shared" si="2"/>
        <v/>
      </c>
      <c r="FZ2" s="83" t="str">
        <f t="shared" si="2"/>
        <v/>
      </c>
      <c r="GA2" s="83" t="str">
        <f t="shared" si="2"/>
        <v/>
      </c>
      <c r="GB2" s="83" t="str">
        <f t="shared" si="2"/>
        <v/>
      </c>
      <c r="GC2" s="83" t="str">
        <f t="shared" si="2"/>
        <v/>
      </c>
      <c r="GD2" s="83" t="str">
        <f t="shared" si="2"/>
        <v/>
      </c>
      <c r="GE2" s="83" t="str">
        <f t="shared" si="2"/>
        <v/>
      </c>
      <c r="GF2" s="83" t="str">
        <f t="shared" si="2"/>
        <v/>
      </c>
      <c r="GG2" s="83" t="str">
        <f t="shared" si="2"/>
        <v/>
      </c>
      <c r="GH2" s="83" t="str">
        <f t="shared" si="2"/>
        <v/>
      </c>
      <c r="GI2" s="83" t="str">
        <f t="shared" si="2"/>
        <v/>
      </c>
      <c r="GJ2" s="83" t="str">
        <f t="shared" si="2"/>
        <v/>
      </c>
      <c r="GK2" s="83" t="str">
        <f t="shared" si="2"/>
        <v/>
      </c>
      <c r="GL2" s="83" t="str">
        <f t="shared" si="2"/>
        <v/>
      </c>
      <c r="GM2" s="83" t="str">
        <f t="shared" si="2"/>
        <v/>
      </c>
      <c r="GN2" s="83" t="str">
        <f t="shared" si="2"/>
        <v/>
      </c>
      <c r="GO2" s="83" t="str">
        <f t="shared" si="2"/>
        <v/>
      </c>
      <c r="GP2" s="83" t="str">
        <f t="shared" si="2"/>
        <v/>
      </c>
      <c r="GQ2" s="83" t="str">
        <f t="shared" si="2"/>
        <v/>
      </c>
      <c r="GR2" s="83" t="str">
        <f t="shared" si="2"/>
        <v/>
      </c>
      <c r="GS2" s="83" t="str">
        <f t="shared" si="2"/>
        <v/>
      </c>
      <c r="GT2" s="83" t="str">
        <f t="shared" si="2"/>
        <v/>
      </c>
      <c r="GU2" s="83" t="str">
        <f t="shared" si="2"/>
        <v/>
      </c>
      <c r="GV2" s="83" t="str">
        <f t="shared" si="2"/>
        <v/>
      </c>
      <c r="GW2" s="83" t="str">
        <f t="shared" si="2"/>
        <v/>
      </c>
      <c r="GX2" s="83" t="str">
        <f t="shared" si="2"/>
        <v/>
      </c>
      <c r="GY2" s="83" t="str">
        <f t="shared" si="2"/>
        <v/>
      </c>
      <c r="GZ2" s="83" t="str">
        <f t="shared" si="2"/>
        <v/>
      </c>
      <c r="HA2" s="83" t="str">
        <f t="shared" si="2"/>
        <v/>
      </c>
      <c r="HB2" s="83" t="str">
        <f t="shared" si="2"/>
        <v/>
      </c>
      <c r="HC2" s="83" t="str">
        <f t="shared" si="2"/>
        <v/>
      </c>
      <c r="HD2" s="83" t="str">
        <f t="shared" si="2"/>
        <v/>
      </c>
      <c r="HE2" s="83" t="str">
        <f t="shared" si="2"/>
        <v/>
      </c>
      <c r="HF2" s="83" t="str">
        <f t="shared" si="2"/>
        <v/>
      </c>
      <c r="HG2" s="83" t="str">
        <f t="shared" si="2"/>
        <v/>
      </c>
      <c r="HH2" s="83" t="str">
        <f t="shared" si="2"/>
        <v/>
      </c>
      <c r="HI2" s="83" t="str">
        <f t="shared" si="2"/>
        <v/>
      </c>
      <c r="HJ2" s="83" t="str">
        <f t="shared" si="2"/>
        <v/>
      </c>
      <c r="HK2" s="83" t="str">
        <f t="shared" si="2"/>
        <v/>
      </c>
      <c r="HL2" s="83" t="str">
        <f t="shared" si="2"/>
        <v/>
      </c>
      <c r="HM2" s="83" t="str">
        <f t="shared" si="2"/>
        <v/>
      </c>
      <c r="HN2" s="83" t="str">
        <f t="shared" si="2"/>
        <v/>
      </c>
      <c r="HO2" s="83" t="str">
        <f t="shared" si="2"/>
        <v/>
      </c>
      <c r="HP2" s="83" t="str">
        <f t="shared" si="2"/>
        <v/>
      </c>
      <c r="HQ2" s="83" t="str">
        <f t="shared" si="2"/>
        <v/>
      </c>
      <c r="HR2" s="83" t="str">
        <f t="shared" si="2"/>
        <v/>
      </c>
      <c r="HS2" s="83" t="str">
        <f t="shared" si="2"/>
        <v/>
      </c>
      <c r="HT2" s="83" t="str">
        <f t="shared" si="2"/>
        <v/>
      </c>
      <c r="HU2" s="83" t="str">
        <f t="shared" ref="HU2:IK2" si="3">IF(HU3="","",HT2+1)</f>
        <v/>
      </c>
      <c r="HV2" s="83" t="str">
        <f t="shared" si="3"/>
        <v/>
      </c>
      <c r="HW2" s="83" t="str">
        <f t="shared" si="3"/>
        <v/>
      </c>
      <c r="HX2" s="83" t="str">
        <f t="shared" si="3"/>
        <v/>
      </c>
      <c r="HY2" s="83" t="str">
        <f t="shared" si="3"/>
        <v/>
      </c>
      <c r="HZ2" s="83" t="str">
        <f t="shared" si="3"/>
        <v/>
      </c>
      <c r="IA2" s="83" t="str">
        <f t="shared" si="3"/>
        <v/>
      </c>
      <c r="IB2" s="83" t="str">
        <f t="shared" si="3"/>
        <v/>
      </c>
      <c r="IC2" s="83" t="str">
        <f t="shared" si="3"/>
        <v/>
      </c>
      <c r="ID2" s="83" t="str">
        <f t="shared" si="3"/>
        <v/>
      </c>
      <c r="IE2" s="83" t="str">
        <f t="shared" si="3"/>
        <v/>
      </c>
      <c r="IF2" s="83" t="str">
        <f t="shared" si="3"/>
        <v/>
      </c>
      <c r="IG2" s="83" t="str">
        <f t="shared" si="3"/>
        <v/>
      </c>
      <c r="IH2" s="83" t="str">
        <f t="shared" si="3"/>
        <v/>
      </c>
      <c r="II2" s="83" t="str">
        <f t="shared" si="3"/>
        <v/>
      </c>
      <c r="IJ2" s="83" t="str">
        <f t="shared" si="3"/>
        <v/>
      </c>
      <c r="IK2" s="83" t="str">
        <f t="shared" si="3"/>
        <v/>
      </c>
    </row>
    <row r="3" spans="1:245" s="89" customFormat="1" x14ac:dyDescent="0.2">
      <c r="A3" s="85" t="s">
        <v>117</v>
      </c>
      <c r="B3" s="86" t="s">
        <v>339</v>
      </c>
      <c r="C3" s="86" t="s">
        <v>340</v>
      </c>
      <c r="D3" s="87" t="s">
        <v>341</v>
      </c>
      <c r="E3" s="87" t="s">
        <v>339</v>
      </c>
      <c r="F3" s="88"/>
      <c r="G3" s="86"/>
      <c r="H3" s="86"/>
      <c r="I3" s="86"/>
      <c r="J3" s="86"/>
      <c r="K3" s="87"/>
      <c r="L3" s="87"/>
      <c r="M3" s="87"/>
      <c r="N3" s="87"/>
      <c r="O3" s="87"/>
      <c r="P3" s="87"/>
      <c r="Q3" s="87"/>
      <c r="R3" s="87"/>
      <c r="S3" s="87"/>
      <c r="T3" s="87"/>
      <c r="U3" s="87"/>
      <c r="V3" s="87"/>
      <c r="W3" s="87"/>
      <c r="X3" s="87"/>
      <c r="Y3" s="87"/>
      <c r="Z3" s="87"/>
      <c r="AA3" s="87"/>
      <c r="AB3" s="87"/>
      <c r="AC3" s="87"/>
      <c r="AD3" s="87"/>
      <c r="AE3" s="87"/>
      <c r="AF3" s="87"/>
      <c r="AG3" s="87"/>
      <c r="AH3" s="87"/>
      <c r="AI3" s="87"/>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row>
    <row r="4" spans="1:245" s="89" customFormat="1" x14ac:dyDescent="0.2">
      <c r="A4" s="85" t="s">
        <v>118</v>
      </c>
      <c r="B4" s="86"/>
      <c r="C4" s="91"/>
      <c r="D4" s="86"/>
      <c r="E4" s="86"/>
      <c r="F4" s="88"/>
      <c r="G4" s="86"/>
      <c r="H4" s="86"/>
      <c r="I4" s="86"/>
      <c r="J4" s="86"/>
      <c r="K4" s="87"/>
      <c r="L4" s="86"/>
      <c r="M4" s="86"/>
      <c r="N4" s="86"/>
      <c r="O4" s="87"/>
      <c r="P4" s="87"/>
      <c r="Q4" s="86"/>
      <c r="R4" s="86"/>
      <c r="S4" s="86"/>
      <c r="T4" s="86"/>
      <c r="U4" s="86"/>
      <c r="V4" s="86"/>
      <c r="W4" s="86"/>
      <c r="X4" s="92"/>
      <c r="Y4" s="86"/>
      <c r="Z4" s="87"/>
      <c r="AA4" s="86"/>
      <c r="AB4" s="86"/>
      <c r="AC4" s="87"/>
      <c r="AD4" s="87"/>
      <c r="AE4" s="87"/>
      <c r="AF4" s="87"/>
      <c r="AG4" s="87"/>
      <c r="AH4" s="87"/>
      <c r="AI4" s="87"/>
      <c r="AQ4" s="93"/>
      <c r="AR4" s="93"/>
      <c r="AS4" s="93"/>
      <c r="AT4" s="93"/>
      <c r="AU4" s="93"/>
      <c r="AV4" s="93"/>
      <c r="AW4" s="93"/>
      <c r="GA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row>
    <row r="5" spans="1:245" s="98" customFormat="1" x14ac:dyDescent="0.2">
      <c r="A5" s="94" t="s">
        <v>119</v>
      </c>
      <c r="B5" s="95" t="s">
        <v>331</v>
      </c>
      <c r="C5" s="95" t="s">
        <v>331</v>
      </c>
      <c r="D5" s="95" t="s">
        <v>338</v>
      </c>
      <c r="E5" s="96" t="s">
        <v>342</v>
      </c>
      <c r="F5" s="97"/>
      <c r="G5" s="95"/>
      <c r="H5" s="95"/>
      <c r="I5" s="95"/>
      <c r="J5" s="95"/>
      <c r="K5" s="95"/>
      <c r="L5" s="96"/>
      <c r="M5" s="95"/>
      <c r="N5" s="96"/>
      <c r="O5" s="96"/>
      <c r="P5" s="96"/>
      <c r="Q5" s="95"/>
      <c r="R5" s="96"/>
      <c r="S5" s="95"/>
      <c r="T5" s="96"/>
      <c r="U5" s="95"/>
      <c r="V5" s="96"/>
      <c r="W5" s="95"/>
      <c r="X5" s="96"/>
      <c r="Y5" s="95"/>
      <c r="Z5" s="95"/>
      <c r="AA5" s="96"/>
      <c r="AB5" s="96"/>
      <c r="AC5" s="96"/>
      <c r="AD5" s="96"/>
      <c r="AE5" s="96"/>
      <c r="AF5" s="96"/>
      <c r="AG5" s="96"/>
      <c r="AH5" s="96"/>
      <c r="AI5" s="96"/>
      <c r="DO5" s="99"/>
      <c r="GC5" s="100"/>
      <c r="GD5" s="100"/>
      <c r="GE5" s="100"/>
      <c r="GF5" s="100"/>
      <c r="GG5" s="100"/>
      <c r="GH5" s="100"/>
      <c r="GI5" s="100"/>
      <c r="GJ5" s="100"/>
      <c r="GK5" s="100"/>
      <c r="GL5" s="100"/>
      <c r="GM5" s="100"/>
      <c r="GN5" s="100"/>
      <c r="GO5" s="100"/>
      <c r="GP5" s="100"/>
      <c r="GQ5" s="100"/>
      <c r="GR5" s="100"/>
      <c r="GS5" s="100"/>
      <c r="GT5" s="100"/>
      <c r="GU5" s="100"/>
      <c r="GV5" s="100"/>
      <c r="GW5" s="101"/>
      <c r="GX5" s="100"/>
      <c r="GY5" s="100"/>
      <c r="GZ5" s="100"/>
      <c r="HA5" s="100"/>
      <c r="HB5" s="100"/>
    </row>
    <row r="6" spans="1:245" s="98" customFormat="1" x14ac:dyDescent="0.2">
      <c r="A6" s="94" t="s">
        <v>120</v>
      </c>
      <c r="B6" s="95"/>
      <c r="C6" s="95"/>
      <c r="D6" s="96"/>
      <c r="E6" s="96"/>
      <c r="F6" s="97"/>
      <c r="G6" s="95"/>
      <c r="H6" s="95"/>
      <c r="I6" s="95"/>
      <c r="J6" s="95"/>
      <c r="K6" s="96"/>
      <c r="L6" s="96"/>
      <c r="M6" s="96"/>
      <c r="N6" s="96"/>
      <c r="O6" s="96"/>
      <c r="P6" s="96"/>
      <c r="Q6" s="96"/>
      <c r="R6" s="96"/>
      <c r="S6" s="96"/>
      <c r="T6" s="96"/>
      <c r="U6" s="96"/>
      <c r="V6" s="96"/>
      <c r="W6" s="96"/>
      <c r="X6" s="96"/>
      <c r="Y6" s="96"/>
      <c r="Z6" s="96"/>
      <c r="AA6" s="96"/>
      <c r="AB6" s="96"/>
      <c r="AC6" s="96"/>
      <c r="AD6" s="96"/>
      <c r="AE6" s="96"/>
      <c r="AF6" s="96"/>
      <c r="AG6" s="96"/>
      <c r="AH6" s="96"/>
      <c r="AI6" s="96"/>
      <c r="GC6" s="100"/>
      <c r="GD6" s="100"/>
      <c r="GE6" s="100"/>
      <c r="GF6" s="100"/>
      <c r="GG6" s="100"/>
      <c r="GH6" s="100"/>
      <c r="GI6" s="100"/>
      <c r="GJ6" s="100"/>
      <c r="GK6" s="100"/>
      <c r="GL6" s="100"/>
      <c r="GM6" s="100"/>
      <c r="GN6" s="100"/>
      <c r="GO6" s="100"/>
      <c r="GP6" s="100"/>
      <c r="GQ6" s="100"/>
      <c r="GR6" s="100"/>
      <c r="GS6" s="100"/>
      <c r="GT6" s="100"/>
      <c r="GU6" s="100"/>
      <c r="GV6" s="100"/>
      <c r="GW6" s="100"/>
      <c r="GX6" s="100"/>
      <c r="GY6" s="100"/>
      <c r="GZ6" s="100"/>
      <c r="HA6" s="100"/>
      <c r="HB6" s="100"/>
    </row>
    <row r="7" spans="1:245" s="105" customFormat="1" x14ac:dyDescent="0.2">
      <c r="A7" s="85" t="s">
        <v>121</v>
      </c>
      <c r="B7" s="102" t="s">
        <v>332</v>
      </c>
      <c r="C7" s="102" t="s">
        <v>335</v>
      </c>
      <c r="D7" s="102" t="s">
        <v>335</v>
      </c>
      <c r="E7" s="103" t="s">
        <v>343</v>
      </c>
      <c r="F7" s="104"/>
      <c r="G7" s="102"/>
      <c r="H7" s="102"/>
      <c r="I7" s="102"/>
      <c r="J7" s="102"/>
      <c r="K7" s="103"/>
      <c r="L7" s="103"/>
      <c r="M7" s="102"/>
      <c r="N7" s="103"/>
      <c r="O7" s="103"/>
      <c r="P7" s="103"/>
      <c r="Q7" s="102"/>
      <c r="R7" s="103"/>
      <c r="S7" s="102"/>
      <c r="T7" s="103"/>
      <c r="U7" s="103"/>
      <c r="V7" s="103"/>
      <c r="W7" s="103"/>
      <c r="X7" s="103"/>
      <c r="Y7" s="103"/>
      <c r="Z7" s="103"/>
      <c r="AA7" s="103"/>
      <c r="AB7" s="103"/>
      <c r="AC7" s="103"/>
      <c r="AD7" s="103"/>
      <c r="AE7" s="103"/>
      <c r="AF7" s="103"/>
      <c r="AG7" s="103"/>
      <c r="AH7" s="103"/>
      <c r="AI7" s="103"/>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row>
    <row r="8" spans="1:245" s="105" customFormat="1" x14ac:dyDescent="0.2">
      <c r="A8" s="85" t="s">
        <v>122</v>
      </c>
      <c r="B8" s="102"/>
      <c r="C8" s="102"/>
      <c r="D8" s="103"/>
      <c r="E8" s="103"/>
      <c r="F8" s="104"/>
      <c r="G8" s="102"/>
      <c r="H8" s="102"/>
      <c r="I8" s="102"/>
      <c r="J8" s="102"/>
      <c r="K8" s="103"/>
      <c r="L8" s="103"/>
      <c r="M8" s="103"/>
      <c r="N8" s="102"/>
      <c r="O8" s="103"/>
      <c r="P8" s="103"/>
      <c r="Q8" s="103"/>
      <c r="R8" s="103"/>
      <c r="S8" s="102"/>
      <c r="T8" s="103"/>
      <c r="U8" s="103"/>
      <c r="V8" s="103"/>
      <c r="W8" s="103"/>
      <c r="X8" s="103"/>
      <c r="Y8" s="103"/>
      <c r="Z8" s="103"/>
      <c r="AA8" s="103"/>
      <c r="AB8" s="103"/>
      <c r="AC8" s="103"/>
      <c r="AD8" s="103"/>
      <c r="AE8" s="103"/>
      <c r="AF8" s="103"/>
      <c r="AG8" s="103"/>
      <c r="AH8" s="103"/>
      <c r="AI8" s="103"/>
      <c r="GC8" s="106"/>
      <c r="GD8" s="106"/>
      <c r="GE8" s="106"/>
      <c r="GF8" s="106"/>
      <c r="GG8" s="106"/>
      <c r="GH8" s="106"/>
      <c r="GI8" s="106"/>
      <c r="GJ8" s="106"/>
      <c r="GK8" s="106"/>
      <c r="GL8" s="106"/>
      <c r="GM8" s="106"/>
      <c r="GN8" s="106"/>
      <c r="GO8" s="106"/>
      <c r="GP8" s="106"/>
      <c r="GQ8" s="106"/>
      <c r="GR8" s="106"/>
      <c r="GS8" s="106"/>
      <c r="GT8" s="106"/>
      <c r="GU8" s="106"/>
      <c r="GV8" s="106"/>
      <c r="GW8" s="106"/>
      <c r="GX8" s="106"/>
      <c r="GY8" s="106"/>
      <c r="GZ8" s="106"/>
      <c r="HA8" s="106"/>
      <c r="HB8" s="106"/>
    </row>
    <row r="9" spans="1:245" s="98" customFormat="1" x14ac:dyDescent="0.2">
      <c r="A9" s="94" t="s">
        <v>123</v>
      </c>
      <c r="B9" s="95"/>
      <c r="C9" s="107"/>
      <c r="D9" s="107"/>
      <c r="E9" s="96"/>
      <c r="F9" s="97"/>
      <c r="G9" s="95"/>
      <c r="H9" s="95"/>
      <c r="I9" s="95"/>
      <c r="J9" s="95"/>
      <c r="K9" s="96"/>
      <c r="L9" s="95"/>
      <c r="M9" s="95"/>
      <c r="N9" s="96"/>
      <c r="O9" s="96"/>
      <c r="P9" s="96"/>
      <c r="Q9" s="107"/>
      <c r="R9" s="96"/>
      <c r="S9" s="95"/>
      <c r="T9" s="95"/>
      <c r="U9" s="95"/>
      <c r="V9" s="96"/>
      <c r="W9" s="96"/>
      <c r="X9" s="96"/>
      <c r="Y9" s="96"/>
      <c r="Z9" s="96"/>
      <c r="AA9" s="96"/>
      <c r="AB9" s="96"/>
      <c r="AC9" s="96"/>
      <c r="AD9" s="96"/>
      <c r="AE9" s="96"/>
      <c r="AF9" s="96"/>
      <c r="AG9" s="96"/>
      <c r="AH9" s="96"/>
      <c r="AI9" s="96"/>
      <c r="AY9" s="99"/>
      <c r="GC9" s="100"/>
      <c r="GD9" s="100"/>
      <c r="GE9" s="100"/>
      <c r="GF9" s="100"/>
      <c r="GG9" s="100"/>
      <c r="GH9" s="100"/>
      <c r="GI9" s="100"/>
      <c r="GJ9" s="100"/>
      <c r="GK9" s="100"/>
      <c r="GL9" s="100"/>
      <c r="GM9" s="100"/>
      <c r="GN9" s="100"/>
      <c r="GO9" s="100"/>
      <c r="GP9" s="100"/>
      <c r="GQ9" s="100"/>
      <c r="GR9" s="100"/>
      <c r="GS9" s="100"/>
      <c r="GT9" s="100"/>
      <c r="GU9" s="100"/>
      <c r="GV9" s="100"/>
      <c r="GW9" s="100"/>
      <c r="GX9" s="100"/>
      <c r="GY9" s="100"/>
      <c r="GZ9" s="100"/>
      <c r="HA9" s="100"/>
      <c r="HB9" s="100"/>
    </row>
    <row r="10" spans="1:245" s="98" customFormat="1" x14ac:dyDescent="0.2">
      <c r="A10" s="94" t="s">
        <v>124</v>
      </c>
      <c r="B10" s="95"/>
      <c r="C10" s="95"/>
      <c r="D10" s="95"/>
      <c r="E10" s="96"/>
      <c r="F10" s="97"/>
      <c r="G10" s="95"/>
      <c r="H10" s="95"/>
      <c r="I10" s="95"/>
      <c r="J10" s="95"/>
      <c r="K10" s="96"/>
      <c r="L10" s="96"/>
      <c r="M10" s="96"/>
      <c r="N10" s="96"/>
      <c r="O10" s="96"/>
      <c r="P10" s="96"/>
      <c r="Q10" s="95"/>
      <c r="R10" s="96"/>
      <c r="S10" s="96"/>
      <c r="T10" s="96"/>
      <c r="U10" s="96"/>
      <c r="V10" s="96"/>
      <c r="W10" s="96"/>
      <c r="X10" s="96"/>
      <c r="Y10" s="96"/>
      <c r="Z10" s="96"/>
      <c r="AA10" s="96"/>
      <c r="AB10" s="96"/>
      <c r="AC10" s="96"/>
      <c r="AD10" s="96"/>
      <c r="AE10" s="96"/>
      <c r="AF10" s="96"/>
      <c r="AG10" s="96"/>
      <c r="AH10" s="96"/>
      <c r="AI10" s="96"/>
      <c r="GC10" s="100"/>
      <c r="GD10" s="100"/>
      <c r="GE10" s="100"/>
      <c r="GF10" s="100"/>
      <c r="GG10" s="100"/>
      <c r="GH10" s="100"/>
      <c r="GI10" s="100"/>
      <c r="GJ10" s="100"/>
      <c r="GK10" s="100"/>
      <c r="GL10" s="100"/>
      <c r="GM10" s="100"/>
      <c r="GN10" s="100"/>
      <c r="GO10" s="100"/>
      <c r="GP10" s="100"/>
      <c r="GQ10" s="100"/>
      <c r="GR10" s="100"/>
      <c r="GS10" s="100"/>
      <c r="GT10" s="100"/>
      <c r="GU10" s="100"/>
      <c r="GV10" s="100"/>
      <c r="GW10" s="100"/>
      <c r="GX10" s="100"/>
      <c r="GY10" s="100"/>
      <c r="GZ10" s="100"/>
      <c r="HA10" s="100"/>
      <c r="HB10" s="100"/>
    </row>
    <row r="11" spans="1:245" s="105" customFormat="1" x14ac:dyDescent="0.2">
      <c r="A11" s="85" t="s">
        <v>125</v>
      </c>
      <c r="B11" s="102"/>
      <c r="C11" s="102"/>
      <c r="D11" s="103"/>
      <c r="E11" s="103"/>
      <c r="F11" s="104"/>
      <c r="G11" s="102"/>
      <c r="H11" s="102"/>
      <c r="I11" s="102"/>
      <c r="J11" s="102"/>
      <c r="K11" s="103"/>
      <c r="L11" s="103"/>
      <c r="M11" s="103"/>
      <c r="N11" s="103"/>
      <c r="O11" s="103"/>
      <c r="P11" s="103"/>
      <c r="Q11" s="103"/>
      <c r="R11" s="103"/>
      <c r="S11" s="102"/>
      <c r="T11" s="103"/>
      <c r="U11" s="103"/>
      <c r="V11" s="103"/>
      <c r="W11" s="103"/>
      <c r="X11" s="102"/>
      <c r="Y11" s="103"/>
      <c r="Z11" s="103"/>
      <c r="AA11" s="103"/>
      <c r="AB11" s="103"/>
      <c r="AC11" s="103"/>
      <c r="AD11" s="103"/>
      <c r="AE11" s="103"/>
      <c r="AF11" s="103"/>
      <c r="AG11" s="103"/>
      <c r="AH11" s="103"/>
      <c r="AI11" s="103"/>
      <c r="GC11" s="106"/>
      <c r="GD11" s="106"/>
      <c r="GE11" s="106"/>
      <c r="GF11" s="106"/>
      <c r="GG11" s="106"/>
      <c r="GH11" s="106"/>
      <c r="GI11" s="106"/>
      <c r="GJ11" s="106"/>
      <c r="GK11" s="106"/>
      <c r="GL11" s="106"/>
      <c r="GM11" s="106"/>
      <c r="GN11" s="106"/>
      <c r="GO11" s="106"/>
      <c r="GP11" s="106"/>
      <c r="GQ11" s="106"/>
      <c r="GR11" s="106"/>
      <c r="GS11" s="106"/>
      <c r="GT11" s="106"/>
      <c r="GU11" s="106"/>
      <c r="GV11" s="106"/>
      <c r="GW11" s="106"/>
      <c r="GX11" s="106"/>
      <c r="GY11" s="106"/>
      <c r="GZ11" s="106"/>
      <c r="HA11" s="106"/>
      <c r="HB11" s="106"/>
    </row>
    <row r="12" spans="1:245" s="105" customFormat="1" ht="25.5" x14ac:dyDescent="0.2">
      <c r="A12" s="85" t="s">
        <v>126</v>
      </c>
      <c r="B12" s="102"/>
      <c r="C12" s="102"/>
      <c r="D12" s="103"/>
      <c r="E12" s="103"/>
      <c r="F12" s="104"/>
      <c r="G12" s="102"/>
      <c r="H12" s="102"/>
      <c r="I12" s="102"/>
      <c r="J12" s="102"/>
      <c r="K12" s="103"/>
      <c r="L12" s="103"/>
      <c r="M12" s="103"/>
      <c r="N12" s="103"/>
      <c r="O12" s="103"/>
      <c r="P12" s="103"/>
      <c r="Q12" s="103"/>
      <c r="R12" s="103"/>
      <c r="S12" s="102"/>
      <c r="T12" s="103"/>
      <c r="U12" s="103"/>
      <c r="V12" s="103"/>
      <c r="W12" s="103"/>
      <c r="X12" s="102"/>
      <c r="Y12" s="103"/>
      <c r="Z12" s="103"/>
      <c r="AA12" s="103"/>
      <c r="AB12" s="103"/>
      <c r="AC12" s="103"/>
      <c r="AD12" s="103"/>
      <c r="AE12" s="103"/>
      <c r="AF12" s="103"/>
      <c r="AG12" s="103"/>
      <c r="AH12" s="103"/>
      <c r="AI12" s="103"/>
      <c r="GC12" s="106"/>
      <c r="GD12" s="106"/>
      <c r="GE12" s="106"/>
      <c r="GF12" s="106"/>
      <c r="GG12" s="106"/>
      <c r="GH12" s="106"/>
      <c r="GI12" s="106"/>
      <c r="GJ12" s="106"/>
      <c r="GK12" s="106"/>
      <c r="GL12" s="106"/>
      <c r="GM12" s="106"/>
      <c r="GN12" s="106"/>
      <c r="GO12" s="106"/>
      <c r="GP12" s="106"/>
      <c r="GQ12" s="106"/>
      <c r="GR12" s="106"/>
      <c r="GS12" s="106"/>
      <c r="GT12" s="106"/>
      <c r="GU12" s="106"/>
      <c r="GV12" s="106"/>
      <c r="GW12" s="106"/>
      <c r="GX12" s="106"/>
      <c r="GY12" s="106"/>
      <c r="GZ12" s="106"/>
      <c r="HA12" s="106"/>
      <c r="HB12" s="106"/>
    </row>
    <row r="13" spans="1:245" s="98" customFormat="1" x14ac:dyDescent="0.2">
      <c r="A13" s="94" t="s">
        <v>127</v>
      </c>
      <c r="B13" s="95"/>
      <c r="C13" s="95"/>
      <c r="D13" s="96"/>
      <c r="E13" s="96"/>
      <c r="F13" s="97"/>
      <c r="G13" s="95"/>
      <c r="H13" s="95"/>
      <c r="I13" s="95"/>
      <c r="J13" s="95"/>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GC13" s="100"/>
      <c r="GD13" s="100"/>
      <c r="GE13" s="100"/>
      <c r="GF13" s="100"/>
      <c r="GG13" s="100"/>
      <c r="GH13" s="100"/>
      <c r="GI13" s="100"/>
      <c r="GJ13" s="100"/>
      <c r="GK13" s="100"/>
      <c r="GL13" s="100"/>
      <c r="GM13" s="100"/>
      <c r="GN13" s="100"/>
      <c r="GO13" s="100"/>
      <c r="GP13" s="100"/>
      <c r="GQ13" s="100"/>
      <c r="GR13" s="100"/>
      <c r="GS13" s="100"/>
      <c r="GT13" s="100"/>
      <c r="GU13" s="100"/>
      <c r="GV13" s="100"/>
      <c r="GW13" s="100"/>
      <c r="GX13" s="100"/>
      <c r="GY13" s="100"/>
      <c r="GZ13" s="100"/>
      <c r="HA13" s="100"/>
      <c r="HB13" s="100"/>
    </row>
    <row r="14" spans="1:245" s="98" customFormat="1" x14ac:dyDescent="0.2">
      <c r="A14" s="94" t="s">
        <v>128</v>
      </c>
      <c r="B14" s="95"/>
      <c r="C14" s="95"/>
      <c r="D14" s="96"/>
      <c r="E14" s="96"/>
      <c r="F14" s="97"/>
      <c r="G14" s="95"/>
      <c r="H14" s="95"/>
      <c r="I14" s="95"/>
      <c r="J14" s="95"/>
      <c r="K14" s="96"/>
      <c r="L14" s="96"/>
      <c r="M14" s="96"/>
      <c r="N14" s="95"/>
      <c r="O14" s="96"/>
      <c r="P14" s="96"/>
      <c r="Q14" s="96"/>
      <c r="R14" s="96"/>
      <c r="S14" s="96"/>
      <c r="T14" s="96"/>
      <c r="U14" s="96"/>
      <c r="V14" s="96"/>
      <c r="W14" s="96"/>
      <c r="X14" s="96"/>
      <c r="Y14" s="96"/>
      <c r="Z14" s="96"/>
      <c r="AA14" s="96"/>
      <c r="AB14" s="96"/>
      <c r="AC14" s="96"/>
      <c r="AD14" s="96"/>
      <c r="AE14" s="96"/>
      <c r="AF14" s="96"/>
      <c r="AG14" s="96"/>
      <c r="AH14" s="96"/>
      <c r="AI14" s="96"/>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row>
    <row r="15" spans="1:245" s="89" customFormat="1" x14ac:dyDescent="0.2">
      <c r="A15" s="85" t="s">
        <v>129</v>
      </c>
      <c r="B15" s="86"/>
      <c r="C15" s="86"/>
      <c r="D15" s="87"/>
      <c r="E15" s="87"/>
      <c r="F15" s="88"/>
      <c r="G15" s="86"/>
      <c r="H15" s="86"/>
      <c r="I15" s="86"/>
      <c r="J15" s="86"/>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45" s="105" customFormat="1" x14ac:dyDescent="0.2">
      <c r="A16" s="85" t="s">
        <v>130</v>
      </c>
      <c r="B16" s="102"/>
      <c r="C16" s="102"/>
      <c r="D16" s="103"/>
      <c r="E16" s="103"/>
      <c r="F16" s="104"/>
      <c r="G16" s="102"/>
      <c r="H16" s="102"/>
      <c r="I16" s="102"/>
      <c r="J16" s="102"/>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CC16" s="89"/>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row>
    <row r="17" spans="1:210" s="111" customFormat="1" x14ac:dyDescent="0.2">
      <c r="A17" s="94" t="s">
        <v>131</v>
      </c>
      <c r="B17" s="108"/>
      <c r="C17" s="108"/>
      <c r="D17" s="109"/>
      <c r="E17" s="109"/>
      <c r="F17" s="110"/>
      <c r="G17" s="108"/>
      <c r="H17" s="108"/>
      <c r="I17" s="108"/>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GC17" s="112"/>
      <c r="GD17" s="112"/>
      <c r="GE17" s="112"/>
      <c r="GF17" s="112"/>
      <c r="GG17" s="112"/>
      <c r="GH17" s="112"/>
      <c r="GI17" s="112"/>
      <c r="GJ17" s="112"/>
      <c r="GK17" s="112"/>
      <c r="GL17" s="112"/>
      <c r="GM17" s="112"/>
      <c r="GN17" s="112"/>
      <c r="GO17" s="112"/>
      <c r="GP17" s="112"/>
      <c r="GQ17" s="112"/>
      <c r="GR17" s="112"/>
      <c r="GS17" s="112"/>
      <c r="GT17" s="112"/>
      <c r="GU17" s="112"/>
      <c r="GV17" s="112"/>
      <c r="GW17" s="112"/>
      <c r="GX17" s="112"/>
      <c r="GY17" s="112"/>
      <c r="GZ17" s="112"/>
      <c r="HA17" s="112"/>
      <c r="HB17" s="112"/>
    </row>
    <row r="18" spans="1:210" s="111" customFormat="1" x14ac:dyDescent="0.2">
      <c r="A18" s="94" t="s">
        <v>132</v>
      </c>
      <c r="B18" s="108"/>
      <c r="C18" s="108"/>
      <c r="D18" s="109"/>
      <c r="E18" s="109"/>
      <c r="F18" s="110"/>
      <c r="G18" s="108"/>
      <c r="H18" s="108"/>
      <c r="I18" s="108"/>
      <c r="J18" s="108"/>
      <c r="K18" s="109"/>
      <c r="L18" s="109"/>
      <c r="M18" s="109"/>
      <c r="N18" s="109"/>
      <c r="O18" s="109"/>
      <c r="P18" s="109"/>
      <c r="Q18" s="109"/>
      <c r="R18" s="109"/>
      <c r="S18" s="109"/>
      <c r="T18" s="109"/>
      <c r="U18" s="109"/>
      <c r="V18" s="109"/>
      <c r="W18" s="109"/>
      <c r="X18" s="113"/>
      <c r="Y18" s="109"/>
      <c r="Z18" s="109"/>
      <c r="AA18" s="109"/>
      <c r="AB18" s="109"/>
      <c r="AC18" s="109"/>
      <c r="AD18" s="109"/>
      <c r="AE18" s="109"/>
      <c r="AF18" s="109"/>
      <c r="AG18" s="109"/>
      <c r="AH18" s="109"/>
      <c r="AI18" s="109"/>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row>
    <row r="19" spans="1:210" s="89" customFormat="1" x14ac:dyDescent="0.2">
      <c r="A19" s="85" t="s">
        <v>133</v>
      </c>
      <c r="B19" s="86"/>
      <c r="C19" s="86"/>
      <c r="D19" s="87"/>
      <c r="E19" s="87"/>
      <c r="F19" s="88"/>
      <c r="G19" s="86"/>
      <c r="H19" s="86"/>
      <c r="I19" s="86"/>
      <c r="J19" s="86"/>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s="119" customFormat="1" x14ac:dyDescent="0.25">
      <c r="A20" s="114" t="s">
        <v>134</v>
      </c>
      <c r="B20" s="115" t="s">
        <v>333</v>
      </c>
      <c r="C20" s="115" t="s">
        <v>336</v>
      </c>
      <c r="D20" s="116"/>
      <c r="E20" s="115" t="s">
        <v>344</v>
      </c>
      <c r="F20" s="117"/>
      <c r="G20" s="115"/>
      <c r="H20" s="115"/>
      <c r="I20" s="115"/>
      <c r="J20" s="115"/>
      <c r="K20" s="116"/>
      <c r="L20" s="116"/>
      <c r="M20" s="118"/>
      <c r="N20" s="116"/>
      <c r="P20" s="120"/>
      <c r="Q20" s="116"/>
      <c r="R20" s="116"/>
      <c r="T20" s="116"/>
      <c r="U20" s="116"/>
      <c r="V20" s="116"/>
      <c r="W20" s="116"/>
      <c r="X20" s="116"/>
      <c r="Y20" s="116"/>
      <c r="Z20" s="116"/>
      <c r="AA20" s="120"/>
      <c r="AB20" s="120"/>
      <c r="AC20" s="120"/>
      <c r="AD20" s="120"/>
      <c r="AE20" s="120"/>
      <c r="AF20" s="120"/>
      <c r="AG20" s="120"/>
      <c r="AH20" s="120"/>
      <c r="AI20" s="120"/>
      <c r="AJ20" s="120"/>
      <c r="AK20" s="120"/>
      <c r="AL20" s="120"/>
      <c r="AM20" s="120"/>
      <c r="AN20" s="120"/>
      <c r="AO20" s="120"/>
      <c r="AP20" s="120"/>
      <c r="AQ20" s="120"/>
      <c r="AR20" s="120"/>
      <c r="AS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X20" s="120"/>
      <c r="BY20" s="120"/>
      <c r="BZ20" s="120"/>
      <c r="CA20" s="120"/>
      <c r="CB20" s="120"/>
      <c r="CC20" s="120"/>
      <c r="CD20" s="120"/>
      <c r="CE20" s="120"/>
      <c r="CF20" s="120"/>
      <c r="CG20" s="120"/>
      <c r="CH20" s="120"/>
      <c r="CI20" s="120"/>
      <c r="CK20" s="120"/>
      <c r="CL20" s="120"/>
      <c r="CN20" s="120"/>
      <c r="CO20" s="120"/>
      <c r="CP20" s="120"/>
      <c r="CQ20" s="120"/>
      <c r="CR20" s="120"/>
      <c r="CS20" s="120"/>
      <c r="CT20" s="120"/>
      <c r="CU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GC20" s="118"/>
      <c r="GE20" s="118"/>
      <c r="GI20" s="118"/>
      <c r="GJ20" s="118"/>
      <c r="GK20" s="118"/>
      <c r="GM20" s="118"/>
      <c r="GN20" s="118"/>
      <c r="GO20" s="118"/>
      <c r="GP20" s="118"/>
      <c r="GQ20" s="118"/>
      <c r="GR20" s="118"/>
      <c r="GS20" s="118"/>
      <c r="GT20" s="118"/>
      <c r="GU20" s="118"/>
      <c r="GV20" s="118"/>
      <c r="GW20" s="118"/>
      <c r="GX20" s="118"/>
      <c r="GY20" s="118"/>
      <c r="GZ20" s="118"/>
      <c r="HA20" s="118"/>
      <c r="HB20" s="118"/>
    </row>
    <row r="21" spans="1:210" s="102" customFormat="1" ht="25.5" x14ac:dyDescent="0.25">
      <c r="A21" s="121" t="s">
        <v>135</v>
      </c>
      <c r="B21" s="122" t="s">
        <v>334</v>
      </c>
      <c r="C21" s="122" t="s">
        <v>337</v>
      </c>
      <c r="D21" s="123"/>
      <c r="E21" s="122" t="s">
        <v>345</v>
      </c>
      <c r="F21" s="124"/>
      <c r="G21" s="122"/>
      <c r="H21" s="122"/>
      <c r="I21" s="122"/>
      <c r="J21" s="122"/>
      <c r="K21" s="123"/>
      <c r="L21" s="123"/>
      <c r="M21" s="125"/>
      <c r="N21" s="123"/>
      <c r="P21" s="126"/>
      <c r="Q21" s="123"/>
      <c r="R21" s="123"/>
      <c r="T21" s="123"/>
      <c r="U21" s="123"/>
      <c r="V21" s="123"/>
      <c r="W21" s="123"/>
      <c r="X21" s="123"/>
      <c r="Y21" s="123"/>
      <c r="Z21" s="123"/>
      <c r="AA21" s="126"/>
      <c r="AB21" s="126"/>
      <c r="AC21" s="126"/>
      <c r="AD21" s="126"/>
      <c r="AE21" s="126"/>
      <c r="AF21" s="126"/>
      <c r="AG21" s="126"/>
      <c r="AH21" s="126"/>
      <c r="AI21" s="126"/>
      <c r="AJ21" s="126"/>
      <c r="AK21" s="126"/>
      <c r="AL21" s="126"/>
      <c r="AM21" s="126"/>
      <c r="AN21" s="126"/>
      <c r="AO21" s="126"/>
      <c r="AP21" s="126"/>
      <c r="AQ21" s="126"/>
      <c r="AR21" s="126"/>
      <c r="AS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X21" s="126"/>
      <c r="BY21" s="126"/>
      <c r="BZ21" s="126"/>
      <c r="CA21" s="126"/>
      <c r="CB21" s="126"/>
      <c r="CC21" s="126"/>
      <c r="CD21" s="126"/>
      <c r="CE21" s="126"/>
      <c r="CF21" s="126"/>
      <c r="CG21" s="126"/>
      <c r="CH21" s="126"/>
      <c r="CI21" s="126"/>
      <c r="CK21" s="126"/>
      <c r="CL21" s="126"/>
      <c r="CN21" s="126"/>
      <c r="CO21" s="126"/>
      <c r="CP21" s="126"/>
      <c r="CQ21" s="126"/>
      <c r="CR21" s="126"/>
      <c r="CS21" s="126"/>
      <c r="CT21" s="126"/>
      <c r="CU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GC21" s="125"/>
      <c r="GE21" s="125"/>
      <c r="GI21" s="125"/>
      <c r="GJ21" s="125"/>
      <c r="GK21" s="125"/>
      <c r="GM21" s="125"/>
      <c r="GN21" s="125"/>
      <c r="GO21" s="125"/>
      <c r="GP21" s="125"/>
      <c r="GQ21" s="125"/>
      <c r="GR21" s="125"/>
      <c r="GS21" s="125"/>
      <c r="GT21" s="125"/>
      <c r="GU21" s="125"/>
      <c r="GV21" s="125"/>
      <c r="GW21" s="125"/>
      <c r="GX21" s="125"/>
      <c r="GY21" s="125"/>
      <c r="GZ21" s="125"/>
      <c r="HA21" s="125"/>
      <c r="HB21" s="125"/>
    </row>
    <row r="22" spans="1:210" s="98" customFormat="1" x14ac:dyDescent="0.2">
      <c r="A22" s="94" t="s">
        <v>136</v>
      </c>
      <c r="B22" s="95"/>
      <c r="C22" s="95"/>
      <c r="D22" s="96"/>
      <c r="E22" s="96"/>
      <c r="F22" s="97"/>
      <c r="G22" s="95"/>
      <c r="H22" s="95"/>
      <c r="I22" s="95"/>
      <c r="J22" s="95"/>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GC22" s="100"/>
      <c r="GD22" s="100"/>
      <c r="GE22" s="100"/>
      <c r="GF22" s="100"/>
      <c r="GG22" s="100"/>
      <c r="GH22" s="100"/>
      <c r="GI22" s="100"/>
      <c r="GJ22" s="100"/>
      <c r="GK22" s="100"/>
      <c r="GL22" s="100"/>
      <c r="GM22" s="100"/>
      <c r="GN22" s="100"/>
      <c r="GO22" s="100"/>
      <c r="GP22" s="100"/>
      <c r="GQ22" s="100"/>
      <c r="GR22" s="100"/>
      <c r="GS22" s="100"/>
      <c r="GT22" s="100"/>
      <c r="GU22" s="100"/>
      <c r="GV22" s="100"/>
      <c r="GW22" s="100"/>
      <c r="GX22" s="100"/>
      <c r="GY22" s="100"/>
      <c r="GZ22" s="100"/>
      <c r="HA22" s="100"/>
      <c r="HB22" s="100"/>
    </row>
    <row r="23" spans="1:210" s="111" customFormat="1" ht="25.5" x14ac:dyDescent="0.2">
      <c r="A23" s="94" t="s">
        <v>137</v>
      </c>
      <c r="B23" s="108" t="s">
        <v>332</v>
      </c>
      <c r="C23" s="108" t="s">
        <v>332</v>
      </c>
      <c r="D23" s="108" t="s">
        <v>332</v>
      </c>
      <c r="E23" s="109"/>
      <c r="F23" s="110"/>
      <c r="G23" s="95"/>
      <c r="H23" s="108"/>
      <c r="I23" s="108"/>
      <c r="J23" s="108"/>
      <c r="K23" s="96"/>
      <c r="L23" s="109"/>
      <c r="M23" s="95"/>
      <c r="N23" s="109"/>
      <c r="O23" s="109"/>
      <c r="P23" s="109"/>
      <c r="Q23" s="108"/>
      <c r="R23" s="109"/>
      <c r="S23" s="108"/>
      <c r="T23" s="109"/>
      <c r="U23" s="109"/>
      <c r="V23" s="109"/>
      <c r="W23" s="109"/>
      <c r="X23" s="108"/>
      <c r="Y23" s="109"/>
      <c r="Z23" s="109"/>
      <c r="AA23" s="109"/>
      <c r="AB23" s="109"/>
      <c r="AC23" s="109"/>
      <c r="AD23" s="109"/>
      <c r="AE23" s="109"/>
      <c r="AF23" s="109"/>
      <c r="AG23" s="109"/>
      <c r="AH23" s="109"/>
      <c r="AI23" s="109"/>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row>
    <row r="24" spans="1:210" s="105" customFormat="1" ht="25.5" x14ac:dyDescent="0.2">
      <c r="A24" s="85" t="s">
        <v>138</v>
      </c>
      <c r="B24" s="102"/>
      <c r="C24" s="86"/>
      <c r="D24" s="87"/>
      <c r="E24" s="103"/>
      <c r="F24" s="104"/>
      <c r="G24" s="86"/>
      <c r="H24" s="102"/>
      <c r="I24" s="102"/>
      <c r="J24" s="102"/>
      <c r="K24" s="87"/>
      <c r="L24" s="103"/>
      <c r="M24" s="86"/>
      <c r="N24" s="103"/>
      <c r="O24" s="103"/>
      <c r="P24" s="103"/>
      <c r="Q24" s="87"/>
      <c r="R24" s="103"/>
      <c r="S24" s="86"/>
      <c r="T24" s="103"/>
      <c r="U24" s="103"/>
      <c r="V24" s="103"/>
      <c r="W24" s="103"/>
      <c r="X24" s="103"/>
      <c r="Y24" s="103"/>
      <c r="Z24" s="103"/>
      <c r="AA24" s="103"/>
      <c r="AB24" s="103"/>
      <c r="AC24" s="103"/>
      <c r="AD24" s="103"/>
      <c r="AE24" s="103"/>
      <c r="AF24" s="103"/>
      <c r="AG24" s="103"/>
      <c r="AH24" s="103"/>
      <c r="AI24" s="103"/>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row>
    <row r="25" spans="1:210" s="89" customFormat="1" x14ac:dyDescent="0.2">
      <c r="A25" s="85" t="s">
        <v>139</v>
      </c>
      <c r="B25" s="86"/>
      <c r="C25" s="86"/>
      <c r="D25" s="86"/>
      <c r="E25" s="87"/>
      <c r="F25" s="88"/>
      <c r="G25" s="86"/>
      <c r="H25" s="86"/>
      <c r="I25" s="86"/>
      <c r="J25" s="86"/>
      <c r="K25" s="87"/>
      <c r="L25" s="87"/>
      <c r="M25" s="86"/>
      <c r="N25" s="87"/>
      <c r="O25" s="87"/>
      <c r="P25" s="87"/>
      <c r="Q25" s="86"/>
      <c r="R25" s="87"/>
      <c r="S25" s="86"/>
      <c r="T25" s="87"/>
      <c r="U25" s="87"/>
      <c r="V25" s="87"/>
      <c r="W25" s="87"/>
      <c r="X25" s="87"/>
      <c r="Y25" s="87"/>
      <c r="Z25" s="87"/>
      <c r="AA25" s="87"/>
      <c r="AB25" s="87"/>
      <c r="AC25" s="87"/>
      <c r="AD25" s="87"/>
      <c r="AE25" s="87"/>
      <c r="AF25" s="87"/>
      <c r="AG25" s="87"/>
      <c r="AH25" s="87"/>
      <c r="AI25" s="87"/>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row>
    <row r="26" spans="1:210" s="98" customFormat="1" ht="103.5" customHeight="1" x14ac:dyDescent="0.2">
      <c r="A26" s="99" t="s">
        <v>140</v>
      </c>
      <c r="B26" s="95" t="s">
        <v>327</v>
      </c>
      <c r="C26" s="95" t="s">
        <v>328</v>
      </c>
      <c r="D26" s="95" t="s">
        <v>330</v>
      </c>
      <c r="E26" s="98" t="s">
        <v>329</v>
      </c>
      <c r="F26" s="127"/>
      <c r="G26" s="95"/>
      <c r="H26" s="95"/>
      <c r="I26" s="95"/>
      <c r="J26" s="95"/>
      <c r="K26" s="128"/>
      <c r="L26" s="95"/>
      <c r="M26" s="95"/>
      <c r="N26" s="95"/>
      <c r="O26" s="95"/>
      <c r="P26" s="95"/>
      <c r="Q26" s="95"/>
      <c r="R26" s="95"/>
      <c r="S26" s="95"/>
      <c r="T26" s="95"/>
      <c r="U26" s="95"/>
      <c r="V26" s="95"/>
      <c r="W26" s="95"/>
      <c r="X26" s="95"/>
      <c r="Y26" s="95"/>
      <c r="Z26" s="95"/>
      <c r="AA26" s="129"/>
      <c r="AB26" s="129"/>
      <c r="AC26" s="129"/>
      <c r="AD26" s="95"/>
      <c r="AE26" s="129"/>
      <c r="AF26" s="129"/>
      <c r="AG26" s="129"/>
      <c r="AH26" s="129"/>
      <c r="AI26" s="129"/>
      <c r="AJ26" s="99"/>
      <c r="AK26" s="130"/>
      <c r="AL26" s="130"/>
      <c r="AM26" s="130"/>
      <c r="AN26" s="130"/>
      <c r="AO26" s="130"/>
      <c r="AP26" s="130"/>
      <c r="AQ26" s="130"/>
      <c r="AR26" s="130"/>
      <c r="AS26" s="130"/>
      <c r="AU26" s="99"/>
      <c r="AV26" s="99"/>
      <c r="AW26" s="99"/>
      <c r="AX26" s="99"/>
      <c r="BL26" s="130"/>
      <c r="DS26" s="99"/>
      <c r="DT26" s="99"/>
      <c r="GC26" s="100"/>
      <c r="GD26" s="100"/>
      <c r="GE26" s="100"/>
      <c r="GF26" s="100"/>
      <c r="GG26" s="100"/>
      <c r="GH26" s="100"/>
      <c r="GI26" s="100"/>
      <c r="GJ26" s="100"/>
      <c r="GK26" s="101"/>
      <c r="GL26" s="100"/>
      <c r="GM26" s="100"/>
      <c r="GN26" s="100"/>
      <c r="GO26" s="100"/>
      <c r="GP26" s="100"/>
      <c r="GQ26" s="100"/>
      <c r="GR26" s="100"/>
      <c r="GS26" s="100"/>
      <c r="GT26" s="100"/>
      <c r="GU26" s="100"/>
      <c r="GV26" s="100"/>
      <c r="GW26" s="100"/>
      <c r="GX26" s="100"/>
      <c r="GY26" s="100"/>
      <c r="GZ26" s="100"/>
      <c r="HA26" s="131"/>
      <c r="HB26" s="131"/>
    </row>
    <row r="27" spans="1:210" s="98" customFormat="1" x14ac:dyDescent="0.25">
      <c r="A27" s="94" t="s">
        <v>141</v>
      </c>
      <c r="B27" s="95"/>
      <c r="C27" s="95"/>
      <c r="D27" s="96"/>
      <c r="E27" s="96"/>
      <c r="F27" s="97"/>
      <c r="G27" s="95"/>
      <c r="H27" s="95"/>
      <c r="I27" s="95"/>
      <c r="J27" s="95"/>
      <c r="K27" s="96"/>
      <c r="L27" s="96"/>
      <c r="M27" s="96"/>
      <c r="N27" s="96"/>
      <c r="O27" s="96"/>
      <c r="P27" s="96"/>
      <c r="Q27" s="96"/>
      <c r="R27" s="96"/>
      <c r="S27" s="95"/>
      <c r="T27" s="96"/>
      <c r="U27" s="96"/>
      <c r="V27" s="96"/>
      <c r="W27" s="96"/>
      <c r="X27" s="95"/>
      <c r="Y27" s="96"/>
      <c r="Z27" s="96"/>
      <c r="AA27" s="96"/>
      <c r="AB27" s="96"/>
      <c r="AC27" s="96"/>
      <c r="AD27" s="96"/>
      <c r="AE27" s="96"/>
      <c r="AF27" s="96"/>
      <c r="AG27" s="96"/>
      <c r="AH27" s="96"/>
      <c r="AI27" s="96"/>
    </row>
    <row r="28" spans="1:210" s="132" customFormat="1" ht="12.75" customHeight="1" x14ac:dyDescent="0.25">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row>
    <row r="29" spans="1:210" s="132" customFormat="1" ht="12.75" customHeight="1" x14ac:dyDescent="0.25">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row>
    <row r="30" spans="1:210" s="132" customFormat="1" ht="12.75" customHeight="1" x14ac:dyDescent="0.25">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row>
    <row r="31" spans="1:210" s="132" customFormat="1" ht="12.75" customHeight="1" x14ac:dyDescent="0.25">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row>
    <row r="32" spans="1:210" s="132" customFormat="1" ht="12.75" customHeight="1" x14ac:dyDescent="0.25">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row>
    <row r="33" spans="2:35" s="132" customFormat="1" ht="12.75" customHeight="1" x14ac:dyDescent="0.25">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row>
    <row r="34" spans="2:35" s="132" customFormat="1" ht="12.75" customHeight="1" x14ac:dyDescent="0.25">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row>
    <row r="35" spans="2:35" s="132" customFormat="1" ht="12.75" customHeight="1" x14ac:dyDescent="0.25">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row>
    <row r="36" spans="2:35" s="132" customFormat="1" ht="12.75" customHeight="1" x14ac:dyDescent="0.25">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row>
    <row r="37" spans="2:35" s="132" customFormat="1" ht="12.75" customHeight="1" x14ac:dyDescent="0.25">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row>
    <row r="38" spans="2:35" s="132" customFormat="1" ht="12.75" customHeight="1" x14ac:dyDescent="0.25">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row>
    <row r="39" spans="2:35" s="132" customFormat="1" ht="12.75" customHeight="1" x14ac:dyDescent="0.25">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row>
    <row r="40" spans="2:35" s="132" customFormat="1" ht="12.75" customHeight="1" x14ac:dyDescent="0.25">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row>
    <row r="50" spans="1:35" ht="12.75" customHeight="1" x14ac:dyDescent="0.2">
      <c r="A50" s="134" t="s">
        <v>142</v>
      </c>
    </row>
    <row r="51" spans="1:35" s="137" customFormat="1" ht="12.75" customHeight="1" x14ac:dyDescent="0.25">
      <c r="B51" s="138" t="s">
        <v>143</v>
      </c>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c r="AF51" s="138"/>
      <c r="AG51" s="138"/>
      <c r="AH51" s="138"/>
      <c r="AI51" s="138"/>
    </row>
    <row r="52" spans="1:35" ht="12.75" customHeight="1" x14ac:dyDescent="0.2">
      <c r="B52" s="139" t="s">
        <v>78</v>
      </c>
    </row>
    <row r="53" spans="1:35" ht="12.75" customHeight="1" x14ac:dyDescent="0.2">
      <c r="B53" s="140" t="s">
        <v>144</v>
      </c>
    </row>
    <row r="54" spans="1:35" ht="12.75" customHeight="1" x14ac:dyDescent="0.2">
      <c r="B54" s="140" t="s">
        <v>145</v>
      </c>
    </row>
    <row r="55" spans="1:35" ht="12.75" customHeight="1" x14ac:dyDescent="0.2">
      <c r="B55" s="140" t="s">
        <v>146</v>
      </c>
    </row>
    <row r="56" spans="1:35" ht="12.75" customHeight="1" x14ac:dyDescent="0.2">
      <c r="B56" s="140" t="s">
        <v>147</v>
      </c>
    </row>
    <row r="57" spans="1:35" ht="12.75" customHeight="1" x14ac:dyDescent="0.2">
      <c r="B57" s="140" t="s">
        <v>148</v>
      </c>
    </row>
    <row r="58" spans="1:35" ht="12.75" customHeight="1" x14ac:dyDescent="0.2">
      <c r="B58" s="140" t="s">
        <v>149</v>
      </c>
    </row>
    <row r="59" spans="1:35" ht="12.75" customHeight="1" x14ac:dyDescent="0.2">
      <c r="B59" s="140" t="s">
        <v>150</v>
      </c>
    </row>
    <row r="60" spans="1:35" ht="12.75" customHeight="1" x14ac:dyDescent="0.2">
      <c r="B60" s="140" t="s">
        <v>151</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5"/>
  <sheetViews>
    <sheetView showWhiteSpace="0" zoomScaleNormal="100" zoomScalePageLayoutView="85" workbookViewId="0">
      <selection activeCell="I22" sqref="I2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07" t="s">
        <v>18</v>
      </c>
      <c r="B1" s="307"/>
      <c r="C1" s="307"/>
      <c r="D1" s="307"/>
      <c r="E1" s="307"/>
      <c r="F1" s="307"/>
      <c r="G1" s="307"/>
      <c r="H1" s="307"/>
      <c r="I1" s="307"/>
      <c r="J1" s="307"/>
      <c r="K1" s="307"/>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1" t="s">
        <v>152</v>
      </c>
      <c r="C2" s="142"/>
      <c r="D2" s="142"/>
      <c r="E2" s="142"/>
      <c r="F2" s="142"/>
      <c r="G2" s="142"/>
      <c r="H2" s="142"/>
    </row>
    <row r="3" spans="1:39" s="140" customFormat="1" ht="40.5" customHeight="1" x14ac:dyDescent="0.2">
      <c r="B3" s="143" t="s">
        <v>153</v>
      </c>
      <c r="C3" s="144" t="s">
        <v>154</v>
      </c>
      <c r="D3" s="144" t="s">
        <v>155</v>
      </c>
      <c r="E3" s="144" t="s">
        <v>86</v>
      </c>
      <c r="F3" s="144" t="s">
        <v>156</v>
      </c>
      <c r="G3" s="144" t="s">
        <v>157</v>
      </c>
      <c r="H3" s="144" t="s">
        <v>158</v>
      </c>
      <c r="I3" s="145" t="s">
        <v>17</v>
      </c>
      <c r="J3" s="144" t="s">
        <v>159</v>
      </c>
      <c r="K3" s="144" t="s">
        <v>160</v>
      </c>
    </row>
    <row r="4" spans="1:39" s="140" customFormat="1" x14ac:dyDescent="0.2">
      <c r="B4" s="47" t="str">
        <f>'Data Summary'!C23</f>
        <v>3_PD_AF</v>
      </c>
      <c r="C4" s="36">
        <f>'Data Summary'!I23</f>
        <v>1</v>
      </c>
      <c r="D4" s="146">
        <v>1</v>
      </c>
      <c r="E4" s="146">
        <v>2</v>
      </c>
      <c r="F4" s="146">
        <v>2</v>
      </c>
      <c r="G4" s="146">
        <v>2</v>
      </c>
      <c r="H4" s="147">
        <v>1</v>
      </c>
      <c r="I4" s="148" t="str">
        <f t="shared" ref="I4:I14" si="0">IF(D4&lt;&gt;"",D4&amp;","&amp;E4&amp;","&amp;F4&amp;","&amp;G4&amp;","&amp;H4,"0,0,0,0,0")</f>
        <v>1,2,2,2,1</v>
      </c>
      <c r="J4" s="149" t="str">
        <f t="shared" ref="J4:J13" si="1">IF(MAX(D4:H4)&gt;=5, "Requirements not met", "Requirements met")</f>
        <v>Requirements met</v>
      </c>
      <c r="K4" s="150" t="str">
        <f t="shared" ref="K4:K13" si="2">IF(MAX(D4:H4)&gt;=5, "Not OK", "OK")</f>
        <v>OK</v>
      </c>
    </row>
    <row r="5" spans="1:39" s="140" customFormat="1" x14ac:dyDescent="0.2">
      <c r="B5" s="47" t="str">
        <f>'Data Summary'!C24</f>
        <v>3_PD_EF</v>
      </c>
      <c r="C5" s="36">
        <f>'Data Summary'!I24</f>
        <v>1</v>
      </c>
      <c r="D5" s="146">
        <v>1</v>
      </c>
      <c r="E5" s="146">
        <v>2</v>
      </c>
      <c r="F5" s="146">
        <v>2</v>
      </c>
      <c r="G5" s="146">
        <v>2</v>
      </c>
      <c r="H5" s="147">
        <v>1</v>
      </c>
      <c r="I5" s="148" t="str">
        <f t="shared" si="0"/>
        <v>1,2,2,2,1</v>
      </c>
      <c r="J5" s="149" t="str">
        <f t="shared" si="1"/>
        <v>Requirements met</v>
      </c>
      <c r="K5" s="150" t="str">
        <f t="shared" si="2"/>
        <v>OK</v>
      </c>
    </row>
    <row r="6" spans="1:39" s="140" customFormat="1" x14ac:dyDescent="0.2">
      <c r="B6" s="47" t="str">
        <f>'Data Summary'!C25</f>
        <v>3_DEHYdes_CH4</v>
      </c>
      <c r="C6" s="36">
        <f>'Data Summary'!I25</f>
        <v>1</v>
      </c>
      <c r="D6" s="146">
        <v>1</v>
      </c>
      <c r="E6" s="146">
        <v>2</v>
      </c>
      <c r="F6" s="146">
        <v>2</v>
      </c>
      <c r="G6" s="146">
        <v>2</v>
      </c>
      <c r="H6" s="147">
        <v>1</v>
      </c>
      <c r="I6" s="148" t="str">
        <f t="shared" si="0"/>
        <v>1,2,2,2,1</v>
      </c>
      <c r="J6" s="149" t="str">
        <f t="shared" si="1"/>
        <v>Requirements met</v>
      </c>
      <c r="K6" s="150" t="str">
        <f t="shared" si="2"/>
        <v>OK</v>
      </c>
    </row>
    <row r="7" spans="1:39" s="140" customFormat="1" x14ac:dyDescent="0.2">
      <c r="B7" s="47" t="str">
        <f>'Data Summary'!C26</f>
        <v>3_DEHYlg_CH4</v>
      </c>
      <c r="C7" s="36">
        <f>'Data Summary'!I26</f>
        <v>1</v>
      </c>
      <c r="D7" s="146">
        <v>1</v>
      </c>
      <c r="E7" s="146">
        <v>2</v>
      </c>
      <c r="F7" s="146">
        <v>2</v>
      </c>
      <c r="G7" s="146">
        <v>2</v>
      </c>
      <c r="H7" s="147">
        <v>1</v>
      </c>
      <c r="I7" s="148" t="str">
        <f t="shared" si="0"/>
        <v>1,2,2,2,1</v>
      </c>
      <c r="J7" s="149" t="str">
        <f t="shared" si="1"/>
        <v>Requirements met</v>
      </c>
      <c r="K7" s="150" t="str">
        <f t="shared" si="2"/>
        <v>OK</v>
      </c>
    </row>
    <row r="8" spans="1:39" s="140" customFormat="1" x14ac:dyDescent="0.2">
      <c r="B8" s="47" t="str">
        <f>'Data Summary'!C27</f>
        <v>3_BDother_CH4</v>
      </c>
      <c r="C8" s="36">
        <f>'Data Summary'!I27</f>
        <v>1</v>
      </c>
      <c r="D8" s="146">
        <v>1</v>
      </c>
      <c r="E8" s="146">
        <v>2</v>
      </c>
      <c r="F8" s="146">
        <v>2</v>
      </c>
      <c r="G8" s="146">
        <v>2</v>
      </c>
      <c r="H8" s="147">
        <v>1</v>
      </c>
      <c r="I8" s="148" t="str">
        <f t="shared" si="0"/>
        <v>1,2,2,2,1</v>
      </c>
      <c r="J8" s="149" t="str">
        <f t="shared" si="1"/>
        <v>Requirements met</v>
      </c>
      <c r="K8" s="150" t="str">
        <f t="shared" si="2"/>
        <v>OK</v>
      </c>
    </row>
    <row r="9" spans="1:39" s="140" customFormat="1" x14ac:dyDescent="0.2">
      <c r="B9" s="47" t="str">
        <f>'Data Summary'!C28</f>
        <v>3_BDcomp_CH4</v>
      </c>
      <c r="C9" s="36">
        <f>'Data Summary'!I28</f>
        <v>1</v>
      </c>
      <c r="D9" s="146">
        <v>1</v>
      </c>
      <c r="E9" s="146">
        <v>2</v>
      </c>
      <c r="F9" s="146">
        <v>2</v>
      </c>
      <c r="G9" s="146">
        <v>2</v>
      </c>
      <c r="H9" s="147">
        <v>1</v>
      </c>
      <c r="I9" s="148" t="str">
        <f t="shared" si="0"/>
        <v>1,2,2,2,1</v>
      </c>
      <c r="J9" s="149" t="str">
        <f t="shared" si="1"/>
        <v>Requirements met</v>
      </c>
      <c r="K9" s="150" t="str">
        <f t="shared" si="2"/>
        <v>OK</v>
      </c>
    </row>
    <row r="10" spans="1:39" s="140" customFormat="1" x14ac:dyDescent="0.2">
      <c r="B10" s="47" t="str">
        <f>'Data Summary'!C29</f>
        <v>3_BDesd_CH4</v>
      </c>
      <c r="C10" s="36">
        <f>'Data Summary'!I29</f>
        <v>1</v>
      </c>
      <c r="D10" s="146">
        <v>1</v>
      </c>
      <c r="E10" s="146">
        <v>2</v>
      </c>
      <c r="F10" s="146">
        <v>2</v>
      </c>
      <c r="G10" s="146">
        <v>2</v>
      </c>
      <c r="H10" s="147">
        <v>1</v>
      </c>
      <c r="I10" s="148" t="str">
        <f t="shared" si="0"/>
        <v>1,2,2,2,1</v>
      </c>
      <c r="J10" s="149" t="str">
        <f t="shared" si="1"/>
        <v>Requirements met</v>
      </c>
      <c r="K10" s="150" t="str">
        <f t="shared" si="2"/>
        <v>OK</v>
      </c>
    </row>
    <row r="11" spans="1:39" s="140" customFormat="1" x14ac:dyDescent="0.2">
      <c r="B11" s="47" t="str">
        <f>'Data Summary'!C30</f>
        <v>3_BDfacpip_CH4</v>
      </c>
      <c r="C11" s="36">
        <f>'Data Summary'!I30</f>
        <v>1</v>
      </c>
      <c r="D11" s="146">
        <v>1</v>
      </c>
      <c r="E11" s="146">
        <v>2</v>
      </c>
      <c r="F11" s="146">
        <v>2</v>
      </c>
      <c r="G11" s="146">
        <v>2</v>
      </c>
      <c r="H11" s="147">
        <v>1</v>
      </c>
      <c r="I11" s="148" t="str">
        <f t="shared" si="0"/>
        <v>1,2,2,2,1</v>
      </c>
      <c r="J11" s="149" t="str">
        <f t="shared" si="1"/>
        <v>Requirements met</v>
      </c>
      <c r="K11" s="150" t="str">
        <f t="shared" si="2"/>
        <v>OK</v>
      </c>
    </row>
    <row r="12" spans="1:39" s="140" customFormat="1" x14ac:dyDescent="0.2">
      <c r="B12" s="47" t="str">
        <f>'Data Summary'!C31</f>
        <v>3_BDpig_CH4</v>
      </c>
      <c r="C12" s="36">
        <f>'Data Summary'!I31</f>
        <v>1</v>
      </c>
      <c r="D12" s="146">
        <v>1</v>
      </c>
      <c r="E12" s="146">
        <v>2</v>
      </c>
      <c r="F12" s="146">
        <v>2</v>
      </c>
      <c r="G12" s="146">
        <v>2</v>
      </c>
      <c r="H12" s="147">
        <v>1</v>
      </c>
      <c r="I12" s="148" t="str">
        <f t="shared" si="0"/>
        <v>1,2,2,2,1</v>
      </c>
      <c r="J12" s="149" t="str">
        <f t="shared" si="1"/>
        <v>Requirements met</v>
      </c>
      <c r="K12" s="150" t="str">
        <f t="shared" si="2"/>
        <v>OK</v>
      </c>
    </row>
    <row r="13" spans="1:39" s="140" customFormat="1" x14ac:dyDescent="0.2">
      <c r="B13" s="47" t="str">
        <f>'Data Summary'!C32</f>
        <v>3_BDscrub_CH4</v>
      </c>
      <c r="C13" s="36">
        <f>'Data Summary'!I32</f>
        <v>1</v>
      </c>
      <c r="D13" s="146">
        <v>1</v>
      </c>
      <c r="E13" s="146">
        <v>2</v>
      </c>
      <c r="F13" s="146">
        <v>2</v>
      </c>
      <c r="G13" s="146">
        <v>2</v>
      </c>
      <c r="H13" s="147">
        <v>1</v>
      </c>
      <c r="I13" s="148" t="str">
        <f t="shared" si="0"/>
        <v>1,2,2,2,1</v>
      </c>
      <c r="J13" s="149" t="str">
        <f t="shared" si="1"/>
        <v>Requirements met</v>
      </c>
      <c r="K13" s="150" t="str">
        <f t="shared" si="2"/>
        <v>OK</v>
      </c>
    </row>
    <row r="14" spans="1:39" s="140" customFormat="1" x14ac:dyDescent="0.2">
      <c r="B14" s="47" t="str">
        <f>'Data Summary'!C33</f>
        <v>3_NG_processed</v>
      </c>
      <c r="C14" s="36">
        <f>'Data Summary'!I33</f>
        <v>3</v>
      </c>
      <c r="D14" s="146">
        <v>1</v>
      </c>
      <c r="E14" s="146">
        <v>2</v>
      </c>
      <c r="F14" s="146">
        <v>2</v>
      </c>
      <c r="G14" s="146">
        <v>3</v>
      </c>
      <c r="H14" s="147">
        <v>1</v>
      </c>
      <c r="I14" s="148" t="str">
        <f t="shared" si="0"/>
        <v>1,2,2,3,1</v>
      </c>
      <c r="J14" s="149" t="str">
        <f>IF(MAX(D14:H14)&gt;=5, "Requirements not met", "Requirements met")</f>
        <v>Requirements met</v>
      </c>
      <c r="K14" s="150" t="str">
        <f>IF(MAX(D14:H14)&gt;=5, "Not OK", "OK")</f>
        <v>OK</v>
      </c>
    </row>
    <row r="15" spans="1:39" s="140" customFormat="1" x14ac:dyDescent="0.2">
      <c r="B15" s="49"/>
      <c r="C15" s="151"/>
      <c r="D15" s="146"/>
      <c r="E15" s="146"/>
      <c r="F15" s="146"/>
      <c r="G15" s="146"/>
      <c r="H15" s="147"/>
      <c r="I15" s="148"/>
      <c r="J15" s="149"/>
      <c r="K15" s="150"/>
    </row>
    <row r="16" spans="1:39" s="140" customFormat="1" ht="12.75" customHeight="1" x14ac:dyDescent="0.2">
      <c r="B16" s="152" t="s">
        <v>72</v>
      </c>
      <c r="C16" s="153"/>
      <c r="D16" s="153"/>
      <c r="E16" s="153"/>
      <c r="F16" s="153"/>
      <c r="G16" s="153"/>
      <c r="H16" s="153"/>
      <c r="I16" s="154" t="str">
        <f>MAX(D13:D15)&amp;","&amp;MAX(E13:E15)&amp;","&amp;MAX(F13:F15)&amp;","&amp;MAX(G13:G15)&amp;","&amp;MAX(H13:H15)</f>
        <v>1,2,2,3,1</v>
      </c>
      <c r="J16" s="325"/>
      <c r="K16" s="325"/>
    </row>
    <row r="17" spans="1:39" ht="20.25" x14ac:dyDescent="0.3">
      <c r="B17" s="8"/>
      <c r="C17" s="8"/>
      <c r="D17" s="8"/>
      <c r="E17" s="8"/>
      <c r="F17" s="8"/>
      <c r="G17" s="8"/>
      <c r="H17" s="8"/>
      <c r="I17" s="64"/>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20.25" x14ac:dyDescent="0.3">
      <c r="A18" s="141" t="s">
        <v>161</v>
      </c>
      <c r="C18" s="8"/>
      <c r="D18" s="8"/>
      <c r="E18" s="8"/>
      <c r="F18" s="8"/>
      <c r="G18" s="8"/>
      <c r="H18" s="64"/>
      <c r="N18" s="8"/>
      <c r="O18" s="8"/>
      <c r="P18" s="8"/>
      <c r="Q18" s="8"/>
      <c r="R18" s="8"/>
      <c r="S18" s="8"/>
      <c r="T18" s="8"/>
      <c r="U18" s="8"/>
      <c r="V18" s="8"/>
      <c r="W18" s="8"/>
      <c r="X18" s="8"/>
      <c r="Y18" s="8"/>
      <c r="Z18" s="8"/>
      <c r="AA18" s="8"/>
      <c r="AB18" s="8"/>
      <c r="AC18" s="8"/>
      <c r="AD18" s="8"/>
      <c r="AE18" s="8"/>
      <c r="AF18" s="8"/>
      <c r="AG18" s="8"/>
      <c r="AH18" s="8"/>
      <c r="AI18" s="8"/>
      <c r="AJ18" s="8"/>
      <c r="AK18" s="8"/>
      <c r="AL18" s="8"/>
    </row>
    <row r="19" spans="1:39" s="156" customFormat="1" ht="13.5" thickBot="1" x14ac:dyDescent="0.25">
      <c r="A19" s="155" t="s">
        <v>162</v>
      </c>
    </row>
    <row r="20" spans="1:39" ht="17.25" customHeight="1" thickBot="1" x14ac:dyDescent="0.25">
      <c r="B20" s="326" t="s">
        <v>163</v>
      </c>
      <c r="C20" s="328" t="s">
        <v>164</v>
      </c>
      <c r="D20" s="329"/>
      <c r="E20" s="329"/>
      <c r="F20" s="329"/>
      <c r="G20" s="330"/>
    </row>
    <row r="21" spans="1:39" ht="13.5" thickBot="1" x14ac:dyDescent="0.25">
      <c r="B21" s="327"/>
      <c r="C21" s="157">
        <v>1</v>
      </c>
      <c r="D21" s="157">
        <v>2</v>
      </c>
      <c r="E21" s="157">
        <v>3</v>
      </c>
      <c r="F21" s="157">
        <v>4</v>
      </c>
      <c r="G21" s="157">
        <v>5</v>
      </c>
    </row>
    <row r="22" spans="1:39" ht="72.75" thickBot="1" x14ac:dyDescent="0.25">
      <c r="B22" s="331" t="s">
        <v>165</v>
      </c>
      <c r="C22" s="158" t="s">
        <v>166</v>
      </c>
      <c r="D22" s="158" t="s">
        <v>167</v>
      </c>
      <c r="E22" s="158" t="s">
        <v>168</v>
      </c>
      <c r="F22" s="158" t="s">
        <v>169</v>
      </c>
      <c r="G22" s="158" t="s">
        <v>170</v>
      </c>
    </row>
    <row r="23" spans="1:39" ht="24" customHeight="1" thickBot="1" x14ac:dyDescent="0.25">
      <c r="B23" s="332"/>
      <c r="C23" s="334" t="s">
        <v>171</v>
      </c>
      <c r="D23" s="335"/>
      <c r="E23" s="334" t="s">
        <v>172</v>
      </c>
      <c r="F23" s="336"/>
      <c r="G23" s="335"/>
    </row>
    <row r="24" spans="1:39" ht="36.75" thickBot="1" x14ac:dyDescent="0.25">
      <c r="B24" s="333"/>
      <c r="C24" s="159" t="s">
        <v>173</v>
      </c>
      <c r="D24" s="337" t="s">
        <v>174</v>
      </c>
      <c r="E24" s="338"/>
      <c r="F24" s="339" t="s">
        <v>175</v>
      </c>
      <c r="G24" s="340"/>
    </row>
    <row r="25" spans="1:39" ht="60.75" thickBot="1" x14ac:dyDescent="0.25">
      <c r="B25" s="160" t="s">
        <v>86</v>
      </c>
      <c r="C25" s="158" t="s">
        <v>176</v>
      </c>
      <c r="D25" s="158" t="s">
        <v>177</v>
      </c>
      <c r="E25" s="158" t="s">
        <v>178</v>
      </c>
      <c r="F25" s="158" t="s">
        <v>179</v>
      </c>
      <c r="G25" s="158" t="s">
        <v>180</v>
      </c>
    </row>
    <row r="26" spans="1:39" ht="44.25" customHeight="1" thickBot="1" x14ac:dyDescent="0.25">
      <c r="B26" s="160" t="s">
        <v>156</v>
      </c>
      <c r="C26" s="158" t="s">
        <v>181</v>
      </c>
      <c r="D26" s="158" t="s">
        <v>182</v>
      </c>
      <c r="E26" s="158" t="s">
        <v>183</v>
      </c>
      <c r="F26" s="158" t="s">
        <v>184</v>
      </c>
      <c r="G26" s="158" t="s">
        <v>185</v>
      </c>
    </row>
    <row r="27" spans="1:39" ht="44.25" customHeight="1" thickBot="1" x14ac:dyDescent="0.25">
      <c r="B27" s="160" t="s">
        <v>157</v>
      </c>
      <c r="C27" s="158" t="s">
        <v>186</v>
      </c>
      <c r="D27" s="158" t="s">
        <v>187</v>
      </c>
      <c r="E27" s="158" t="s">
        <v>188</v>
      </c>
      <c r="F27" s="158" t="s">
        <v>189</v>
      </c>
      <c r="G27" s="158" t="s">
        <v>190</v>
      </c>
    </row>
    <row r="28" spans="1:39" ht="44.25" customHeight="1" thickBot="1" x14ac:dyDescent="0.25">
      <c r="B28" s="160" t="s">
        <v>191</v>
      </c>
      <c r="C28" s="158" t="s">
        <v>192</v>
      </c>
      <c r="D28" s="334" t="s">
        <v>193</v>
      </c>
      <c r="E28" s="335"/>
      <c r="F28" s="158" t="s">
        <v>194</v>
      </c>
      <c r="G28" s="158" t="s">
        <v>195</v>
      </c>
    </row>
    <row r="29" spans="1:39" x14ac:dyDescent="0.2">
      <c r="B29" s="161"/>
      <c r="C29" s="162"/>
      <c r="D29" s="162"/>
      <c r="E29" s="162"/>
      <c r="F29" s="162"/>
      <c r="G29" s="162"/>
    </row>
    <row r="30" spans="1:39" customFormat="1" ht="15" x14ac:dyDescent="0.25">
      <c r="A30" s="163" t="s">
        <v>196</v>
      </c>
      <c r="C30" s="164"/>
      <c r="D30" s="164"/>
      <c r="E30" s="164"/>
      <c r="F30" s="164"/>
      <c r="G30" s="164"/>
      <c r="H30" s="164"/>
      <c r="I30" s="164"/>
      <c r="J30" s="164"/>
      <c r="K30" s="164"/>
      <c r="L30" s="164"/>
      <c r="M30" s="164"/>
      <c r="N30" s="164"/>
      <c r="O30" s="164"/>
      <c r="P30" s="164"/>
      <c r="Q30" s="164"/>
      <c r="R30" s="164"/>
    </row>
    <row r="31" spans="1:39" customFormat="1" ht="15" x14ac:dyDescent="0.25">
      <c r="B31" s="165" t="s">
        <v>197</v>
      </c>
      <c r="C31" s="166"/>
      <c r="D31" s="166"/>
      <c r="E31" s="166"/>
      <c r="F31" s="166"/>
      <c r="G31" s="166"/>
      <c r="H31" s="167"/>
      <c r="I31" s="164"/>
      <c r="J31" s="164"/>
      <c r="K31" s="164"/>
      <c r="L31" s="164"/>
      <c r="M31" s="164"/>
      <c r="N31" s="164"/>
      <c r="O31" s="164"/>
      <c r="P31" s="164"/>
      <c r="Q31" s="164"/>
      <c r="R31" s="164"/>
    </row>
    <row r="32" spans="1:39" customFormat="1" ht="65.25" customHeight="1" x14ac:dyDescent="0.25">
      <c r="B32" s="168"/>
      <c r="C32" s="322" t="s">
        <v>198</v>
      </c>
      <c r="D32" s="323"/>
      <c r="E32" s="323"/>
      <c r="F32" s="323"/>
      <c r="G32" s="323"/>
      <c r="H32" s="324"/>
      <c r="N32" s="169"/>
      <c r="O32" s="169"/>
      <c r="P32" s="169"/>
      <c r="Q32" s="169"/>
      <c r="R32" s="169"/>
    </row>
    <row r="33" spans="1:18" customFormat="1" ht="15" x14ac:dyDescent="0.25">
      <c r="B33" s="168"/>
      <c r="C33" s="170" t="s">
        <v>199</v>
      </c>
      <c r="D33" s="171"/>
      <c r="E33" s="171"/>
      <c r="F33" s="171"/>
      <c r="G33" s="171"/>
      <c r="H33" s="172"/>
      <c r="I33" s="164"/>
      <c r="J33" s="164"/>
      <c r="K33" s="164"/>
      <c r="L33" s="164"/>
      <c r="M33" s="164"/>
      <c r="N33" s="164"/>
      <c r="O33" s="164"/>
      <c r="P33" s="164"/>
      <c r="Q33" s="164"/>
      <c r="R33" s="164"/>
    </row>
    <row r="34" spans="1:18" customFormat="1" ht="15" x14ac:dyDescent="0.25">
      <c r="B34" s="168"/>
      <c r="C34" s="173" t="s">
        <v>200</v>
      </c>
      <c r="D34" s="174"/>
      <c r="E34" s="174"/>
      <c r="F34" s="174"/>
      <c r="G34" s="174"/>
      <c r="H34" s="175"/>
      <c r="I34" s="164"/>
      <c r="J34" s="164"/>
      <c r="K34" s="164"/>
      <c r="L34" s="164"/>
      <c r="M34" s="164"/>
      <c r="N34" s="164"/>
      <c r="O34" s="164"/>
      <c r="P34" s="164"/>
      <c r="Q34" s="164"/>
      <c r="R34" s="164"/>
    </row>
    <row r="35" spans="1:18" customFormat="1" ht="15" x14ac:dyDescent="0.25">
      <c r="B35" s="168"/>
      <c r="C35" s="173" t="s">
        <v>201</v>
      </c>
      <c r="D35" s="174"/>
      <c r="E35" s="174"/>
      <c r="F35" s="174"/>
      <c r="G35" s="174"/>
      <c r="H35" s="175"/>
      <c r="I35" s="164"/>
      <c r="J35" s="164"/>
      <c r="K35" s="164"/>
      <c r="L35" s="164"/>
      <c r="M35" s="164"/>
      <c r="N35" s="164"/>
      <c r="O35" s="164"/>
      <c r="P35" s="164"/>
      <c r="Q35" s="164"/>
      <c r="R35" s="164"/>
    </row>
    <row r="36" spans="1:18" customFormat="1" ht="15" x14ac:dyDescent="0.25">
      <c r="B36" s="168"/>
      <c r="C36" s="173" t="s">
        <v>202</v>
      </c>
      <c r="D36" s="174"/>
      <c r="E36" s="174"/>
      <c r="F36" s="174"/>
      <c r="G36" s="174"/>
      <c r="H36" s="175"/>
      <c r="I36" s="164"/>
      <c r="J36" s="164"/>
      <c r="K36" s="164"/>
      <c r="L36" s="164"/>
      <c r="M36" s="164"/>
      <c r="N36" s="164"/>
      <c r="O36" s="164"/>
      <c r="P36" s="164"/>
      <c r="Q36" s="164"/>
      <c r="R36" s="164"/>
    </row>
    <row r="37" spans="1:18" customFormat="1" ht="15" x14ac:dyDescent="0.25">
      <c r="B37" s="168"/>
      <c r="C37" s="173" t="s">
        <v>203</v>
      </c>
      <c r="D37" s="174"/>
      <c r="E37" s="174"/>
      <c r="F37" s="174"/>
      <c r="G37" s="174"/>
      <c r="H37" s="175"/>
      <c r="I37" s="164"/>
      <c r="J37" s="164"/>
      <c r="K37" s="164"/>
      <c r="L37" s="164"/>
      <c r="M37" s="164"/>
      <c r="N37" s="164"/>
      <c r="O37" s="164"/>
      <c r="P37" s="164"/>
      <c r="Q37" s="164"/>
      <c r="R37" s="164"/>
    </row>
    <row r="38" spans="1:18" customFormat="1" ht="41.25" customHeight="1" x14ac:dyDescent="0.25">
      <c r="B38" s="168"/>
      <c r="C38" s="341" t="s">
        <v>204</v>
      </c>
      <c r="D38" s="342"/>
      <c r="E38" s="342"/>
      <c r="F38" s="342"/>
      <c r="G38" s="342"/>
      <c r="H38" s="343"/>
      <c r="N38" s="176"/>
      <c r="O38" s="176"/>
      <c r="P38" s="176"/>
      <c r="Q38" s="164"/>
      <c r="R38" s="164"/>
    </row>
    <row r="39" spans="1:18" customFormat="1" ht="38.25" customHeight="1" x14ac:dyDescent="0.25">
      <c r="B39" s="177"/>
      <c r="C39" s="322" t="s">
        <v>205</v>
      </c>
      <c r="D39" s="323"/>
      <c r="E39" s="323"/>
      <c r="F39" s="323"/>
      <c r="G39" s="323"/>
      <c r="H39" s="324"/>
      <c r="N39" s="169"/>
      <c r="O39" s="169"/>
      <c r="P39" s="169"/>
      <c r="Q39" s="169"/>
      <c r="R39" s="164"/>
    </row>
    <row r="40" spans="1:18" customFormat="1" ht="43.5" customHeight="1" x14ac:dyDescent="0.25">
      <c r="B40" s="322" t="s">
        <v>206</v>
      </c>
      <c r="C40" s="323"/>
      <c r="D40" s="323"/>
      <c r="E40" s="323"/>
      <c r="F40" s="323"/>
      <c r="G40" s="323"/>
      <c r="H40" s="324"/>
      <c r="I40" s="164"/>
      <c r="J40" s="164"/>
      <c r="K40" s="164"/>
      <c r="L40" s="164"/>
      <c r="M40" s="164"/>
      <c r="N40" s="164"/>
      <c r="O40" s="164"/>
      <c r="P40" s="164"/>
      <c r="Q40" s="164"/>
      <c r="R40" s="164"/>
    </row>
    <row r="41" spans="1:18" customFormat="1" ht="49.5" customHeight="1" x14ac:dyDescent="0.25">
      <c r="B41" s="322" t="s">
        <v>207</v>
      </c>
      <c r="C41" s="323"/>
      <c r="D41" s="323"/>
      <c r="E41" s="323"/>
      <c r="F41" s="323"/>
      <c r="G41" s="323"/>
      <c r="H41" s="324"/>
      <c r="I41" s="178"/>
    </row>
    <row r="42" spans="1:18" customFormat="1" ht="46.5" customHeight="1" x14ac:dyDescent="0.25">
      <c r="B42" s="322" t="s">
        <v>208</v>
      </c>
      <c r="C42" s="323"/>
      <c r="D42" s="323"/>
      <c r="E42" s="323"/>
      <c r="F42" s="323"/>
      <c r="G42" s="323"/>
      <c r="H42" s="324"/>
      <c r="I42" s="178"/>
    </row>
    <row r="43" spans="1:18" customFormat="1" ht="30" customHeight="1" x14ac:dyDescent="0.25">
      <c r="B43" s="322" t="s">
        <v>209</v>
      </c>
      <c r="C43" s="323"/>
      <c r="D43" s="323"/>
      <c r="E43" s="323"/>
      <c r="F43" s="323"/>
      <c r="G43" s="323"/>
      <c r="H43" s="324"/>
      <c r="I43" s="178"/>
    </row>
    <row r="44" spans="1:18" customFormat="1" ht="15" customHeight="1" x14ac:dyDescent="0.25">
      <c r="A44" s="179" t="s">
        <v>210</v>
      </c>
      <c r="B44" s="179"/>
      <c r="I44" s="180"/>
    </row>
    <row r="45" spans="1:18" customFormat="1" ht="30" customHeight="1" x14ac:dyDescent="0.25">
      <c r="B45" s="345" t="s">
        <v>211</v>
      </c>
      <c r="C45" s="346"/>
      <c r="D45" s="346"/>
      <c r="E45" s="346"/>
      <c r="F45" s="346"/>
      <c r="G45" s="346"/>
      <c r="H45" s="347"/>
    </row>
    <row r="46" spans="1:18" customFormat="1" ht="12.75" customHeight="1" x14ac:dyDescent="0.25">
      <c r="B46" s="348" t="s">
        <v>212</v>
      </c>
      <c r="C46" s="349"/>
      <c r="D46" s="349"/>
      <c r="E46" s="349"/>
      <c r="F46" s="349"/>
      <c r="G46" s="181"/>
      <c r="H46" s="182"/>
    </row>
    <row r="47" spans="1:18" customFormat="1" ht="29.25" customHeight="1" x14ac:dyDescent="0.25">
      <c r="B47" s="350" t="s">
        <v>213</v>
      </c>
      <c r="C47" s="351"/>
      <c r="D47" s="351"/>
      <c r="E47" s="351"/>
      <c r="F47" s="351"/>
      <c r="G47" s="351"/>
      <c r="H47" s="352"/>
    </row>
    <row r="48" spans="1:18" customFormat="1" ht="15" customHeight="1" x14ac:dyDescent="0.25">
      <c r="B48" s="183" t="s">
        <v>214</v>
      </c>
      <c r="C48" s="181"/>
      <c r="D48" s="181"/>
      <c r="E48" s="181"/>
      <c r="F48" s="181"/>
      <c r="G48" s="181"/>
      <c r="H48" s="182"/>
    </row>
    <row r="49" spans="2:8" customFormat="1" ht="30.75" customHeight="1" x14ac:dyDescent="0.25">
      <c r="B49" s="350" t="s">
        <v>215</v>
      </c>
      <c r="C49" s="351"/>
      <c r="D49" s="351"/>
      <c r="E49" s="351"/>
      <c r="F49" s="351"/>
      <c r="G49" s="351"/>
      <c r="H49" s="352"/>
    </row>
    <row r="50" spans="2:8" customFormat="1" ht="12.75" customHeight="1" x14ac:dyDescent="0.25">
      <c r="B50" s="353" t="s">
        <v>216</v>
      </c>
      <c r="C50" s="354"/>
      <c r="D50" s="354"/>
      <c r="E50" s="354"/>
      <c r="F50" s="354"/>
      <c r="G50" s="354"/>
      <c r="H50" s="182"/>
    </row>
    <row r="51" spans="2:8" customFormat="1" ht="35.25" customHeight="1" x14ac:dyDescent="0.25">
      <c r="B51" s="350" t="s">
        <v>217</v>
      </c>
      <c r="C51" s="351"/>
      <c r="D51" s="351"/>
      <c r="E51" s="351"/>
      <c r="F51" s="351"/>
      <c r="G51" s="351"/>
      <c r="H51" s="352"/>
    </row>
    <row r="52" spans="2:8" customFormat="1" ht="24.75" customHeight="1" x14ac:dyDescent="0.25">
      <c r="B52" s="355" t="s">
        <v>218</v>
      </c>
      <c r="C52" s="356"/>
      <c r="D52" s="356"/>
      <c r="E52" s="356"/>
      <c r="F52" s="356"/>
      <c r="G52" s="356"/>
      <c r="H52" s="357"/>
    </row>
    <row r="53" spans="2:8" customFormat="1" ht="27.75" customHeight="1" x14ac:dyDescent="0.25">
      <c r="B53" s="341" t="s">
        <v>219</v>
      </c>
      <c r="C53" s="342"/>
      <c r="D53" s="342"/>
      <c r="E53" s="342"/>
      <c r="F53" s="342"/>
      <c r="G53" s="342"/>
      <c r="H53" s="343"/>
    </row>
    <row r="54" spans="2:8" customFormat="1" ht="21" customHeight="1" x14ac:dyDescent="0.25">
      <c r="B54" s="322" t="s">
        <v>220</v>
      </c>
      <c r="C54" s="323"/>
      <c r="D54" s="323"/>
      <c r="E54" s="323"/>
      <c r="F54" s="323"/>
      <c r="G54" s="323"/>
      <c r="H54" s="324"/>
    </row>
    <row r="55" spans="2:8" customFormat="1" ht="26.25" customHeight="1" x14ac:dyDescent="0.25">
      <c r="B55" s="344" t="s">
        <v>221</v>
      </c>
      <c r="C55" s="344"/>
      <c r="D55" s="344"/>
      <c r="E55" s="344"/>
      <c r="F55" s="344"/>
      <c r="G55" s="344"/>
      <c r="H55" s="344"/>
    </row>
  </sheetData>
  <mergeCells count="27">
    <mergeCell ref="B55:H55"/>
    <mergeCell ref="B42:H42"/>
    <mergeCell ref="B43:H43"/>
    <mergeCell ref="B45:H45"/>
    <mergeCell ref="B46:F46"/>
    <mergeCell ref="B47:H47"/>
    <mergeCell ref="B49:H49"/>
    <mergeCell ref="B50:G50"/>
    <mergeCell ref="B51:H51"/>
    <mergeCell ref="B52:H52"/>
    <mergeCell ref="B53:H53"/>
    <mergeCell ref="B54:H54"/>
    <mergeCell ref="B41:H41"/>
    <mergeCell ref="A1:K1"/>
    <mergeCell ref="J16:K16"/>
    <mergeCell ref="B20:B21"/>
    <mergeCell ref="C20:G20"/>
    <mergeCell ref="B22:B24"/>
    <mergeCell ref="C23:D23"/>
    <mergeCell ref="E23:G23"/>
    <mergeCell ref="D24:E24"/>
    <mergeCell ref="F24:G24"/>
    <mergeCell ref="D28:E28"/>
    <mergeCell ref="C32:H32"/>
    <mergeCell ref="C38:H38"/>
    <mergeCell ref="C39:H39"/>
    <mergeCell ref="B40:H40"/>
  </mergeCells>
  <conditionalFormatting sqref="J13:K14">
    <cfRule type="expression" dxfId="11" priority="41">
      <formula>MAX(D13:H13)&gt;=5</formula>
    </cfRule>
  </conditionalFormatting>
  <conditionalFormatting sqref="J15:K15">
    <cfRule type="expression" dxfId="10" priority="38">
      <formula>MAX(D15:H15)&gt;=5</formula>
    </cfRule>
  </conditionalFormatting>
  <conditionalFormatting sqref="I16">
    <cfRule type="expression" dxfId="9" priority="37">
      <formula>MAX($D$13:$H$15)&gt;=5</formula>
    </cfRule>
  </conditionalFormatting>
  <conditionalFormatting sqref="J9:K9">
    <cfRule type="expression" dxfId="8" priority="35">
      <formula>MAX(D9:H9)&gt;=5</formula>
    </cfRule>
  </conditionalFormatting>
  <conditionalFormatting sqref="J10:K10">
    <cfRule type="expression" dxfId="7" priority="34">
      <formula>MAX(D10:H10)&gt;=5</formula>
    </cfRule>
  </conditionalFormatting>
  <conditionalFormatting sqref="J11:K11">
    <cfRule type="expression" dxfId="6" priority="33">
      <formula>MAX(D11:H11)&gt;=5</formula>
    </cfRule>
  </conditionalFormatting>
  <conditionalFormatting sqref="J12:K12">
    <cfRule type="expression" dxfId="5" priority="32">
      <formula>MAX(D12:H12)&gt;=5</formula>
    </cfRule>
  </conditionalFormatting>
  <conditionalFormatting sqref="J8:K8">
    <cfRule type="expression" dxfId="4" priority="31">
      <formula>MAX(D8:H8)&gt;=5</formula>
    </cfRule>
  </conditionalFormatting>
  <conditionalFormatting sqref="J6:K6">
    <cfRule type="expression" dxfId="3" priority="28">
      <formula>MAX(D6:H6)&gt;=5</formula>
    </cfRule>
  </conditionalFormatting>
  <conditionalFormatting sqref="J7:K7">
    <cfRule type="expression" dxfId="2" priority="27">
      <formula>MAX(D7:H7)&gt;=5</formula>
    </cfRule>
  </conditionalFormatting>
  <conditionalFormatting sqref="J4:K4">
    <cfRule type="expression" dxfId="1" priority="8">
      <formula>MAX(D4:H4)&gt;=5</formula>
    </cfRule>
  </conditionalFormatting>
  <conditionalFormatting sqref="J5:K5">
    <cfRule type="expression" dxfId="0" priority="7">
      <formula>MAX(D5:H5)&gt;=5</formula>
    </cfRule>
  </conditionalFormatting>
  <pageMargins left="0.7" right="0.7" top="0.75" bottom="0.75" header="0.3" footer="0.3"/>
  <pageSetup paperSize="3" orientation="landscape" r:id="rId1"/>
  <headerFooter>
    <oddFooter>Page &amp;P&amp;R&amp;F</oddFoot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
  <sheetViews>
    <sheetView zoomScaleNormal="100" workbookViewId="0">
      <selection activeCell="A2" sqref="A2"/>
    </sheetView>
  </sheetViews>
  <sheetFormatPr defaultRowHeight="15" x14ac:dyDescent="0.25"/>
  <cols>
    <col min="1" max="1" width="25.85546875" style="200" customWidth="1"/>
    <col min="2" max="3" width="11" style="200" customWidth="1"/>
    <col min="4" max="4" width="22.85546875" style="200" customWidth="1"/>
    <col min="5" max="6" width="11" style="200" customWidth="1"/>
    <col min="7" max="8" width="9.140625" style="200" customWidth="1"/>
    <col min="9" max="9" width="19" style="19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84"/>
    </row>
    <row r="2" spans="1:9" s="190" customFormat="1" ht="18" customHeight="1" x14ac:dyDescent="0.25">
      <c r="A2" s="185" t="s">
        <v>19</v>
      </c>
      <c r="B2" s="186" t="s">
        <v>222</v>
      </c>
      <c r="C2" s="187"/>
      <c r="D2" s="188"/>
      <c r="E2" s="188"/>
      <c r="F2" s="188"/>
      <c r="G2" s="188"/>
      <c r="H2" s="188"/>
      <c r="I2" s="189" t="s">
        <v>63</v>
      </c>
    </row>
    <row r="3" spans="1:9" s="190" customFormat="1" x14ac:dyDescent="0.2">
      <c r="A3" s="191" t="s">
        <v>223</v>
      </c>
      <c r="C3" s="192"/>
      <c r="I3" s="193"/>
    </row>
    <row r="4" spans="1:9" s="190" customFormat="1" ht="12.75" x14ac:dyDescent="0.2">
      <c r="A4" s="194" t="s">
        <v>224</v>
      </c>
      <c r="B4" s="194" t="s">
        <v>59</v>
      </c>
      <c r="C4" s="194" t="s">
        <v>71</v>
      </c>
      <c r="D4" s="194" t="s">
        <v>225</v>
      </c>
      <c r="E4" s="195" t="s">
        <v>22</v>
      </c>
      <c r="F4" s="196"/>
      <c r="G4" s="196"/>
      <c r="H4" s="196"/>
      <c r="I4" s="197"/>
    </row>
    <row r="5" spans="1:9" x14ac:dyDescent="0.25">
      <c r="A5"/>
      <c r="B5"/>
      <c r="C5"/>
      <c r="D5"/>
      <c r="E5"/>
      <c r="F5"/>
      <c r="G5"/>
      <c r="H5"/>
    </row>
    <row r="6" spans="1:9" x14ac:dyDescent="0.25">
      <c r="A6" s="19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B7" sqref="B7"/>
    </sheetView>
  </sheetViews>
  <sheetFormatPr defaultColWidth="9.140625" defaultRowHeight="12.75" x14ac:dyDescent="0.2"/>
  <cols>
    <col min="1" max="3" width="9.140625" style="200"/>
    <col min="4" max="4" width="13.42578125" style="200" bestFit="1" customWidth="1"/>
    <col min="5" max="5" width="16.42578125" style="200" bestFit="1" customWidth="1"/>
    <col min="6" max="6" width="23.42578125" style="200" customWidth="1"/>
    <col min="7" max="7" width="11" style="200" bestFit="1" customWidth="1"/>
    <col min="8" max="259" width="9.140625" style="200"/>
    <col min="260" max="260" width="13.42578125" style="200" bestFit="1" customWidth="1"/>
    <col min="261" max="261" width="16.42578125" style="200" bestFit="1" customWidth="1"/>
    <col min="262" max="262" width="23.42578125" style="200" customWidth="1"/>
    <col min="263" max="263" width="11" style="200" bestFit="1" customWidth="1"/>
    <col min="264" max="515" width="9.140625" style="200"/>
    <col min="516" max="516" width="13.42578125" style="200" bestFit="1" customWidth="1"/>
    <col min="517" max="517" width="16.42578125" style="200" bestFit="1" customWidth="1"/>
    <col min="518" max="518" width="23.42578125" style="200" customWidth="1"/>
    <col min="519" max="519" width="11" style="200" bestFit="1" customWidth="1"/>
    <col min="520" max="771" width="9.140625" style="200"/>
    <col min="772" max="772" width="13.42578125" style="200" bestFit="1" customWidth="1"/>
    <col min="773" max="773" width="16.42578125" style="200" bestFit="1" customWidth="1"/>
    <col min="774" max="774" width="23.42578125" style="200" customWidth="1"/>
    <col min="775" max="775" width="11" style="200" bestFit="1" customWidth="1"/>
    <col min="776" max="1027" width="9.140625" style="200"/>
    <col min="1028" max="1028" width="13.42578125" style="200" bestFit="1" customWidth="1"/>
    <col min="1029" max="1029" width="16.42578125" style="200" bestFit="1" customWidth="1"/>
    <col min="1030" max="1030" width="23.42578125" style="200" customWidth="1"/>
    <col min="1031" max="1031" width="11" style="200" bestFit="1" customWidth="1"/>
    <col min="1032" max="1283" width="9.140625" style="200"/>
    <col min="1284" max="1284" width="13.42578125" style="200" bestFit="1" customWidth="1"/>
    <col min="1285" max="1285" width="16.42578125" style="200" bestFit="1" customWidth="1"/>
    <col min="1286" max="1286" width="23.42578125" style="200" customWidth="1"/>
    <col min="1287" max="1287" width="11" style="200" bestFit="1" customWidth="1"/>
    <col min="1288" max="1539" width="9.140625" style="200"/>
    <col min="1540" max="1540" width="13.42578125" style="200" bestFit="1" customWidth="1"/>
    <col min="1541" max="1541" width="16.42578125" style="200" bestFit="1" customWidth="1"/>
    <col min="1542" max="1542" width="23.42578125" style="200" customWidth="1"/>
    <col min="1543" max="1543" width="11" style="200" bestFit="1" customWidth="1"/>
    <col min="1544" max="1795" width="9.140625" style="200"/>
    <col min="1796" max="1796" width="13.42578125" style="200" bestFit="1" customWidth="1"/>
    <col min="1797" max="1797" width="16.42578125" style="200" bestFit="1" customWidth="1"/>
    <col min="1798" max="1798" width="23.42578125" style="200" customWidth="1"/>
    <col min="1799" max="1799" width="11" style="200" bestFit="1" customWidth="1"/>
    <col min="1800" max="2051" width="9.140625" style="200"/>
    <col min="2052" max="2052" width="13.42578125" style="200" bestFit="1" customWidth="1"/>
    <col min="2053" max="2053" width="16.42578125" style="200" bestFit="1" customWidth="1"/>
    <col min="2054" max="2054" width="23.42578125" style="200" customWidth="1"/>
    <col min="2055" max="2055" width="11" style="200" bestFit="1" customWidth="1"/>
    <col min="2056" max="2307" width="9.140625" style="200"/>
    <col min="2308" max="2308" width="13.42578125" style="200" bestFit="1" customWidth="1"/>
    <col min="2309" max="2309" width="16.42578125" style="200" bestFit="1" customWidth="1"/>
    <col min="2310" max="2310" width="23.42578125" style="200" customWidth="1"/>
    <col min="2311" max="2311" width="11" style="200" bestFit="1" customWidth="1"/>
    <col min="2312" max="2563" width="9.140625" style="200"/>
    <col min="2564" max="2564" width="13.42578125" style="200" bestFit="1" customWidth="1"/>
    <col min="2565" max="2565" width="16.42578125" style="200" bestFit="1" customWidth="1"/>
    <col min="2566" max="2566" width="23.42578125" style="200" customWidth="1"/>
    <col min="2567" max="2567" width="11" style="200" bestFit="1" customWidth="1"/>
    <col min="2568" max="2819" width="9.140625" style="200"/>
    <col min="2820" max="2820" width="13.42578125" style="200" bestFit="1" customWidth="1"/>
    <col min="2821" max="2821" width="16.42578125" style="200" bestFit="1" customWidth="1"/>
    <col min="2822" max="2822" width="23.42578125" style="200" customWidth="1"/>
    <col min="2823" max="2823" width="11" style="200" bestFit="1" customWidth="1"/>
    <col min="2824" max="3075" width="9.140625" style="200"/>
    <col min="3076" max="3076" width="13.42578125" style="200" bestFit="1" customWidth="1"/>
    <col min="3077" max="3077" width="16.42578125" style="200" bestFit="1" customWidth="1"/>
    <col min="3078" max="3078" width="23.42578125" style="200" customWidth="1"/>
    <col min="3079" max="3079" width="11" style="200" bestFit="1" customWidth="1"/>
    <col min="3080" max="3331" width="9.140625" style="200"/>
    <col min="3332" max="3332" width="13.42578125" style="200" bestFit="1" customWidth="1"/>
    <col min="3333" max="3333" width="16.42578125" style="200" bestFit="1" customWidth="1"/>
    <col min="3334" max="3334" width="23.42578125" style="200" customWidth="1"/>
    <col min="3335" max="3335" width="11" style="200" bestFit="1" customWidth="1"/>
    <col min="3336" max="3587" width="9.140625" style="200"/>
    <col min="3588" max="3588" width="13.42578125" style="200" bestFit="1" customWidth="1"/>
    <col min="3589" max="3589" width="16.42578125" style="200" bestFit="1" customWidth="1"/>
    <col min="3590" max="3590" width="23.42578125" style="200" customWidth="1"/>
    <col min="3591" max="3591" width="11" style="200" bestFit="1" customWidth="1"/>
    <col min="3592" max="3843" width="9.140625" style="200"/>
    <col min="3844" max="3844" width="13.42578125" style="200" bestFit="1" customWidth="1"/>
    <col min="3845" max="3845" width="16.42578125" style="200" bestFit="1" customWidth="1"/>
    <col min="3846" max="3846" width="23.42578125" style="200" customWidth="1"/>
    <col min="3847" max="3847" width="11" style="200" bestFit="1" customWidth="1"/>
    <col min="3848" max="4099" width="9.140625" style="200"/>
    <col min="4100" max="4100" width="13.42578125" style="200" bestFit="1" customWidth="1"/>
    <col min="4101" max="4101" width="16.42578125" style="200" bestFit="1" customWidth="1"/>
    <col min="4102" max="4102" width="23.42578125" style="200" customWidth="1"/>
    <col min="4103" max="4103" width="11" style="200" bestFit="1" customWidth="1"/>
    <col min="4104" max="4355" width="9.140625" style="200"/>
    <col min="4356" max="4356" width="13.42578125" style="200" bestFit="1" customWidth="1"/>
    <col min="4357" max="4357" width="16.42578125" style="200" bestFit="1" customWidth="1"/>
    <col min="4358" max="4358" width="23.42578125" style="200" customWidth="1"/>
    <col min="4359" max="4359" width="11" style="200" bestFit="1" customWidth="1"/>
    <col min="4360" max="4611" width="9.140625" style="200"/>
    <col min="4612" max="4612" width="13.42578125" style="200" bestFit="1" customWidth="1"/>
    <col min="4613" max="4613" width="16.42578125" style="200" bestFit="1" customWidth="1"/>
    <col min="4614" max="4614" width="23.42578125" style="200" customWidth="1"/>
    <col min="4615" max="4615" width="11" style="200" bestFit="1" customWidth="1"/>
    <col min="4616" max="4867" width="9.140625" style="200"/>
    <col min="4868" max="4868" width="13.42578125" style="200" bestFit="1" customWidth="1"/>
    <col min="4869" max="4869" width="16.42578125" style="200" bestFit="1" customWidth="1"/>
    <col min="4870" max="4870" width="23.42578125" style="200" customWidth="1"/>
    <col min="4871" max="4871" width="11" style="200" bestFit="1" customWidth="1"/>
    <col min="4872" max="5123" width="9.140625" style="200"/>
    <col min="5124" max="5124" width="13.42578125" style="200" bestFit="1" customWidth="1"/>
    <col min="5125" max="5125" width="16.42578125" style="200" bestFit="1" customWidth="1"/>
    <col min="5126" max="5126" width="23.42578125" style="200" customWidth="1"/>
    <col min="5127" max="5127" width="11" style="200" bestFit="1" customWidth="1"/>
    <col min="5128" max="5379" width="9.140625" style="200"/>
    <col min="5380" max="5380" width="13.42578125" style="200" bestFit="1" customWidth="1"/>
    <col min="5381" max="5381" width="16.42578125" style="200" bestFit="1" customWidth="1"/>
    <col min="5382" max="5382" width="23.42578125" style="200" customWidth="1"/>
    <col min="5383" max="5383" width="11" style="200" bestFit="1" customWidth="1"/>
    <col min="5384" max="5635" width="9.140625" style="200"/>
    <col min="5636" max="5636" width="13.42578125" style="200" bestFit="1" customWidth="1"/>
    <col min="5637" max="5637" width="16.42578125" style="200" bestFit="1" customWidth="1"/>
    <col min="5638" max="5638" width="23.42578125" style="200" customWidth="1"/>
    <col min="5639" max="5639" width="11" style="200" bestFit="1" customWidth="1"/>
    <col min="5640" max="5891" width="9.140625" style="200"/>
    <col min="5892" max="5892" width="13.42578125" style="200" bestFit="1" customWidth="1"/>
    <col min="5893" max="5893" width="16.42578125" style="200" bestFit="1" customWidth="1"/>
    <col min="5894" max="5894" width="23.42578125" style="200" customWidth="1"/>
    <col min="5895" max="5895" width="11" style="200" bestFit="1" customWidth="1"/>
    <col min="5896" max="6147" width="9.140625" style="200"/>
    <col min="6148" max="6148" width="13.42578125" style="200" bestFit="1" customWidth="1"/>
    <col min="6149" max="6149" width="16.42578125" style="200" bestFit="1" customWidth="1"/>
    <col min="6150" max="6150" width="23.42578125" style="200" customWidth="1"/>
    <col min="6151" max="6151" width="11" style="200" bestFit="1" customWidth="1"/>
    <col min="6152" max="6403" width="9.140625" style="200"/>
    <col min="6404" max="6404" width="13.42578125" style="200" bestFit="1" customWidth="1"/>
    <col min="6405" max="6405" width="16.42578125" style="200" bestFit="1" customWidth="1"/>
    <col min="6406" max="6406" width="23.42578125" style="200" customWidth="1"/>
    <col min="6407" max="6407" width="11" style="200" bestFit="1" customWidth="1"/>
    <col min="6408" max="6659" width="9.140625" style="200"/>
    <col min="6660" max="6660" width="13.42578125" style="200" bestFit="1" customWidth="1"/>
    <col min="6661" max="6661" width="16.42578125" style="200" bestFit="1" customWidth="1"/>
    <col min="6662" max="6662" width="23.42578125" style="200" customWidth="1"/>
    <col min="6663" max="6663" width="11" style="200" bestFit="1" customWidth="1"/>
    <col min="6664" max="6915" width="9.140625" style="200"/>
    <col min="6916" max="6916" width="13.42578125" style="200" bestFit="1" customWidth="1"/>
    <col min="6917" max="6917" width="16.42578125" style="200" bestFit="1" customWidth="1"/>
    <col min="6918" max="6918" width="23.42578125" style="200" customWidth="1"/>
    <col min="6919" max="6919" width="11" style="200" bestFit="1" customWidth="1"/>
    <col min="6920" max="7171" width="9.140625" style="200"/>
    <col min="7172" max="7172" width="13.42578125" style="200" bestFit="1" customWidth="1"/>
    <col min="7173" max="7173" width="16.42578125" style="200" bestFit="1" customWidth="1"/>
    <col min="7174" max="7174" width="23.42578125" style="200" customWidth="1"/>
    <col min="7175" max="7175" width="11" style="200" bestFit="1" customWidth="1"/>
    <col min="7176" max="7427" width="9.140625" style="200"/>
    <col min="7428" max="7428" width="13.42578125" style="200" bestFit="1" customWidth="1"/>
    <col min="7429" max="7429" width="16.42578125" style="200" bestFit="1" customWidth="1"/>
    <col min="7430" max="7430" width="23.42578125" style="200" customWidth="1"/>
    <col min="7431" max="7431" width="11" style="200" bestFit="1" customWidth="1"/>
    <col min="7432" max="7683" width="9.140625" style="200"/>
    <col min="7684" max="7684" width="13.42578125" style="200" bestFit="1" customWidth="1"/>
    <col min="7685" max="7685" width="16.42578125" style="200" bestFit="1" customWidth="1"/>
    <col min="7686" max="7686" width="23.42578125" style="200" customWidth="1"/>
    <col min="7687" max="7687" width="11" style="200" bestFit="1" customWidth="1"/>
    <col min="7688" max="7939" width="9.140625" style="200"/>
    <col min="7940" max="7940" width="13.42578125" style="200" bestFit="1" customWidth="1"/>
    <col min="7941" max="7941" width="16.42578125" style="200" bestFit="1" customWidth="1"/>
    <col min="7942" max="7942" width="23.42578125" style="200" customWidth="1"/>
    <col min="7943" max="7943" width="11" style="200" bestFit="1" customWidth="1"/>
    <col min="7944" max="8195" width="9.140625" style="200"/>
    <col min="8196" max="8196" width="13.42578125" style="200" bestFit="1" customWidth="1"/>
    <col min="8197" max="8197" width="16.42578125" style="200" bestFit="1" customWidth="1"/>
    <col min="8198" max="8198" width="23.42578125" style="200" customWidth="1"/>
    <col min="8199" max="8199" width="11" style="200" bestFit="1" customWidth="1"/>
    <col min="8200" max="8451" width="9.140625" style="200"/>
    <col min="8452" max="8452" width="13.42578125" style="200" bestFit="1" customWidth="1"/>
    <col min="8453" max="8453" width="16.42578125" style="200" bestFit="1" customWidth="1"/>
    <col min="8454" max="8454" width="23.42578125" style="200" customWidth="1"/>
    <col min="8455" max="8455" width="11" style="200" bestFit="1" customWidth="1"/>
    <col min="8456" max="8707" width="9.140625" style="200"/>
    <col min="8708" max="8708" width="13.42578125" style="200" bestFit="1" customWidth="1"/>
    <col min="8709" max="8709" width="16.42578125" style="200" bestFit="1" customWidth="1"/>
    <col min="8710" max="8710" width="23.42578125" style="200" customWidth="1"/>
    <col min="8711" max="8711" width="11" style="200" bestFit="1" customWidth="1"/>
    <col min="8712" max="8963" width="9.140625" style="200"/>
    <col min="8964" max="8964" width="13.42578125" style="200" bestFit="1" customWidth="1"/>
    <col min="8965" max="8965" width="16.42578125" style="200" bestFit="1" customWidth="1"/>
    <col min="8966" max="8966" width="23.42578125" style="200" customWidth="1"/>
    <col min="8967" max="8967" width="11" style="200" bestFit="1" customWidth="1"/>
    <col min="8968" max="9219" width="9.140625" style="200"/>
    <col min="9220" max="9220" width="13.42578125" style="200" bestFit="1" customWidth="1"/>
    <col min="9221" max="9221" width="16.42578125" style="200" bestFit="1" customWidth="1"/>
    <col min="9222" max="9222" width="23.42578125" style="200" customWidth="1"/>
    <col min="9223" max="9223" width="11" style="200" bestFit="1" customWidth="1"/>
    <col min="9224" max="9475" width="9.140625" style="200"/>
    <col min="9476" max="9476" width="13.42578125" style="200" bestFit="1" customWidth="1"/>
    <col min="9477" max="9477" width="16.42578125" style="200" bestFit="1" customWidth="1"/>
    <col min="9478" max="9478" width="23.42578125" style="200" customWidth="1"/>
    <col min="9479" max="9479" width="11" style="200" bestFit="1" customWidth="1"/>
    <col min="9480" max="9731" width="9.140625" style="200"/>
    <col min="9732" max="9732" width="13.42578125" style="200" bestFit="1" customWidth="1"/>
    <col min="9733" max="9733" width="16.42578125" style="200" bestFit="1" customWidth="1"/>
    <col min="9734" max="9734" width="23.42578125" style="200" customWidth="1"/>
    <col min="9735" max="9735" width="11" style="200" bestFit="1" customWidth="1"/>
    <col min="9736" max="9987" width="9.140625" style="200"/>
    <col min="9988" max="9988" width="13.42578125" style="200" bestFit="1" customWidth="1"/>
    <col min="9989" max="9989" width="16.42578125" style="200" bestFit="1" customWidth="1"/>
    <col min="9990" max="9990" width="23.42578125" style="200" customWidth="1"/>
    <col min="9991" max="9991" width="11" style="200" bestFit="1" customWidth="1"/>
    <col min="9992" max="10243" width="9.140625" style="200"/>
    <col min="10244" max="10244" width="13.42578125" style="200" bestFit="1" customWidth="1"/>
    <col min="10245" max="10245" width="16.42578125" style="200" bestFit="1" customWidth="1"/>
    <col min="10246" max="10246" width="23.42578125" style="200" customWidth="1"/>
    <col min="10247" max="10247" width="11" style="200" bestFit="1" customWidth="1"/>
    <col min="10248" max="10499" width="9.140625" style="200"/>
    <col min="10500" max="10500" width="13.42578125" style="200" bestFit="1" customWidth="1"/>
    <col min="10501" max="10501" width="16.42578125" style="200" bestFit="1" customWidth="1"/>
    <col min="10502" max="10502" width="23.42578125" style="200" customWidth="1"/>
    <col min="10503" max="10503" width="11" style="200" bestFit="1" customWidth="1"/>
    <col min="10504" max="10755" width="9.140625" style="200"/>
    <col min="10756" max="10756" width="13.42578125" style="200" bestFit="1" customWidth="1"/>
    <col min="10757" max="10757" width="16.42578125" style="200" bestFit="1" customWidth="1"/>
    <col min="10758" max="10758" width="23.42578125" style="200" customWidth="1"/>
    <col min="10759" max="10759" width="11" style="200" bestFit="1" customWidth="1"/>
    <col min="10760" max="11011" width="9.140625" style="200"/>
    <col min="11012" max="11012" width="13.42578125" style="200" bestFit="1" customWidth="1"/>
    <col min="11013" max="11013" width="16.42578125" style="200" bestFit="1" customWidth="1"/>
    <col min="11014" max="11014" width="23.42578125" style="200" customWidth="1"/>
    <col min="11015" max="11015" width="11" style="200" bestFit="1" customWidth="1"/>
    <col min="11016" max="11267" width="9.140625" style="200"/>
    <col min="11268" max="11268" width="13.42578125" style="200" bestFit="1" customWidth="1"/>
    <col min="11269" max="11269" width="16.42578125" style="200" bestFit="1" customWidth="1"/>
    <col min="11270" max="11270" width="23.42578125" style="200" customWidth="1"/>
    <col min="11271" max="11271" width="11" style="200" bestFit="1" customWidth="1"/>
    <col min="11272" max="11523" width="9.140625" style="200"/>
    <col min="11524" max="11524" width="13.42578125" style="200" bestFit="1" customWidth="1"/>
    <col min="11525" max="11525" width="16.42578125" style="200" bestFit="1" customWidth="1"/>
    <col min="11526" max="11526" width="23.42578125" style="200" customWidth="1"/>
    <col min="11527" max="11527" width="11" style="200" bestFit="1" customWidth="1"/>
    <col min="11528" max="11779" width="9.140625" style="200"/>
    <col min="11780" max="11780" width="13.42578125" style="200" bestFit="1" customWidth="1"/>
    <col min="11781" max="11781" width="16.42578125" style="200" bestFit="1" customWidth="1"/>
    <col min="11782" max="11782" width="23.42578125" style="200" customWidth="1"/>
    <col min="11783" max="11783" width="11" style="200" bestFit="1" customWidth="1"/>
    <col min="11784" max="12035" width="9.140625" style="200"/>
    <col min="12036" max="12036" width="13.42578125" style="200" bestFit="1" customWidth="1"/>
    <col min="12037" max="12037" width="16.42578125" style="200" bestFit="1" customWidth="1"/>
    <col min="12038" max="12038" width="23.42578125" style="200" customWidth="1"/>
    <col min="12039" max="12039" width="11" style="200" bestFit="1" customWidth="1"/>
    <col min="12040" max="12291" width="9.140625" style="200"/>
    <col min="12292" max="12292" width="13.42578125" style="200" bestFit="1" customWidth="1"/>
    <col min="12293" max="12293" width="16.42578125" style="200" bestFit="1" customWidth="1"/>
    <col min="12294" max="12294" width="23.42578125" style="200" customWidth="1"/>
    <col min="12295" max="12295" width="11" style="200" bestFit="1" customWidth="1"/>
    <col min="12296" max="12547" width="9.140625" style="200"/>
    <col min="12548" max="12548" width="13.42578125" style="200" bestFit="1" customWidth="1"/>
    <col min="12549" max="12549" width="16.42578125" style="200" bestFit="1" customWidth="1"/>
    <col min="12550" max="12550" width="23.42578125" style="200" customWidth="1"/>
    <col min="12551" max="12551" width="11" style="200" bestFit="1" customWidth="1"/>
    <col min="12552" max="12803" width="9.140625" style="200"/>
    <col min="12804" max="12804" width="13.42578125" style="200" bestFit="1" customWidth="1"/>
    <col min="12805" max="12805" width="16.42578125" style="200" bestFit="1" customWidth="1"/>
    <col min="12806" max="12806" width="23.42578125" style="200" customWidth="1"/>
    <col min="12807" max="12807" width="11" style="200" bestFit="1" customWidth="1"/>
    <col min="12808" max="13059" width="9.140625" style="200"/>
    <col min="13060" max="13060" width="13.42578125" style="200" bestFit="1" customWidth="1"/>
    <col min="13061" max="13061" width="16.42578125" style="200" bestFit="1" customWidth="1"/>
    <col min="13062" max="13062" width="23.42578125" style="200" customWidth="1"/>
    <col min="13063" max="13063" width="11" style="200" bestFit="1" customWidth="1"/>
    <col min="13064" max="13315" width="9.140625" style="200"/>
    <col min="13316" max="13316" width="13.42578125" style="200" bestFit="1" customWidth="1"/>
    <col min="13317" max="13317" width="16.42578125" style="200" bestFit="1" customWidth="1"/>
    <col min="13318" max="13318" width="23.42578125" style="200" customWidth="1"/>
    <col min="13319" max="13319" width="11" style="200" bestFit="1" customWidth="1"/>
    <col min="13320" max="13571" width="9.140625" style="200"/>
    <col min="13572" max="13572" width="13.42578125" style="200" bestFit="1" customWidth="1"/>
    <col min="13573" max="13573" width="16.42578125" style="200" bestFit="1" customWidth="1"/>
    <col min="13574" max="13574" width="23.42578125" style="200" customWidth="1"/>
    <col min="13575" max="13575" width="11" style="200" bestFit="1" customWidth="1"/>
    <col min="13576" max="13827" width="9.140625" style="200"/>
    <col min="13828" max="13828" width="13.42578125" style="200" bestFit="1" customWidth="1"/>
    <col min="13829" max="13829" width="16.42578125" style="200" bestFit="1" customWidth="1"/>
    <col min="13830" max="13830" width="23.42578125" style="200" customWidth="1"/>
    <col min="13831" max="13831" width="11" style="200" bestFit="1" customWidth="1"/>
    <col min="13832" max="14083" width="9.140625" style="200"/>
    <col min="14084" max="14084" width="13.42578125" style="200" bestFit="1" customWidth="1"/>
    <col min="14085" max="14085" width="16.42578125" style="200" bestFit="1" customWidth="1"/>
    <col min="14086" max="14086" width="23.42578125" style="200" customWidth="1"/>
    <col min="14087" max="14087" width="11" style="200" bestFit="1" customWidth="1"/>
    <col min="14088" max="14339" width="9.140625" style="200"/>
    <col min="14340" max="14340" width="13.42578125" style="200" bestFit="1" customWidth="1"/>
    <col min="14341" max="14341" width="16.42578125" style="200" bestFit="1" customWidth="1"/>
    <col min="14342" max="14342" width="23.42578125" style="200" customWidth="1"/>
    <col min="14343" max="14343" width="11" style="200" bestFit="1" customWidth="1"/>
    <col min="14344" max="14595" width="9.140625" style="200"/>
    <col min="14596" max="14596" width="13.42578125" style="200" bestFit="1" customWidth="1"/>
    <col min="14597" max="14597" width="16.42578125" style="200" bestFit="1" customWidth="1"/>
    <col min="14598" max="14598" width="23.42578125" style="200" customWidth="1"/>
    <col min="14599" max="14599" width="11" style="200" bestFit="1" customWidth="1"/>
    <col min="14600" max="14851" width="9.140625" style="200"/>
    <col min="14852" max="14852" width="13.42578125" style="200" bestFit="1" customWidth="1"/>
    <col min="14853" max="14853" width="16.42578125" style="200" bestFit="1" customWidth="1"/>
    <col min="14854" max="14854" width="23.42578125" style="200" customWidth="1"/>
    <col min="14855" max="14855" width="11" style="200" bestFit="1" customWidth="1"/>
    <col min="14856" max="15107" width="9.140625" style="200"/>
    <col min="15108" max="15108" width="13.42578125" style="200" bestFit="1" customWidth="1"/>
    <col min="15109" max="15109" width="16.42578125" style="200" bestFit="1" customWidth="1"/>
    <col min="15110" max="15110" width="23.42578125" style="200" customWidth="1"/>
    <col min="15111" max="15111" width="11" style="200" bestFit="1" customWidth="1"/>
    <col min="15112" max="15363" width="9.140625" style="200"/>
    <col min="15364" max="15364" width="13.42578125" style="200" bestFit="1" customWidth="1"/>
    <col min="15365" max="15365" width="16.42578125" style="200" bestFit="1" customWidth="1"/>
    <col min="15366" max="15366" width="23.42578125" style="200" customWidth="1"/>
    <col min="15367" max="15367" width="11" style="200" bestFit="1" customWidth="1"/>
    <col min="15368" max="15619" width="9.140625" style="200"/>
    <col min="15620" max="15620" width="13.42578125" style="200" bestFit="1" customWidth="1"/>
    <col min="15621" max="15621" width="16.42578125" style="200" bestFit="1" customWidth="1"/>
    <col min="15622" max="15622" width="23.42578125" style="200" customWidth="1"/>
    <col min="15623" max="15623" width="11" style="200" bestFit="1" customWidth="1"/>
    <col min="15624" max="15875" width="9.140625" style="200"/>
    <col min="15876" max="15876" width="13.42578125" style="200" bestFit="1" customWidth="1"/>
    <col min="15877" max="15877" width="16.42578125" style="200" bestFit="1" customWidth="1"/>
    <col min="15878" max="15878" width="23.42578125" style="200" customWidth="1"/>
    <col min="15879" max="15879" width="11" style="200" bestFit="1" customWidth="1"/>
    <col min="15880" max="16131" width="9.140625" style="200"/>
    <col min="16132" max="16132" width="13.42578125" style="200" bestFit="1" customWidth="1"/>
    <col min="16133" max="16133" width="16.42578125" style="200" bestFit="1" customWidth="1"/>
    <col min="16134" max="16134" width="23.42578125" style="200" customWidth="1"/>
    <col min="16135" max="16135" width="11" style="200" bestFit="1" customWidth="1"/>
    <col min="16136" max="16384" width="9.140625" style="200"/>
  </cols>
  <sheetData>
    <row r="1" spans="1:38" ht="20.25" x14ac:dyDescent="0.3">
      <c r="A1" s="201"/>
      <c r="B1" s="202"/>
      <c r="C1" s="201"/>
      <c r="D1" s="202"/>
      <c r="E1" s="201"/>
      <c r="F1" s="201"/>
      <c r="G1" s="201"/>
      <c r="H1" s="64" t="s">
        <v>20</v>
      </c>
      <c r="I1" s="203"/>
      <c r="J1" s="203"/>
      <c r="K1" s="203"/>
      <c r="L1" s="203"/>
      <c r="M1" s="203"/>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row>
    <row r="2" spans="1:38" x14ac:dyDescent="0.2">
      <c r="A2" s="203"/>
      <c r="B2" s="358"/>
      <c r="C2" s="358"/>
      <c r="D2" s="358"/>
      <c r="E2" s="358"/>
      <c r="F2" s="204"/>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row>
    <row r="3" spans="1:38" x14ac:dyDescent="0.2">
      <c r="A3" s="203"/>
      <c r="B3" s="359" t="s">
        <v>226</v>
      </c>
      <c r="C3" s="359"/>
      <c r="D3" s="359"/>
      <c r="E3" s="359"/>
      <c r="F3" s="205" t="s">
        <v>63</v>
      </c>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row>
    <row r="4" spans="1:38" x14ac:dyDescent="0.2">
      <c r="A4" s="203"/>
      <c r="B4" s="203" t="s">
        <v>320</v>
      </c>
      <c r="C4" s="203" t="s">
        <v>321</v>
      </c>
      <c r="D4" s="203" t="s">
        <v>322</v>
      </c>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row>
    <row r="5" spans="1:38" x14ac:dyDescent="0.2">
      <c r="A5" s="203"/>
      <c r="B5" s="206" t="s">
        <v>323</v>
      </c>
      <c r="C5" s="200" t="s">
        <v>321</v>
      </c>
      <c r="D5" s="200" t="s">
        <v>324</v>
      </c>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row>
    <row r="6" spans="1:38" x14ac:dyDescent="0.2">
      <c r="A6" s="203"/>
      <c r="B6" s="207" t="s">
        <v>325</v>
      </c>
      <c r="C6" s="200" t="s">
        <v>321</v>
      </c>
      <c r="D6" s="200" t="s">
        <v>326</v>
      </c>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row>
    <row r="7" spans="1:38" x14ac:dyDescent="0.2">
      <c r="A7" s="203"/>
      <c r="B7" s="206"/>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row>
    <row r="8" spans="1:38" x14ac:dyDescent="0.2">
      <c r="A8" s="203"/>
      <c r="B8" s="207"/>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row>
    <row r="9" spans="1:38" x14ac:dyDescent="0.2">
      <c r="A9" s="203"/>
      <c r="B9" s="206"/>
      <c r="I9" s="203"/>
      <c r="J9" s="203"/>
      <c r="K9" s="203"/>
      <c r="L9" s="203"/>
      <c r="M9" s="203"/>
      <c r="N9" s="203"/>
      <c r="O9" s="203"/>
      <c r="P9" s="203"/>
      <c r="Q9" s="203"/>
      <c r="R9" s="203"/>
      <c r="S9" s="203"/>
      <c r="T9" s="203"/>
      <c r="U9" s="203"/>
      <c r="V9" s="203"/>
      <c r="W9" s="203"/>
      <c r="X9" s="203"/>
      <c r="Y9" s="203"/>
      <c r="Z9" s="203"/>
      <c r="AA9" s="203"/>
      <c r="AB9" s="203"/>
      <c r="AC9" s="203"/>
      <c r="AD9" s="203"/>
      <c r="AE9" s="203"/>
      <c r="AF9" s="203"/>
      <c r="AG9" s="203"/>
      <c r="AH9" s="203"/>
      <c r="AI9" s="203"/>
      <c r="AJ9" s="203"/>
      <c r="AK9" s="203"/>
      <c r="AL9" s="203"/>
    </row>
    <row r="10" spans="1:38" x14ac:dyDescent="0.2">
      <c r="A10" s="203"/>
      <c r="B10" s="208"/>
      <c r="C10" s="203"/>
      <c r="D10" s="203"/>
      <c r="E10" s="203"/>
      <c r="I10" s="203"/>
      <c r="J10" s="203"/>
      <c r="K10" s="203"/>
      <c r="L10" s="203"/>
      <c r="M10" s="203"/>
      <c r="N10" s="203"/>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row>
    <row r="11" spans="1:38" x14ac:dyDescent="0.2">
      <c r="A11" s="203"/>
      <c r="B11" s="209"/>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row>
    <row r="12" spans="1:38" x14ac:dyDescent="0.2">
      <c r="A12" s="203"/>
      <c r="B12" s="210"/>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row>
    <row r="13" spans="1:38" x14ac:dyDescent="0.2">
      <c r="A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3"/>
    </row>
    <row r="14" spans="1:38" x14ac:dyDescent="0.2">
      <c r="A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row>
    <row r="15" spans="1:38" x14ac:dyDescent="0.2">
      <c r="A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row>
    <row r="16" spans="1:38" x14ac:dyDescent="0.2">
      <c r="A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row>
    <row r="17" spans="1:38" x14ac:dyDescent="0.2">
      <c r="A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row>
    <row r="18" spans="1:38" x14ac:dyDescent="0.2">
      <c r="A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row>
    <row r="19" spans="1:38" x14ac:dyDescent="0.2">
      <c r="A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row>
    <row r="20" spans="1:38" x14ac:dyDescent="0.2">
      <c r="A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row>
    <row r="21" spans="1:38" x14ac:dyDescent="0.2">
      <c r="A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row>
    <row r="22" spans="1:38" x14ac:dyDescent="0.2">
      <c r="A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row>
    <row r="23" spans="1:38" x14ac:dyDescent="0.2">
      <c r="A23" s="203"/>
      <c r="B23" s="203"/>
      <c r="C23" s="203"/>
      <c r="D23" s="203"/>
      <c r="E23" s="203"/>
      <c r="F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row>
    <row r="24" spans="1:38" x14ac:dyDescent="0.2">
      <c r="A24" s="203"/>
      <c r="B24" s="203"/>
      <c r="C24" s="203"/>
      <c r="D24" s="203"/>
      <c r="E24" s="203"/>
      <c r="F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row>
    <row r="25" spans="1:38" x14ac:dyDescent="0.2">
      <c r="A25" s="203"/>
      <c r="B25" s="164"/>
      <c r="C25" s="211"/>
      <c r="D25" s="164"/>
      <c r="E25" s="164"/>
      <c r="F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row>
    <row r="26" spans="1:38" x14ac:dyDescent="0.2">
      <c r="A26" s="203"/>
      <c r="B26" s="212"/>
      <c r="C26" s="213"/>
      <c r="D26" s="164"/>
      <c r="E26" s="164"/>
      <c r="I26" s="203"/>
      <c r="J26" s="203"/>
      <c r="K26" s="203"/>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row>
    <row r="27" spans="1:38" x14ac:dyDescent="0.2">
      <c r="A27" s="203"/>
      <c r="B27" s="212"/>
      <c r="C27" s="213"/>
      <c r="D27" s="164"/>
      <c r="E27" s="164"/>
      <c r="I27" s="203"/>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row>
    <row r="28" spans="1:38" x14ac:dyDescent="0.2">
      <c r="A28" s="203"/>
      <c r="B28" s="212"/>
      <c r="C28" s="213"/>
      <c r="D28" s="164"/>
      <c r="E28" s="164"/>
      <c r="I28" s="203"/>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row>
    <row r="29" spans="1:38" x14ac:dyDescent="0.2">
      <c r="B29" s="212"/>
      <c r="C29" s="203"/>
      <c r="D29" s="203"/>
      <c r="E29" s="203"/>
    </row>
    <row r="30" spans="1:38" x14ac:dyDescent="0.2">
      <c r="B30" s="212"/>
      <c r="C30" s="203"/>
      <c r="D30" s="203"/>
      <c r="E30" s="203"/>
    </row>
    <row r="31" spans="1:38" x14ac:dyDescent="0.2">
      <c r="B31" s="209"/>
      <c r="C31" s="203"/>
      <c r="D31" s="203"/>
      <c r="E31" s="203"/>
    </row>
    <row r="37" spans="10:10" x14ac:dyDescent="0.2">
      <c r="J37" s="21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F20" sqref="F2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4" t="s">
        <v>227</v>
      </c>
      <c r="D3" s="204" t="s">
        <v>9</v>
      </c>
    </row>
    <row r="4" spans="1:38" ht="15" x14ac:dyDescent="0.2">
      <c r="C4" s="215"/>
      <c r="D4" s="360"/>
      <c r="E4" s="361"/>
      <c r="F4" s="361"/>
      <c r="G4" s="361"/>
      <c r="H4" s="361"/>
      <c r="I4" s="361"/>
      <c r="J4" s="361"/>
      <c r="K4" s="361"/>
      <c r="L4" s="361"/>
    </row>
    <row r="5" spans="1:38" ht="15" x14ac:dyDescent="0.2">
      <c r="C5" s="215"/>
      <c r="D5" s="360"/>
      <c r="E5" s="361"/>
      <c r="F5" s="361"/>
      <c r="G5" s="361"/>
      <c r="H5" s="361"/>
      <c r="I5" s="361"/>
      <c r="J5" s="361"/>
      <c r="K5" s="361"/>
      <c r="L5" s="361"/>
    </row>
    <row r="6" spans="1:38" ht="15" x14ac:dyDescent="0.2">
      <c r="C6" s="215"/>
      <c r="D6" s="360"/>
      <c r="E6" s="361"/>
      <c r="F6" s="361"/>
      <c r="G6" s="361"/>
      <c r="H6" s="361"/>
      <c r="I6" s="361"/>
      <c r="J6" s="361"/>
      <c r="K6" s="361"/>
      <c r="L6" s="361"/>
    </row>
    <row r="7" spans="1:38" ht="15" x14ac:dyDescent="0.2">
      <c r="C7" s="215"/>
      <c r="D7" s="360"/>
      <c r="E7" s="361"/>
      <c r="F7" s="361"/>
      <c r="G7" s="361"/>
      <c r="H7" s="361"/>
      <c r="I7" s="361"/>
      <c r="J7" s="361"/>
      <c r="K7" s="361"/>
      <c r="L7" s="361"/>
    </row>
    <row r="8" spans="1:38" ht="15" x14ac:dyDescent="0.2">
      <c r="C8" s="215"/>
      <c r="D8" s="360"/>
      <c r="E8" s="361"/>
      <c r="F8" s="361"/>
      <c r="G8" s="361"/>
      <c r="H8" s="361"/>
      <c r="I8" s="361"/>
      <c r="J8" s="361"/>
      <c r="K8" s="361"/>
      <c r="L8" s="361"/>
    </row>
    <row r="9" spans="1:38" ht="15" x14ac:dyDescent="0.2">
      <c r="C9" s="215"/>
      <c r="D9" s="360"/>
      <c r="E9" s="361"/>
      <c r="F9" s="361"/>
      <c r="G9" s="361"/>
      <c r="H9" s="361"/>
      <c r="I9" s="361"/>
      <c r="J9" s="361"/>
      <c r="K9" s="361"/>
      <c r="L9" s="361"/>
    </row>
    <row r="10" spans="1:38" ht="15" x14ac:dyDescent="0.2">
      <c r="C10" s="215"/>
      <c r="D10" s="360"/>
      <c r="E10" s="361"/>
      <c r="F10" s="361"/>
      <c r="G10" s="361"/>
      <c r="H10" s="361"/>
      <c r="I10" s="361"/>
      <c r="J10" s="361"/>
      <c r="K10" s="361"/>
      <c r="L10" s="361"/>
    </row>
    <row r="11" spans="1:38" ht="15" x14ac:dyDescent="0.2">
      <c r="C11" s="215"/>
      <c r="D11" s="360"/>
      <c r="E11" s="361"/>
      <c r="F11" s="361"/>
      <c r="G11" s="361"/>
      <c r="H11" s="361"/>
      <c r="I11" s="361"/>
      <c r="J11" s="361"/>
      <c r="K11" s="361"/>
      <c r="L11" s="361"/>
    </row>
    <row r="12" spans="1:38" ht="15" x14ac:dyDescent="0.2">
      <c r="C12" s="215"/>
      <c r="D12" s="360"/>
      <c r="E12" s="361"/>
      <c r="F12" s="361"/>
      <c r="G12" s="361"/>
      <c r="H12" s="361"/>
      <c r="I12" s="361"/>
      <c r="J12" s="361"/>
      <c r="K12" s="361"/>
      <c r="L12" s="361"/>
    </row>
    <row r="13" spans="1:38" ht="15" x14ac:dyDescent="0.2">
      <c r="C13" s="215"/>
      <c r="D13" s="360"/>
      <c r="E13" s="361"/>
      <c r="F13" s="361"/>
      <c r="G13" s="361"/>
      <c r="H13" s="361"/>
      <c r="I13" s="361"/>
      <c r="J13" s="361"/>
      <c r="K13" s="361"/>
      <c r="L13" s="361"/>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L30" sqref="L30"/>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AE0E8949-F7CB-49B6-8406-9D020C1860E2}"/>
</file>

<file path=customXml/itemProps2.xml><?xml version="1.0" encoding="utf-8"?>
<ds:datastoreItem xmlns:ds="http://schemas.openxmlformats.org/officeDocument/2006/customXml" ds:itemID="{D4445888-980E-4D8E-AEEF-BC6CA5B414DA}"/>
</file>

<file path=customXml/itemProps3.xml><?xml version="1.0" encoding="utf-8"?>
<ds:datastoreItem xmlns:ds="http://schemas.openxmlformats.org/officeDocument/2006/customXml" ds:itemID="{D00E6FFE-CB28-4A52-867F-0B712920B4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Srijana Rai</cp:lastModifiedBy>
  <dcterms:created xsi:type="dcterms:W3CDTF">2018-10-09T18:06:12Z</dcterms:created>
  <dcterms:modified xsi:type="dcterms:W3CDTF">2019-03-11T16:50:22Z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