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01A68E00-9684-4934-87EC-308DE9D5E160}" xr6:coauthVersionLast="31" xr6:coauthVersionMax="31" xr10:uidLastSave="{00000000-0000-0000-0000-000000000000}"/>
  <bookViews>
    <workbookView xWindow="0" yWindow="0" windowWidth="13875" windowHeight="9300" activeTab="2"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3" r:id="rId9"/>
  </sheets>
  <externalReferences>
    <externalReference r:id="rId10"/>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2" l="1"/>
  <c r="I9" i="5"/>
  <c r="CI10" i="3"/>
  <c r="CI9" i="3"/>
  <c r="CI8" i="3"/>
  <c r="CI7" i="3"/>
  <c r="K7" i="5" l="1"/>
  <c r="J7" i="5"/>
  <c r="I7" i="5"/>
  <c r="C7" i="5"/>
  <c r="B7" i="5"/>
  <c r="K6" i="5"/>
  <c r="J6" i="5"/>
  <c r="I6" i="5"/>
  <c r="C6" i="5"/>
  <c r="B6" i="5"/>
  <c r="B8" i="3"/>
  <c r="B9" i="3"/>
  <c r="B10" i="3"/>
  <c r="D28" i="2"/>
  <c r="D29" i="2"/>
  <c r="D27" i="2" l="1"/>
  <c r="C43" i="2" l="1"/>
  <c r="B7" i="3" l="1"/>
  <c r="B26" i="2"/>
  <c r="F9" i="3" l="1"/>
  <c r="F7" i="3"/>
  <c r="F8" i="3"/>
  <c r="F10" i="3"/>
  <c r="B5" i="5" l="1"/>
  <c r="C5" i="5"/>
  <c r="I5" i="5"/>
  <c r="J5" i="5"/>
  <c r="K5" i="5"/>
  <c r="O43" i="2"/>
  <c r="G2" i="3" l="1"/>
  <c r="G9" i="3" l="1"/>
  <c r="G8" i="3"/>
  <c r="G10" i="3"/>
  <c r="G7" i="3"/>
  <c r="H2" i="3"/>
  <c r="B20" i="3"/>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C4" i="5"/>
  <c r="B4" i="5"/>
  <c r="K4" i="5"/>
  <c r="J4" i="5"/>
  <c r="I4" i="5"/>
  <c r="F43" i="2"/>
  <c r="F42" i="2"/>
  <c r="H43" i="2"/>
  <c r="C35" i="2"/>
  <c r="H35" i="2" s="1"/>
  <c r="B29" i="2"/>
  <c r="B2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5" i="3"/>
  <c r="K4" i="3" s="1"/>
  <c r="J15" i="3"/>
  <c r="J4" i="3" s="1"/>
  <c r="I15" i="3"/>
  <c r="I4" i="3" s="1"/>
  <c r="B25" i="2"/>
  <c r="B24" i="2"/>
  <c r="B23" i="2"/>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4" i="2"/>
  <c r="H44" i="2"/>
  <c r="G44" i="2"/>
  <c r="H42" i="2"/>
  <c r="G42" i="2"/>
  <c r="I42" i="2" s="1"/>
  <c r="I36" i="2"/>
  <c r="H36" i="2"/>
  <c r="G36" i="2"/>
  <c r="G11" i="2"/>
  <c r="D4" i="1"/>
  <c r="D3" i="1"/>
  <c r="C24" i="1" s="1"/>
  <c r="N15" i="3"/>
  <c r="N4" i="3" s="1"/>
  <c r="M15" i="3" l="1"/>
  <c r="I2" i="3"/>
  <c r="H8" i="3"/>
  <c r="H10" i="3"/>
  <c r="H9" i="3"/>
  <c r="H7" i="3"/>
  <c r="E7" i="3" s="1"/>
  <c r="G23" i="2" s="1"/>
  <c r="C5" i="3"/>
  <c r="D5" i="3" s="1"/>
  <c r="L15" i="3"/>
  <c r="O15" i="3" s="1"/>
  <c r="R15" i="3" s="1"/>
  <c r="Q15" i="3"/>
  <c r="E6" i="3"/>
  <c r="C6" i="3"/>
  <c r="D7" i="3"/>
  <c r="E23" i="2" s="1"/>
  <c r="C7" i="3"/>
  <c r="F23" i="2" s="1"/>
  <c r="D6" i="3"/>
  <c r="J2" i="3" l="1"/>
  <c r="I7" i="3"/>
  <c r="I8" i="3"/>
  <c r="I10" i="3"/>
  <c r="I9" i="3"/>
  <c r="P15" i="3"/>
  <c r="M4" i="3"/>
  <c r="E5" i="3"/>
  <c r="O4" i="3"/>
  <c r="L4" i="3"/>
  <c r="Q4" i="3"/>
  <c r="T15" i="3"/>
  <c r="U15" i="3"/>
  <c r="R4" i="3"/>
  <c r="K2" i="3" l="1"/>
  <c r="J8" i="3"/>
  <c r="J9" i="3"/>
  <c r="J7" i="3"/>
  <c r="J10" i="3"/>
  <c r="P4" i="3"/>
  <c r="S15" i="3"/>
  <c r="W15" i="3"/>
  <c r="T4" i="3"/>
  <c r="X15" i="3"/>
  <c r="U4" i="3"/>
  <c r="L2" i="3" l="1"/>
  <c r="K7" i="3"/>
  <c r="K8" i="3"/>
  <c r="K10" i="3"/>
  <c r="K9" i="3"/>
  <c r="S4" i="3"/>
  <c r="V15" i="3"/>
  <c r="Z15" i="3"/>
  <c r="W4" i="3"/>
  <c r="AA15" i="3"/>
  <c r="X4" i="3"/>
  <c r="V4" i="3" l="1"/>
  <c r="Y15" i="3"/>
  <c r="M2" i="3"/>
  <c r="L10" i="3"/>
  <c r="L8" i="3"/>
  <c r="L7" i="3"/>
  <c r="L9" i="3"/>
  <c r="Z4" i="3"/>
  <c r="AC15" i="3"/>
  <c r="AD15" i="3"/>
  <c r="AA4" i="3"/>
  <c r="N2" i="3" l="1"/>
  <c r="M8" i="3"/>
  <c r="M7" i="3"/>
  <c r="M10" i="3"/>
  <c r="M9" i="3"/>
  <c r="Y4" i="3"/>
  <c r="AB15" i="3"/>
  <c r="AC4" i="3"/>
  <c r="AF15" i="3"/>
  <c r="AG15" i="3"/>
  <c r="AD4" i="3"/>
  <c r="AB4" i="3" l="1"/>
  <c r="AE15" i="3"/>
  <c r="O2" i="3"/>
  <c r="N10" i="3"/>
  <c r="N8" i="3"/>
  <c r="N7" i="3"/>
  <c r="N9" i="3"/>
  <c r="D8" i="3"/>
  <c r="E24" i="2" s="1"/>
  <c r="E8" i="3"/>
  <c r="G24" i="2" s="1"/>
  <c r="C8" i="3"/>
  <c r="F24" i="2" s="1"/>
  <c r="AI15" i="3"/>
  <c r="AF4" i="3"/>
  <c r="AJ15" i="3"/>
  <c r="AG4" i="3"/>
  <c r="P2" i="3" l="1"/>
  <c r="O8" i="3"/>
  <c r="O7" i="3"/>
  <c r="O9" i="3"/>
  <c r="O10" i="3"/>
  <c r="AE4" i="3"/>
  <c r="AH15" i="3"/>
  <c r="C9" i="3"/>
  <c r="F25" i="2" s="1"/>
  <c r="F27" i="2" s="1"/>
  <c r="E9" i="3"/>
  <c r="G25" i="2" s="1"/>
  <c r="G27" i="2" s="1"/>
  <c r="D9" i="3"/>
  <c r="E25" i="2" s="1"/>
  <c r="E27" i="2" s="1"/>
  <c r="AL15" i="3"/>
  <c r="AI4" i="3"/>
  <c r="AJ4" i="3"/>
  <c r="AM15" i="3"/>
  <c r="AH4" i="3" l="1"/>
  <c r="AK15" i="3"/>
  <c r="Q2" i="3"/>
  <c r="P10" i="3"/>
  <c r="P8" i="3"/>
  <c r="P7" i="3"/>
  <c r="P9" i="3"/>
  <c r="E10" i="3"/>
  <c r="G26" i="2" s="1"/>
  <c r="G28" i="2" s="1"/>
  <c r="D10" i="3"/>
  <c r="E26" i="2" s="1"/>
  <c r="C10" i="3"/>
  <c r="F26" i="2" s="1"/>
  <c r="F28" i="2" s="1"/>
  <c r="AO15" i="3"/>
  <c r="AL4" i="3"/>
  <c r="AM4" i="3"/>
  <c r="AP15" i="3"/>
  <c r="E28" i="2" l="1"/>
  <c r="E29" i="2" s="1"/>
  <c r="R2" i="3"/>
  <c r="Q8" i="3"/>
  <c r="Q10" i="3"/>
  <c r="Q7" i="3"/>
  <c r="Q9" i="3"/>
  <c r="AN15" i="3"/>
  <c r="AK4" i="3"/>
  <c r="AO4" i="3"/>
  <c r="AR15" i="3"/>
  <c r="AS15" i="3"/>
  <c r="AP4" i="3"/>
  <c r="AN4" i="3" l="1"/>
  <c r="AQ15" i="3"/>
  <c r="S2" i="3"/>
  <c r="R10" i="3"/>
  <c r="R8" i="3"/>
  <c r="R9" i="3"/>
  <c r="R7" i="3"/>
  <c r="AR4" i="3"/>
  <c r="AU15" i="3"/>
  <c r="AV15" i="3"/>
  <c r="AS4" i="3"/>
  <c r="T2" i="3" l="1"/>
  <c r="S10" i="3"/>
  <c r="S7" i="3"/>
  <c r="S8" i="3"/>
  <c r="S9" i="3"/>
  <c r="AQ4" i="3"/>
  <c r="AT15" i="3"/>
  <c r="AX15" i="3"/>
  <c r="AU4" i="3"/>
  <c r="AY15" i="3"/>
  <c r="AV4" i="3"/>
  <c r="AT4" i="3" l="1"/>
  <c r="AW15" i="3"/>
  <c r="U2" i="3"/>
  <c r="T10" i="3"/>
  <c r="T8" i="3"/>
  <c r="T9" i="3"/>
  <c r="T7" i="3"/>
  <c r="BA15" i="3"/>
  <c r="AX4" i="3"/>
  <c r="BB15" i="3"/>
  <c r="AY4" i="3"/>
  <c r="V2" i="3" l="1"/>
  <c r="U10" i="3"/>
  <c r="U8" i="3"/>
  <c r="U7" i="3"/>
  <c r="U9" i="3"/>
  <c r="AZ15" i="3"/>
  <c r="AW4" i="3"/>
  <c r="BD15" i="3"/>
  <c r="BA4" i="3"/>
  <c r="BE15" i="3"/>
  <c r="BB4" i="3"/>
  <c r="AZ4" i="3" l="1"/>
  <c r="BC15" i="3"/>
  <c r="W2" i="3"/>
  <c r="V10" i="3"/>
  <c r="V9" i="3"/>
  <c r="V8" i="3"/>
  <c r="V7" i="3"/>
  <c r="BG15" i="3"/>
  <c r="BD4" i="3"/>
  <c r="BH15" i="3"/>
  <c r="BE4" i="3"/>
  <c r="X2" i="3" l="1"/>
  <c r="W9" i="3"/>
  <c r="W8" i="3"/>
  <c r="W10" i="3"/>
  <c r="W7" i="3"/>
  <c r="BF15" i="3"/>
  <c r="BC4" i="3"/>
  <c r="BJ15" i="3"/>
  <c r="BG4" i="3"/>
  <c r="BK15" i="3"/>
  <c r="BH4" i="3"/>
  <c r="BF4" i="3" l="1"/>
  <c r="BI15" i="3"/>
  <c r="Y2" i="3"/>
  <c r="X10" i="3"/>
  <c r="X8" i="3"/>
  <c r="X9" i="3"/>
  <c r="X7" i="3"/>
  <c r="BJ4" i="3"/>
  <c r="BM15" i="3"/>
  <c r="BN15" i="3"/>
  <c r="BK4" i="3"/>
  <c r="Z2" i="3" l="1"/>
  <c r="Y10" i="3"/>
  <c r="Y7" i="3"/>
  <c r="Y8" i="3"/>
  <c r="Y9" i="3"/>
  <c r="BI4" i="3"/>
  <c r="BL15" i="3"/>
  <c r="BP15" i="3"/>
  <c r="BM4" i="3"/>
  <c r="BQ15" i="3"/>
  <c r="BN4" i="3"/>
  <c r="BL4" i="3" l="1"/>
  <c r="BO15" i="3"/>
  <c r="AA2" i="3"/>
  <c r="Z8" i="3"/>
  <c r="Z9" i="3"/>
  <c r="Z7" i="3"/>
  <c r="Z10" i="3"/>
  <c r="BS15" i="3"/>
  <c r="BP4" i="3"/>
  <c r="BQ4" i="3"/>
  <c r="BT15" i="3"/>
  <c r="AB2" i="3" l="1"/>
  <c r="AA7" i="3"/>
  <c r="AA8" i="3"/>
  <c r="AA10" i="3"/>
  <c r="AA9" i="3"/>
  <c r="BR15" i="3"/>
  <c r="BO4" i="3"/>
  <c r="BV15" i="3"/>
  <c r="BS4" i="3"/>
  <c r="BW15" i="3"/>
  <c r="BT4" i="3"/>
  <c r="BU15" i="3" l="1"/>
  <c r="BR4" i="3"/>
  <c r="AC2" i="3"/>
  <c r="AB8" i="3"/>
  <c r="AB10" i="3"/>
  <c r="AB7" i="3"/>
  <c r="AB9" i="3"/>
  <c r="BV4" i="3"/>
  <c r="BY15" i="3"/>
  <c r="BZ15" i="3"/>
  <c r="BW4" i="3"/>
  <c r="AD2" i="3" l="1"/>
  <c r="AC8" i="3"/>
  <c r="AC7" i="3"/>
  <c r="AC10" i="3"/>
  <c r="AC9" i="3"/>
  <c r="BX15" i="3"/>
  <c r="BU4" i="3"/>
  <c r="BY4" i="3"/>
  <c r="CB15" i="3"/>
  <c r="BZ4" i="3"/>
  <c r="CC15" i="3"/>
  <c r="BX4" i="3" l="1"/>
  <c r="CA15" i="3"/>
  <c r="AE2" i="3"/>
  <c r="AD10" i="3"/>
  <c r="AD8" i="3"/>
  <c r="AD7" i="3"/>
  <c r="AD9" i="3"/>
  <c r="G29" i="2"/>
  <c r="F29" i="2"/>
  <c r="CE15" i="3"/>
  <c r="CB4" i="3"/>
  <c r="CC4" i="3"/>
  <c r="CF15" i="3"/>
  <c r="CF4" i="3" s="1"/>
  <c r="AF2" i="3" l="1"/>
  <c r="AE8" i="3"/>
  <c r="AE7" i="3"/>
  <c r="AE9" i="3"/>
  <c r="AE10" i="3"/>
  <c r="CA4" i="3"/>
  <c r="CD15" i="3"/>
  <c r="CH15" i="3"/>
  <c r="CH4" i="3" s="1"/>
  <c r="CE4" i="3"/>
  <c r="AG2" i="3" l="1"/>
  <c r="AF8" i="3"/>
  <c r="AF10" i="3"/>
  <c r="AF7" i="3"/>
  <c r="AF9" i="3"/>
  <c r="CG15" i="3"/>
  <c r="CG4" i="3" s="1"/>
  <c r="CD4" i="3"/>
  <c r="AH2" i="3" l="1"/>
  <c r="AG8" i="3"/>
  <c r="AG7" i="3"/>
  <c r="AG10" i="3"/>
  <c r="AG9" i="3"/>
  <c r="G43" i="2"/>
  <c r="I43" i="2" s="1"/>
  <c r="G35" i="2"/>
  <c r="I35" i="2" s="1"/>
  <c r="AI2" i="3" l="1"/>
  <c r="AH8" i="3"/>
  <c r="AH10" i="3"/>
  <c r="AH9" i="3"/>
  <c r="AH7" i="3"/>
  <c r="AJ2" i="3" l="1"/>
  <c r="AI10" i="3"/>
  <c r="AI7" i="3"/>
  <c r="AI9" i="3"/>
  <c r="AI8" i="3"/>
  <c r="AK2" i="3" l="1"/>
  <c r="AJ8" i="3"/>
  <c r="AJ10" i="3"/>
  <c r="AJ9" i="3"/>
  <c r="AJ7" i="3"/>
  <c r="AL2" i="3" l="1"/>
  <c r="AK10" i="3"/>
  <c r="AK8" i="3"/>
  <c r="AK7" i="3"/>
  <c r="AK9" i="3"/>
  <c r="AM2" i="3" l="1"/>
  <c r="AL10" i="3"/>
  <c r="AL9" i="3"/>
  <c r="AL8" i="3"/>
  <c r="AL7" i="3"/>
  <c r="AN2" i="3" l="1"/>
  <c r="AM10" i="3"/>
  <c r="AM9" i="3"/>
  <c r="AM8" i="3"/>
  <c r="AM7" i="3"/>
  <c r="AO2" i="3" l="1"/>
  <c r="AN8" i="3"/>
  <c r="AN10" i="3"/>
  <c r="AN9" i="3"/>
  <c r="AN7" i="3"/>
  <c r="AP2" i="3" l="1"/>
  <c r="AO7" i="3"/>
  <c r="AO8" i="3"/>
  <c r="AO10" i="3"/>
  <c r="AO9" i="3"/>
  <c r="AQ2" i="3" l="1"/>
  <c r="AP8" i="3"/>
  <c r="AP9" i="3"/>
  <c r="AP7" i="3"/>
  <c r="AP10" i="3"/>
  <c r="AR2" i="3" l="1"/>
  <c r="AQ7" i="3"/>
  <c r="AQ10" i="3"/>
  <c r="AQ8" i="3"/>
  <c r="AQ9" i="3"/>
  <c r="AS2" i="3" l="1"/>
  <c r="AR10" i="3"/>
  <c r="AR8" i="3"/>
  <c r="AR7" i="3"/>
  <c r="AR9" i="3"/>
  <c r="AT2" i="3" l="1"/>
  <c r="AS8" i="3"/>
  <c r="AS7" i="3"/>
  <c r="AS10" i="3"/>
  <c r="AS9" i="3"/>
  <c r="AU2" i="3" l="1"/>
  <c r="AT10" i="3"/>
  <c r="AT7" i="3"/>
  <c r="AT8" i="3"/>
  <c r="AT9" i="3"/>
  <c r="AV2" i="3" l="1"/>
  <c r="AU8" i="3"/>
  <c r="AU7" i="3"/>
  <c r="AU9" i="3"/>
  <c r="AU10" i="3"/>
  <c r="AW2" i="3" l="1"/>
  <c r="AV10" i="3"/>
  <c r="AV8" i="3"/>
  <c r="AV7" i="3"/>
  <c r="AV9" i="3"/>
  <c r="AX2" i="3" l="1"/>
  <c r="AW8" i="3"/>
  <c r="AW10" i="3"/>
  <c r="AW7" i="3"/>
  <c r="AW9" i="3"/>
  <c r="AY2" i="3" l="1"/>
  <c r="AX8" i="3"/>
  <c r="AX10" i="3"/>
  <c r="AX9" i="3"/>
  <c r="AX7" i="3"/>
  <c r="AZ2" i="3" l="1"/>
  <c r="AY10" i="3"/>
  <c r="AY7" i="3"/>
  <c r="AY9" i="3"/>
  <c r="AY8" i="3"/>
  <c r="BA2" i="3" l="1"/>
  <c r="AZ10" i="3"/>
  <c r="AZ8" i="3"/>
  <c r="AZ9" i="3"/>
  <c r="AZ7" i="3"/>
  <c r="BB2" i="3" l="1"/>
  <c r="BA10" i="3"/>
  <c r="BA8" i="3"/>
  <c r="BA7" i="3"/>
  <c r="BA9" i="3"/>
  <c r="BC2" i="3" l="1"/>
  <c r="BB10" i="3"/>
  <c r="BB9" i="3"/>
  <c r="BB7" i="3"/>
  <c r="BB8" i="3"/>
  <c r="BD2" i="3" l="1"/>
  <c r="BC9" i="3"/>
  <c r="BC10" i="3"/>
  <c r="BC8" i="3"/>
  <c r="BC7" i="3"/>
  <c r="BE2" i="3" l="1"/>
  <c r="BD10" i="3"/>
  <c r="BD8" i="3"/>
  <c r="BD9" i="3"/>
  <c r="BD7" i="3"/>
  <c r="BF2" i="3" l="1"/>
  <c r="BE10" i="3"/>
  <c r="BE7" i="3"/>
  <c r="BE8" i="3"/>
  <c r="BE9" i="3"/>
  <c r="BG2" i="3" l="1"/>
  <c r="BF8" i="3"/>
  <c r="BF9" i="3"/>
  <c r="BF7" i="3"/>
  <c r="BF10" i="3"/>
  <c r="BH2" i="3" l="1"/>
  <c r="BG10" i="3"/>
  <c r="BG7" i="3"/>
  <c r="BG8" i="3"/>
  <c r="BG9" i="3"/>
  <c r="BI2" i="3" l="1"/>
  <c r="BH8" i="3"/>
  <c r="BH10" i="3"/>
  <c r="BH7" i="3"/>
  <c r="BH9" i="3"/>
  <c r="BJ2" i="3" l="1"/>
  <c r="BI8" i="3"/>
  <c r="BI7" i="3"/>
  <c r="BI9" i="3"/>
  <c r="BI10" i="3"/>
  <c r="BK2" i="3" l="1"/>
  <c r="BJ10" i="3"/>
  <c r="BJ7" i="3"/>
  <c r="BJ9" i="3"/>
  <c r="BJ8" i="3"/>
  <c r="BL2" i="3" l="1"/>
  <c r="BK8" i="3"/>
  <c r="BK7" i="3"/>
  <c r="BK10" i="3"/>
  <c r="BK9" i="3"/>
  <c r="BM2" i="3" l="1"/>
  <c r="BL8" i="3"/>
  <c r="BL10" i="3"/>
  <c r="BL7" i="3"/>
  <c r="BL9" i="3"/>
  <c r="BN2" i="3" l="1"/>
  <c r="BM8" i="3"/>
  <c r="BM7" i="3"/>
  <c r="BM10" i="3"/>
  <c r="BM9" i="3"/>
  <c r="BO2" i="3" l="1"/>
  <c r="BN10" i="3"/>
  <c r="BN8" i="3"/>
  <c r="BN9" i="3"/>
  <c r="BN7" i="3"/>
  <c r="BP2" i="3" l="1"/>
  <c r="BO7" i="3"/>
  <c r="BO9" i="3"/>
  <c r="BO10" i="3"/>
  <c r="BO8" i="3"/>
  <c r="BQ2" i="3" l="1"/>
  <c r="BP8" i="3"/>
  <c r="BP10" i="3"/>
  <c r="BP9" i="3"/>
  <c r="BP7" i="3"/>
  <c r="BR2" i="3" l="1"/>
  <c r="BQ10" i="3"/>
  <c r="BQ8" i="3"/>
  <c r="BQ7" i="3"/>
  <c r="BQ9" i="3"/>
  <c r="BS2" i="3" l="1"/>
  <c r="BR10" i="3"/>
  <c r="BR9" i="3"/>
  <c r="BR7" i="3"/>
  <c r="BR8" i="3"/>
  <c r="BT2" i="3" l="1"/>
  <c r="BS10" i="3"/>
  <c r="BS9" i="3"/>
  <c r="BS8" i="3"/>
  <c r="BS7" i="3"/>
  <c r="BU2" i="3" l="1"/>
  <c r="BT8" i="3"/>
  <c r="BT10" i="3"/>
  <c r="BT9" i="3"/>
  <c r="BT7" i="3"/>
  <c r="BV2" i="3" l="1"/>
  <c r="BU7" i="3"/>
  <c r="BU8" i="3"/>
  <c r="BU10" i="3"/>
  <c r="BU9" i="3"/>
  <c r="BW2" i="3" l="1"/>
  <c r="BV8" i="3"/>
  <c r="BV9" i="3"/>
  <c r="BV7" i="3"/>
  <c r="BV10" i="3"/>
  <c r="BX2" i="3" l="1"/>
  <c r="BW7" i="3"/>
  <c r="BW8" i="3"/>
  <c r="BW10" i="3"/>
  <c r="BW9" i="3"/>
  <c r="BY2" i="3" l="1"/>
  <c r="BX10" i="3"/>
  <c r="BX7" i="3"/>
  <c r="BX8" i="3"/>
  <c r="BX9" i="3"/>
  <c r="BZ2" i="3" l="1"/>
  <c r="BY8" i="3"/>
  <c r="BY7" i="3"/>
  <c r="BY10" i="3"/>
  <c r="BY9" i="3"/>
  <c r="CA2" i="3" l="1"/>
  <c r="BZ10" i="3"/>
  <c r="BZ8" i="3"/>
  <c r="BZ7" i="3"/>
  <c r="BZ9" i="3"/>
  <c r="CB2" i="3" l="1"/>
  <c r="CA7" i="3"/>
  <c r="CA10" i="3"/>
  <c r="CA8" i="3"/>
  <c r="CA9" i="3"/>
  <c r="CC2" i="3" l="1"/>
  <c r="CB10" i="3"/>
  <c r="CB8" i="3"/>
  <c r="CB7" i="3"/>
  <c r="CB9" i="3"/>
  <c r="CD2" i="3" l="1"/>
  <c r="CC8" i="3"/>
  <c r="CC10" i="3"/>
  <c r="CC7" i="3"/>
  <c r="CC9" i="3"/>
  <c r="CE2" i="3" l="1"/>
  <c r="CD10" i="3"/>
  <c r="CD8" i="3"/>
  <c r="CD9" i="3"/>
  <c r="CD7" i="3"/>
  <c r="CF2" i="3" l="1"/>
  <c r="CE10" i="3"/>
  <c r="CE7" i="3"/>
  <c r="CE8" i="3"/>
  <c r="CE9" i="3"/>
  <c r="CG2" i="3" l="1"/>
  <c r="CF10" i="3"/>
  <c r="CF8" i="3"/>
  <c r="CF9" i="3"/>
  <c r="CF7" i="3"/>
  <c r="CH2" i="3" l="1"/>
  <c r="CG8" i="3"/>
  <c r="CG10" i="3"/>
  <c r="CG7" i="3"/>
  <c r="CG9" i="3"/>
  <c r="CH7" i="3" l="1"/>
  <c r="CH10" i="3"/>
  <c r="CH8" i="3"/>
  <c r="CH9" i="3"/>
</calcChain>
</file>

<file path=xl/sharedStrings.xml><?xml version="1.0" encoding="utf-8"?>
<sst xmlns="http://schemas.openxmlformats.org/spreadsheetml/2006/main" count="539" uniqueCount="389">
  <si>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</si>
  <si>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</si>
  <si>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</si>
  <si>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</si>
  <si>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</si>
  <si>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</si>
  <si>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</si>
  <si>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</si>
  <si>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</si>
  <si>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</si>
  <si>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</si>
  <si>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</si>
  <si>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</si>
  <si>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</si>
  <si>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</si>
  <si>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</si>
  <si>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</si>
  <si>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</si>
  <si>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</si>
  <si>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</si>
  <si>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</si>
  <si>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</si>
  <si>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</si>
  <si>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</si>
  <si>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</si>
  <si>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</si>
  <si>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</si>
  <si>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</si>
  <si>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</si>
  <si>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</si>
  <si>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</si>
  <si>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</si>
  <si>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</si>
  <si>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</si>
  <si>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</si>
  <si>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</si>
  <si>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</si>
  <si>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</si>
  <si>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</si>
  <si>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</si>
  <si>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</si>
  <si>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</si>
  <si>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</si>
  <si>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</si>
  <si>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</si>
  <si>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</si>
  <si>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</si>
  <si>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</si>
  <si>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</si>
  <si>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</si>
  <si>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</si>
  <si>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</si>
  <si>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</si>
  <si>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</si>
  <si>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</si>
  <si>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</si>
  <si>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</si>
  <si>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</si>
  <si>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</si>
  <si>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</si>
  <si>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</si>
  <si>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</si>
  <si>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</si>
  <si>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</si>
  <si>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</si>
  <si>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</si>
  <si>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</si>
  <si>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</si>
  <si>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</si>
  <si>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</si>
  <si>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</si>
  <si>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</si>
  <si>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</si>
  <si>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</si>
  <si>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</si>
  <si>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</si>
  <si>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</si>
  <si>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</si>
  <si>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</si>
  <si>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</si>
  <si>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</si>
  <si>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</si>
  <si>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</si>
  <si>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</si>
  <si>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</si>
  <si>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</si>
  <si>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</si>
  <si>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</si>
  <si>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</si>
  <si>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</si>
  <si>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</si>
  <si>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</si>
  <si>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</si>
  <si>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</si>
  <si>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</si>
  <si>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</si>
  <si>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</si>
  <si>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</si>
  <si>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</si>
  <si>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</si>
  <si>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</si>
  <si>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</si>
  <si>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</si>
  <si>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</si>
  <si>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</si>
  <si>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</si>
  <si>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</si>
  <si>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</si>
  <si>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</si>
  <si>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</si>
  <si>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</si>
  <si>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</si>
  <si>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</si>
  <si>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</si>
  <si>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</si>
  <si>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</si>
  <si>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</si>
  <si>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</si>
  <si>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</si>
  <si>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</si>
  <si>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</si>
  <si>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</si>
  <si>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</si>
  <si>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</si>
  <si>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</si>
  <si>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</si>
  <si>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</si>
  <si>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</si>
  <si>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</si>
  <si>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</si>
  <si>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</si>
  <si>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</si>
  <si>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</si>
  <si>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</si>
  <si>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</si>
  <si>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</si>
  <si>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</si>
  <si>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</si>
  <si>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</si>
  <si>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</si>
  <si>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</si>
  <si>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</si>
  <si>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</si>
  <si>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</si>
  <si>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</si>
  <si>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</si>
  <si>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</si>
  <si>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</si>
  <si>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</si>
  <si>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</si>
  <si>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</si>
  <si>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</si>
  <si>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</si>
  <si>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</si>
  <si>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</si>
  <si>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</si>
  <si>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</si>
  <si>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</si>
  <si>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</si>
  <si>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</si>
  <si>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</si>
  <si>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</si>
  <si>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</si>
  <si>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</si>
  <si>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</si>
  <si>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</si>
  <si>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</si>
  <si>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</si>
  <si>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</si>
  <si>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</si>
  <si>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</si>
  <si>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</si>
  <si>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</si>
  <si>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</si>
  <si>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</si>
  <si>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</si>
  <si>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</si>
  <si>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</si>
  <si>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</si>
  <si>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</si>
  <si>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</si>
  <si>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</si>
  <si>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</si>
  <si>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</si>
  <si>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</si>
  <si>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</si>
  <si>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</si>
  <si>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</si>
  <si>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</si>
  <si>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</si>
  <si>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</si>
  <si>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</si>
  <si>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</si>
  <si>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</si>
  <si>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</si>
  <si>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</si>
  <si>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</si>
  <si>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</si>
  <si>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</si>
  <si>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</si>
  <si>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</si>
  <si>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</si>
  <si>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</si>
  <si>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</si>
  <si>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</si>
  <si>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</si>
  <si>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</si>
  <si>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</si>
  <si>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</si>
  <si>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</si>
  <si>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</si>
  <si>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</si>
  <si>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</si>
  <si>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</si>
  <si>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</si>
  <si>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</si>
  <si>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</si>
  <si>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</si>
  <si>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</si>
  <si>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</si>
  <si>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</si>
  <si>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</si>
  <si>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</si>
  <si>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</si>
  <si>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</si>
  <si>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</si>
  <si>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</si>
  <si>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</si>
  <si>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dimensionless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</si>
  <si>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</si>
  <si>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</si>
  <si>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</si>
  <si>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</si>
  <si>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</si>
  <si>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</si>
  <si>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</si>
  <si>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</si>
  <si>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</si>
  <si>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</si>
  <si>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</si>
  <si>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</si>
  <si>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</si>
  <si>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</si>
  <si>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</si>
  <si>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</si>
  <si>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</si>
  <si>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</si>
  <si>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</si>
  <si>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</si>
  <si>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</si>
  <si>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</si>
  <si>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</si>
  <si>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</si>
  <si>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</si>
  <si>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</si>
  <si>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</si>
  <si>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</si>
  <si>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</si>
  <si>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</si>
  <si>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</si>
  <si>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</si>
  <si>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</si>
  <si>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</si>
  <si>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</si>
  <si>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</si>
  <si>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</si>
  <si>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</si>
  <si>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</si>
  <si>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</si>
  <si>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</si>
  <si>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</si>
  <si>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</si>
  <si>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</si>
  <si>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</si>
  <si>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</si>
  <si>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</si>
  <si>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</si>
  <si>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</si>
  <si>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</si>
  <si>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</si>
  <si>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</si>
  <si>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</si>
  <si>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</si>
  <si>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</si>
  <si>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</si>
  <si>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</si>
  <si>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</si>
  <si>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</si>
  <si>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</si>
  <si>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</si>
  <si>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</si>
  <si>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</si>
  <si>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</si>
  <si>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</si>
  <si>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</si>
  <si>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</si>
  <si>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</si>
  <si>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</si>
  <si>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</si>
  <si>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</si>
  <si>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</si>
  <si>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</si>
  <si>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</si>
  <si>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</si>
  <si>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</si>
  <si>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</si>
  <si>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</si>
  <si>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</si>
  <si>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</si>
  <si>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</si>
  <si>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</si>
  <si>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</si>
  <si>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</si>
  <si>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[kg] Natural gas product input plus natural gas that is vented</t>
  </si>
  <si>
    <t>Natural Gas [intermediate flow]</t>
  </si>
  <si>
    <t>kg NG</t>
  </si>
  <si>
    <t>kg NG/kg NG</t>
  </si>
  <si>
    <t>natural gas</t>
  </si>
  <si>
    <t>United States</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</si>
  <si>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</si>
  <si>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</si>
  <si>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</si>
  <si>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</si>
  <si>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</si>
  <si>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</si>
  <si>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</si>
  <si>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</si>
  <si>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</si>
  <si>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</si>
  <si>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</si>
  <si>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</si>
  <si>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</si>
  <si>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</si>
  <si>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</si>
  <si>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</si>
  <si>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</si>
  <si>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</si>
  <si>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</si>
  <si>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NG_gathered</t>
  </si>
  <si>
    <t>NG_equiv</t>
  </si>
  <si>
    <t>[kg] Mass of natural gas equivalents, calculated by normalizing the energy contents of natural gas and natural gas liquids.</t>
  </si>
  <si>
    <t>nat_mCH4</t>
  </si>
  <si>
    <t>[dimensionless] Mass fraction of methane in natural gas</t>
  </si>
  <si>
    <t>3_NG_processed</t>
  </si>
  <si>
    <t>3_NGL_processed</t>
  </si>
  <si>
    <t>MCF</t>
  </si>
  <si>
    <t>bbl</t>
  </si>
  <si>
    <t>tonnes</t>
  </si>
  <si>
    <t>[MCF] Natural gas throughput in terms of processed natural gas</t>
  </si>
  <si>
    <t>[bbl] Natural gas liquids separated from natural gas streams at processing facilities</t>
  </si>
  <si>
    <t>Natural gas, from gathering [intermediate flow]</t>
  </si>
  <si>
    <r>
      <t>Note: All inputs and outputs are normalized per the reference flow (e.g., per 1 kg</t>
    </r>
    <r>
      <rPr>
        <b/>
        <sz val="10"/>
        <color indexed="8"/>
        <rFont val="Arial"/>
        <family val="2"/>
      </rPr>
      <t xml:space="preserve"> </t>
    </r>
    <r>
      <rPr>
        <sz val="10"/>
        <color indexed="8"/>
        <rFont val="Arial"/>
        <family val="2"/>
      </rPr>
      <t>of natural gas processed)</t>
    </r>
  </si>
  <si>
    <t>3_EL_CH4</t>
  </si>
  <si>
    <t>[tonnes] Methane emissions from equipment leaks</t>
  </si>
  <si>
    <t>[kg NG/kg NG] Fugitive emissions of NG from equipment leaks per unit of natural gas gathered</t>
  </si>
  <si>
    <t>Fugitive emissions of natural gas from natural gas processing facilities in Appalachian - Shale</t>
  </si>
  <si>
    <t>Fugitive emissions of natural gas from natural gas processing facilities in Gulf - Conventional</t>
  </si>
  <si>
    <t>Fugitive emissions of natural gas from natural gas processing facilities in Gulf - Shale</t>
  </si>
  <si>
    <t>Fugitive emissions of natural gas from natural gas processing facilities in Gulf - Tight</t>
  </si>
  <si>
    <t>Fugitive emissions of natural gas from natural gas processing facilities in Arkla - Conventional</t>
  </si>
  <si>
    <t>Fugitive emissions of natural gas from natural gas processing facilities in Arkla - Shale</t>
  </si>
  <si>
    <t>Fugitive emissions of natural gas from natural gas processing facilities in Arkla - Tight</t>
  </si>
  <si>
    <t>Fugitive emissions of natural gas from natural gas processing facilities in East Texas - Conventional</t>
  </si>
  <si>
    <t>Fugitive emissions of natural gas from natural gas processing facilities in East Texas - Shale</t>
  </si>
  <si>
    <t>Fugitive emissions of natural gas from natural gas processing facilities in East Texas - Tight</t>
  </si>
  <si>
    <t>Fugitive emissions of natural gas from natural gas processing facilities in Arkoma - Conventional</t>
  </si>
  <si>
    <t>Fugitive emissions of natural gas from natural gas processing facilities in Arkoma - Shale</t>
  </si>
  <si>
    <t>Fugitive emissions of natural gas from natural gas processing facilities in South Oklahoma - Shale</t>
  </si>
  <si>
    <t>Fugitive emissions of natural gas from natural gas processing facilities in Anadarko - Conventional</t>
  </si>
  <si>
    <t>Fugitive emissions of natural gas from natural gas processing facilities in Anadarko - Shale</t>
  </si>
  <si>
    <t>Fugitive emissions of natural gas from natural gas processing facilities in Anadarko - Tight</t>
  </si>
  <si>
    <t>Fugitive emissions of natural gas from natural gas processing facilities in Strawn - Shale</t>
  </si>
  <si>
    <t>Fugitive emissions of natural gas from natural gas processing facilities in Fort Worth - Shale</t>
  </si>
  <si>
    <t>Fugitive emissions of natural gas from natural gas processing facilities in Permian - Conventional</t>
  </si>
  <si>
    <t>Fugitive emissions of natural gas from natural gas processing facilities in Permian - Shale</t>
  </si>
  <si>
    <t>Fugitive emissions of natural gas from natural gas processing facilities in Green River - Conventional</t>
  </si>
  <si>
    <t>Fugitive emissions of natural gas from natural gas processing facilities in Green River - Tight</t>
  </si>
  <si>
    <t>Fugitive emissions of natural gas from natural gas processing facilities in Uinta - Conventional</t>
  </si>
  <si>
    <t>Fugitive emissions of natural gas from natural gas processing facilities in Uinta - Tight</t>
  </si>
  <si>
    <t>Fugitive emissions of natural gas from natural gas processing facilities in San Juan - CBM</t>
  </si>
  <si>
    <t>Fugitive emissions of natural gas from natural gas processing facilities in San Juan - Conventional</t>
  </si>
  <si>
    <t>Fugitive emissions of natural gas from natural gas processing facilities in Piceance - Tight</t>
  </si>
  <si>
    <t>Processing fugitives</t>
  </si>
  <si>
    <t>Yes</t>
  </si>
  <si>
    <t>This unit process provides a summary of relevant input and output flows associated with fugitive emissions from natural gas processing facilities. It accounts for equipment leaks. The outputs of this unit process are the reference flow of processed natural gas and 1 intermediate flow of a vented stream to be connected to NETL's venting and flaring unit process for speciation of whole natural gas into its hydrocarbon and other components.</t>
  </si>
  <si>
    <t>This unit process is composed of this document and the file, DF_NG_Processing_Fugitives_2018.01.docx, which provides additional details regarding calculations, data quality, and references as relevant.</t>
  </si>
  <si>
    <t>[Intermediate flow] Gathered natural gas input; equal to processed natural gas exiting processing facilities and what is vented at processing facilities.</t>
  </si>
  <si>
    <t>Fugitive_3_EL</t>
  </si>
  <si>
    <t>Fugitive emissions of natural gas from natural gas processing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</si>
</sst>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00000"/>
    <numFmt numFmtId="167" formatCode="0.0000E+00"/>
    <numFmt numFmtId="168" formatCode="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6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0" fontId="7" fillId="0" borderId="33" xfId="2" applyFont="1" applyFill="1" applyBorder="1" applyAlignment="1">
      <alignment horizontal="center" wrapText="1"/>
    </xf>
    <xf numFmtId="0" fontId="7" fillId="0" borderId="16" xfId="2" applyFont="1" applyFill="1" applyBorder="1" applyAlignment="1">
      <alignment horizontal="center" wrapText="1"/>
    </xf>
    <xf numFmtId="164" fontId="16" fillId="0" borderId="30" xfId="0" applyNumberFormat="1" applyFont="1" applyFill="1" applyBorder="1"/>
    <xf numFmtId="0" fontId="4" fillId="0" borderId="30" xfId="2" applyFont="1" applyFill="1" applyBorder="1" applyProtection="1">
      <protection locked="0"/>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6" xfId="2" applyFont="1" applyFill="1" applyBorder="1" applyAlignment="1">
      <alignment horizontal="center"/>
    </xf>
    <xf numFmtId="0" fontId="25" fillId="0" borderId="36" xfId="2" applyFont="1" applyBorder="1" applyAlignment="1">
      <alignment wrapText="1"/>
    </xf>
    <xf numFmtId="0" fontId="26" fillId="0" borderId="36" xfId="2" applyFont="1" applyBorder="1" applyAlignment="1">
      <alignment wrapText="1"/>
    </xf>
    <xf numFmtId="0" fontId="6" fillId="0" borderId="35"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7" fillId="0" borderId="10" xfId="2" applyFont="1" applyFill="1" applyBorder="1" applyAlignment="1">
      <alignment horizontal="center" wrapText="1"/>
    </xf>
    <xf numFmtId="0" fontId="2" fillId="0" borderId="38"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30" xfId="2" applyFont="1" applyFill="1" applyBorder="1" applyAlignment="1">
      <alignment horizontal="center" wrapText="1"/>
    </xf>
    <xf numFmtId="0" fontId="7" fillId="0" borderId="31"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0" borderId="16" xfId="2" applyFont="1" applyBorder="1" applyAlignment="1" applyProtection="1">
      <alignment horizontal="center"/>
      <protection locked="0"/>
    </xf>
    <xf numFmtId="0" fontId="4" fillId="0" borderId="1" xfId="2" applyFont="1" applyBorder="1" applyAlignment="1" applyProtection="1">
      <alignment horizontal="center"/>
      <protection locked="0"/>
    </xf>
    <xf numFmtId="168" fontId="16" fillId="0" borderId="16"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9" borderId="16" xfId="2" applyFill="1" applyBorder="1" applyAlignment="1">
      <alignment horizontal="center" vertical="top" wrapText="1"/>
    </xf>
    <xf numFmtId="0" fontId="4" fillId="0" borderId="16"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2" xfId="2" applyFont="1" applyFill="1" applyBorder="1" applyAlignment="1">
      <alignment horizontal="center"/>
    </xf>
    <xf numFmtId="0" fontId="19" fillId="0" borderId="33" xfId="0" applyFont="1" applyFill="1" applyBorder="1" applyAlignment="1">
      <alignment horizontal="center"/>
    </xf>
    <xf numFmtId="0" fontId="19" fillId="0" borderId="10" xfId="0" applyFont="1" applyFill="1" applyBorder="1" applyAlignment="1">
      <alignment horizontal="center"/>
    </xf>
    <xf numFmtId="0" fontId="3" fillId="0" borderId="26" xfId="0" applyFont="1" applyBorder="1" applyAlignment="1">
      <alignment horizontal="center"/>
    </xf>
    <xf numFmtId="0" fontId="3" fillId="0" borderId="39" xfId="0" applyFont="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38" xfId="0" applyFont="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4" xfId="2" applyFont="1" applyFill="1" applyBorder="1" applyAlignment="1">
      <alignment horizontal="center" wrapText="1"/>
    </xf>
    <xf numFmtId="0" fontId="6" fillId="10" borderId="35"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4" xfId="2" applyFont="1" applyBorder="1" applyAlignment="1">
      <alignment horizontal="center" wrapText="1"/>
    </xf>
    <xf numFmtId="0" fontId="6" fillId="0" borderId="37" xfId="2" applyFont="1" applyBorder="1" applyAlignment="1">
      <alignment horizontal="center" wrapText="1"/>
    </xf>
    <xf numFmtId="0" fontId="6" fillId="0" borderId="35"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11</xdr:row>
      <xdr:rowOff>56030</xdr:rowOff>
    </xdr:from>
    <xdr:to>
      <xdr:col>86</xdr:col>
      <xdr:colOff>5740444</xdr:colOff>
      <xdr:row>14</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17</xdr:row>
      <xdr:rowOff>95250</xdr:rowOff>
    </xdr:from>
    <xdr:to>
      <xdr:col>5</xdr:col>
      <xdr:colOff>516998</xdr:colOff>
      <xdr:row>21</xdr:row>
      <xdr:rowOff>118837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619250" y="333375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485775</xdr:colOff>
      <xdr:row>8</xdr:row>
      <xdr:rowOff>57517</xdr:rowOff>
    </xdr:from>
    <xdr:to>
      <xdr:col>15</xdr:col>
      <xdr:colOff>180975</xdr:colOff>
      <xdr:row>11</xdr:row>
      <xdr:rowOff>57517</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800975" y="1581517"/>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Fugitive</a:t>
          </a:r>
          <a:r>
            <a:rPr lang="en-US" sz="800" baseline="0">
              <a:solidFill>
                <a:schemeClr val="tx1"/>
              </a:solidFill>
              <a:latin typeface="Arial" pitchFamily="34" charset="0"/>
              <a:cs typeface="Arial" pitchFamily="34" charset="0"/>
            </a:rPr>
            <a:t>s</a:t>
          </a:r>
          <a:endParaRPr lang="en-US" sz="800">
            <a:solidFill>
              <a:schemeClr val="tx1"/>
            </a:solidFill>
            <a:latin typeface="Arial" pitchFamily="34" charset="0"/>
            <a:cs typeface="Arial" pitchFamily="34" charset="0"/>
          </a:endParaRPr>
        </a:p>
        <a:p>
          <a:pPr algn="ctr"/>
          <a:r>
            <a:rPr lang="en-US" sz="800" baseline="0">
              <a:solidFill>
                <a:schemeClr val="tx1"/>
              </a:solidFill>
              <a:latin typeface="Arial" pitchFamily="34" charset="0"/>
              <a:cs typeface="Arial" pitchFamily="34" charset="0"/>
            </a:rPr>
            <a:t>[to venting and flaring]</a:t>
          </a:r>
        </a:p>
      </xdr:txBody>
    </xdr:sp>
    <xdr:clientData/>
  </xdr:twoCellAnchor>
  <xdr:twoCellAnchor>
    <xdr:from>
      <xdr:col>11</xdr:col>
      <xdr:colOff>460375</xdr:colOff>
      <xdr:row>8</xdr:row>
      <xdr:rowOff>51689</xdr:rowOff>
    </xdr:from>
    <xdr:to>
      <xdr:col>12</xdr:col>
      <xdr:colOff>485775</xdr:colOff>
      <xdr:row>9</xdr:row>
      <xdr:rowOff>152767</xdr:rowOff>
    </xdr:to>
    <xdr:cxnSp macro="">
      <xdr:nvCxnSpPr>
        <xdr:cNvPr id="13" name="Connector Ref 1">
          <a:extLst>
            <a:ext uri="{FF2B5EF4-FFF2-40B4-BE49-F238E27FC236}">
              <a16:creationId xmlns:a16="http://schemas.microsoft.com/office/drawing/2014/main" id="{00000000-0008-0000-0800-00000D000000}"/>
            </a:ext>
          </a:extLst>
        </xdr:cNvPr>
        <xdr:cNvCxnSpPr>
          <a:endCxn id="12" idx="1"/>
        </xdr:cNvCxnSpPr>
      </xdr:nvCxnSpPr>
      <xdr:spPr>
        <a:xfrm>
          <a:off x="7165975" y="1575689"/>
          <a:ext cx="635000" cy="29157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41" name="Boundary Group">
          <a:extLst>
            <a:ext uri="{FF2B5EF4-FFF2-40B4-BE49-F238E27FC236}">
              <a16:creationId xmlns:a16="http://schemas.microsoft.com/office/drawing/2014/main" id="{00000000-0008-0000-0800-000029000000}"/>
            </a:ext>
          </a:extLst>
        </xdr:cNvPr>
        <xdr:cNvGrpSpPr/>
      </xdr:nvGrpSpPr>
      <xdr:grpSpPr>
        <a:xfrm>
          <a:off x="3556000" y="304800"/>
          <a:ext cx="3695700"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fugitives: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Fugiitive</a:t>
            </a:r>
            <a:r>
              <a:rPr lang="en-US" sz="800" baseline="0">
                <a:solidFill>
                  <a:sysClr val="windowText" lastClr="000000"/>
                </a:solidFill>
                <a:latin typeface="Arial" pitchFamily="34" charset="0"/>
                <a:cs typeface="Arial" pitchFamily="34" charset="0"/>
              </a:rPr>
              <a:t> emissions</a:t>
            </a:r>
            <a:r>
              <a:rPr lang="en-US" sz="800">
                <a:solidFill>
                  <a:sysClr val="windowText" lastClr="000000"/>
                </a:solidFill>
                <a:latin typeface="Arial" pitchFamily="34" charset="0"/>
                <a:cs typeface="Arial" pitchFamily="34" charset="0"/>
              </a:rPr>
              <a:t> of natural gas from onshore natural gas processing facilities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617728"/>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a16="http://schemas.microsoft.com/office/drawing/2014/main" id="{00000000-0008-0000-0800-000011000000}"/>
              </a:ext>
            </a:extLst>
          </xdr:cNvPr>
          <xdr:cNvSpPr/>
        </xdr:nvSpPr>
        <xdr:spPr>
          <a:xfrm>
            <a:off x="7239000" y="930656"/>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Ref 4">
            <a:extLst>
              <a:ext uri="{FF2B5EF4-FFF2-40B4-BE49-F238E27FC236}">
                <a16:creationId xmlns:a16="http://schemas.microsoft.com/office/drawing/2014/main" id="{00000000-0008-0000-0800-000014000000}"/>
              </a:ext>
            </a:extLst>
          </xdr:cNvPr>
          <xdr:cNvSpPr/>
        </xdr:nvSpPr>
        <xdr:spPr>
          <a:xfrm>
            <a:off x="7239000" y="1243584"/>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LinkRef 5">
            <a:extLst>
              <a:ext uri="{FF2B5EF4-FFF2-40B4-BE49-F238E27FC236}">
                <a16:creationId xmlns:a16="http://schemas.microsoft.com/office/drawing/2014/main" id="{00000000-0008-0000-0800-000017000000}"/>
              </a:ext>
            </a:extLst>
          </xdr:cNvPr>
          <xdr:cNvSpPr/>
        </xdr:nvSpPr>
        <xdr:spPr>
          <a:xfrm>
            <a:off x="7239000" y="1556512"/>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LinkRef 6">
            <a:extLst>
              <a:ext uri="{FF2B5EF4-FFF2-40B4-BE49-F238E27FC236}">
                <a16:creationId xmlns:a16="http://schemas.microsoft.com/office/drawing/2014/main" id="{00000000-0008-0000-0800-00001A000000}"/>
              </a:ext>
            </a:extLst>
          </xdr:cNvPr>
          <xdr:cNvSpPr/>
        </xdr:nvSpPr>
        <xdr:spPr>
          <a:xfrm>
            <a:off x="7239000" y="1869440"/>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LinkRef 7">
            <a:extLst>
              <a:ext uri="{FF2B5EF4-FFF2-40B4-BE49-F238E27FC236}">
                <a16:creationId xmlns:a16="http://schemas.microsoft.com/office/drawing/2014/main" id="{00000000-0008-0000-0800-00001D000000}"/>
              </a:ext>
            </a:extLst>
          </xdr:cNvPr>
          <xdr:cNvSpPr/>
        </xdr:nvSpPr>
        <xdr:spPr>
          <a:xfrm>
            <a:off x="7239000" y="2182368"/>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LinkRef 8">
            <a:extLst>
              <a:ext uri="{FF2B5EF4-FFF2-40B4-BE49-F238E27FC236}">
                <a16:creationId xmlns:a16="http://schemas.microsoft.com/office/drawing/2014/main" id="{00000000-0008-0000-0800-000020000000}"/>
              </a:ext>
            </a:extLst>
          </xdr:cNvPr>
          <xdr:cNvSpPr/>
        </xdr:nvSpPr>
        <xdr:spPr>
          <a:xfrm>
            <a:off x="7239000" y="2495296"/>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LinkRef 9">
            <a:extLst>
              <a:ext uri="{FF2B5EF4-FFF2-40B4-BE49-F238E27FC236}">
                <a16:creationId xmlns:a16="http://schemas.microsoft.com/office/drawing/2014/main" id="{00000000-0008-0000-0800-000023000000}"/>
              </a:ext>
            </a:extLst>
          </xdr:cNvPr>
          <xdr:cNvSpPr/>
        </xdr:nvSpPr>
        <xdr:spPr>
          <a:xfrm>
            <a:off x="7239000" y="2808224"/>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8" name="Link 1">
            <a:extLst>
              <a:ext uri="{FF2B5EF4-FFF2-40B4-BE49-F238E27FC236}">
                <a16:creationId xmlns:a16="http://schemas.microsoft.com/office/drawing/2014/main" id="{00000000-0008-0000-0800-000026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419100</xdr:colOff>
      <xdr:row>4</xdr:row>
      <xdr:rowOff>165227</xdr:rowOff>
    </xdr:from>
    <xdr:to>
      <xdr:col>5</xdr:col>
      <xdr:colOff>168424</xdr:colOff>
      <xdr:row>8</xdr:row>
      <xdr:rowOff>100365</xdr:rowOff>
    </xdr:to>
    <xdr:sp macro="" textlink="">
      <xdr:nvSpPr>
        <xdr:cNvPr id="39" name="Upstream Emssion Data 1">
          <a:extLst>
            <a:ext uri="{FF2B5EF4-FFF2-40B4-BE49-F238E27FC236}">
              <a16:creationId xmlns:a16="http://schemas.microsoft.com/office/drawing/2014/main" id="{00000000-0008-0000-0800-000027000000}"/>
            </a:ext>
          </a:extLst>
        </xdr:cNvPr>
        <xdr:cNvSpPr/>
      </xdr:nvSpPr>
      <xdr:spPr>
        <a:xfrm>
          <a:off x="1638300" y="927227"/>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gathering [intermediate flow]</a:t>
          </a:r>
        </a:p>
      </xdr:txBody>
    </xdr:sp>
    <xdr:clientData/>
  </xdr:twoCellAnchor>
  <xdr:twoCellAnchor>
    <xdr:from>
      <xdr:col>4</xdr:col>
      <xdr:colOff>597601</xdr:colOff>
      <xdr:row>6</xdr:row>
      <xdr:rowOff>132796</xdr:rowOff>
    </xdr:from>
    <xdr:to>
      <xdr:col>5</xdr:col>
      <xdr:colOff>508000</xdr:colOff>
      <xdr:row>8</xdr:row>
      <xdr:rowOff>188976</xdr:rowOff>
    </xdr:to>
    <xdr:cxnSp macro="">
      <xdr:nvCxnSpPr>
        <xdr:cNvPr id="40" name="Straight Arrow Connector 1">
          <a:extLst>
            <a:ext uri="{FF2B5EF4-FFF2-40B4-BE49-F238E27FC236}">
              <a16:creationId xmlns:a16="http://schemas.microsoft.com/office/drawing/2014/main" id="{00000000-0008-0000-0800-000028000000}"/>
            </a:ext>
          </a:extLst>
        </xdr:cNvPr>
        <xdr:cNvCxnSpPr>
          <a:stCxn id="39" idx="2"/>
          <a:endCxn id="38" idx="1"/>
        </xdr:cNvCxnSpPr>
      </xdr:nvCxnSpPr>
      <xdr:spPr>
        <a:xfrm>
          <a:off x="3036001" y="1275796"/>
          <a:ext cx="519999" cy="43718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42" name="Straight Arrow Connector Process">
          <a:extLst>
            <a:ext uri="{FF2B5EF4-FFF2-40B4-BE49-F238E27FC236}">
              <a16:creationId xmlns:a16="http://schemas.microsoft.com/office/drawing/2014/main" id="{00000000-0008-0000-0800-00002A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20Update\NG%20LC%20Model7%20-%20streamlin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Function Help"/>
      <sheetName val="PARAMATRIX"/>
      <sheetName val="Sheet1"/>
      <sheetName val="LC Model"/>
      <sheetName val="DONames"/>
      <sheetName val="OutputName"/>
      <sheetName val="SimResults"/>
      <sheetName val="Simulation Output"/>
      <sheetName val="Emissions"/>
      <sheetName val="Results - GHG"/>
      <sheetName val="Sheet2"/>
      <sheetName val="Results - All"/>
      <sheetName val="Results - Transpose"/>
      <sheetName val="Results - Water and Land Use"/>
      <sheetName val="Parameters"/>
      <sheetName val="UPs (Production)"/>
      <sheetName val="UPs (Gathering)"/>
      <sheetName val="UPs (Processing)"/>
      <sheetName val="UPs (Transmission)"/>
      <sheetName val="UPs (Storage)"/>
      <sheetName val="UPs (Pipeline BD)"/>
      <sheetName val="UPs (Distribution)"/>
      <sheetName val="Venting and Flaring"/>
      <sheetName val="Combustion"/>
      <sheetName val="Water and Land Use"/>
      <sheetName val="Ancillary"/>
    </sheetNames>
    <sheetDataSet>
      <sheetData sheetId="0"/>
      <sheetData sheetId="1"/>
      <sheetData sheetId="2">
        <row r="336">
          <cell r="E336" t="str">
            <v>2_NG_sent</v>
          </cell>
        </row>
        <row r="460">
          <cell r="E460" t="str">
            <v>3_NG_processed</v>
          </cell>
          <cell r="F460" t="str">
            <v>MCF</v>
          </cell>
          <cell r="G460" t="e">
            <v>#NAME?</v>
          </cell>
          <cell r="H460">
            <v>28400000</v>
          </cell>
          <cell r="I460">
            <v>33600000</v>
          </cell>
          <cell r="J460">
            <v>38800000</v>
          </cell>
          <cell r="K460" t="str">
            <v>Triangular</v>
          </cell>
          <cell r="L460">
            <v>28400000</v>
          </cell>
          <cell r="M460">
            <v>33600000</v>
          </cell>
          <cell r="N460">
            <v>38800000</v>
          </cell>
          <cell r="O460" t="str">
            <v>Triangular</v>
          </cell>
          <cell r="P460">
            <v>28400000</v>
          </cell>
          <cell r="Q460">
            <v>33600000</v>
          </cell>
          <cell r="R460">
            <v>38800000</v>
          </cell>
          <cell r="S460" t="str">
            <v>Triangular</v>
          </cell>
          <cell r="T460">
            <v>28400000</v>
          </cell>
          <cell r="U460">
            <v>33600000</v>
          </cell>
          <cell r="V460">
            <v>38800000</v>
          </cell>
          <cell r="W460" t="str">
            <v>Triangular</v>
          </cell>
          <cell r="X460">
            <v>28400000</v>
          </cell>
          <cell r="Y460">
            <v>33600000</v>
          </cell>
          <cell r="Z460">
            <v>38800000</v>
          </cell>
          <cell r="AA460" t="str">
            <v>Triangular</v>
          </cell>
          <cell r="AB460">
            <v>28400000</v>
          </cell>
          <cell r="AC460">
            <v>33600000</v>
          </cell>
          <cell r="AD460">
            <v>38800000</v>
          </cell>
          <cell r="AE460" t="str">
            <v>Triangular</v>
          </cell>
          <cell r="AF460">
            <v>28400000</v>
          </cell>
          <cell r="AG460">
            <v>33600000</v>
          </cell>
          <cell r="AH460">
            <v>38800000</v>
          </cell>
          <cell r="AI460" t="str">
            <v>Triangular</v>
          </cell>
          <cell r="AJ460">
            <v>28400000</v>
          </cell>
          <cell r="AK460">
            <v>33600000</v>
          </cell>
          <cell r="AL460">
            <v>38800000</v>
          </cell>
          <cell r="AM460" t="str">
            <v>Triangular</v>
          </cell>
          <cell r="AN460">
            <v>28400000</v>
          </cell>
          <cell r="AO460">
            <v>33600000</v>
          </cell>
          <cell r="AP460">
            <v>38800000</v>
          </cell>
          <cell r="AQ460" t="str">
            <v>Triangular</v>
          </cell>
          <cell r="AR460">
            <v>28400000</v>
          </cell>
          <cell r="AS460">
            <v>33600000</v>
          </cell>
          <cell r="AT460">
            <v>38800000</v>
          </cell>
          <cell r="AU460" t="str">
            <v>Triangular</v>
          </cell>
          <cell r="AV460">
            <v>28400000</v>
          </cell>
          <cell r="AW460">
            <v>33600000</v>
          </cell>
          <cell r="AX460">
            <v>38800000</v>
          </cell>
          <cell r="AY460" t="str">
            <v>Triangular</v>
          </cell>
          <cell r="AZ460">
            <v>28400000</v>
          </cell>
          <cell r="BA460">
            <v>33600000</v>
          </cell>
          <cell r="BB460">
            <v>38800000</v>
          </cell>
          <cell r="BC460" t="str">
            <v>Triangular</v>
          </cell>
          <cell r="BD460">
            <v>28400000</v>
          </cell>
          <cell r="BE460">
            <v>33600000</v>
          </cell>
          <cell r="BF460">
            <v>38800000</v>
          </cell>
          <cell r="BG460" t="str">
            <v>Triangular</v>
          </cell>
          <cell r="BH460">
            <v>28400000</v>
          </cell>
          <cell r="BI460">
            <v>33600000</v>
          </cell>
          <cell r="BJ460">
            <v>38800000</v>
          </cell>
          <cell r="BK460" t="str">
            <v>Triangular</v>
          </cell>
          <cell r="BL460">
            <v>28400000</v>
          </cell>
          <cell r="BM460">
            <v>33600000</v>
          </cell>
          <cell r="BN460">
            <v>38800000</v>
          </cell>
          <cell r="BO460" t="str">
            <v>Triangular</v>
          </cell>
          <cell r="BP460">
            <v>28400000</v>
          </cell>
          <cell r="BQ460">
            <v>33600000</v>
          </cell>
          <cell r="BR460">
            <v>38800000</v>
          </cell>
          <cell r="BS460" t="str">
            <v>Triangular</v>
          </cell>
          <cell r="BT460">
            <v>28400000</v>
          </cell>
          <cell r="BU460">
            <v>33600000</v>
          </cell>
          <cell r="BV460">
            <v>38800000</v>
          </cell>
          <cell r="BW460" t="str">
            <v>Triangular</v>
          </cell>
          <cell r="BX460">
            <v>28400000</v>
          </cell>
          <cell r="BY460">
            <v>33600000</v>
          </cell>
          <cell r="BZ460">
            <v>38800000</v>
          </cell>
          <cell r="CA460" t="str">
            <v>Triangular</v>
          </cell>
          <cell r="CB460">
            <v>28400000</v>
          </cell>
          <cell r="CC460">
            <v>33600000</v>
          </cell>
          <cell r="CD460">
            <v>38800000</v>
          </cell>
          <cell r="CE460" t="str">
            <v>Triangular</v>
          </cell>
          <cell r="CF460">
            <v>28400000</v>
          </cell>
          <cell r="CG460">
            <v>33600000</v>
          </cell>
          <cell r="CH460">
            <v>38800000</v>
          </cell>
          <cell r="CI460" t="str">
            <v>Triangular</v>
          </cell>
          <cell r="CJ460">
            <v>28400000</v>
          </cell>
          <cell r="CK460">
            <v>33600000</v>
          </cell>
          <cell r="CL460">
            <v>38800000</v>
          </cell>
          <cell r="CM460" t="str">
            <v>Triangular</v>
          </cell>
          <cell r="CN460">
            <v>28400000</v>
          </cell>
          <cell r="CO460">
            <v>33600000</v>
          </cell>
          <cell r="CP460">
            <v>38800000</v>
          </cell>
          <cell r="CQ460" t="str">
            <v>Triangular</v>
          </cell>
          <cell r="CR460">
            <v>28400000</v>
          </cell>
          <cell r="CS460">
            <v>33600000</v>
          </cell>
          <cell r="CT460">
            <v>38800000</v>
          </cell>
          <cell r="CU460" t="str">
            <v>Triangular</v>
          </cell>
          <cell r="CV460">
            <v>28400000</v>
          </cell>
          <cell r="CW460">
            <v>33600000</v>
          </cell>
          <cell r="CX460">
            <v>38800000</v>
          </cell>
          <cell r="CY460" t="str">
            <v>Triangular</v>
          </cell>
          <cell r="CZ460">
            <v>28400000</v>
          </cell>
          <cell r="DA460">
            <v>33600000</v>
          </cell>
          <cell r="DB460">
            <v>38800000</v>
          </cell>
          <cell r="DC460" t="str">
            <v>Triangular</v>
          </cell>
          <cell r="DD460">
            <v>28400000</v>
          </cell>
          <cell r="DE460">
            <v>33600000</v>
          </cell>
          <cell r="DF460">
            <v>38800000</v>
          </cell>
          <cell r="DG460" t="str">
            <v>Triangular</v>
          </cell>
          <cell r="DH460">
            <v>28400000</v>
          </cell>
          <cell r="DI460">
            <v>33600000</v>
          </cell>
          <cell r="DJ460">
            <v>38800000</v>
          </cell>
          <cell r="DK460" t="str">
            <v>Triangular</v>
          </cell>
          <cell r="DL460">
            <v>28400000</v>
          </cell>
          <cell r="DM460">
            <v>33600000</v>
          </cell>
          <cell r="DN460">
            <v>38800000</v>
          </cell>
          <cell r="DO460" t="str">
            <v>Triangular</v>
          </cell>
          <cell r="DP460">
            <v>28400000</v>
          </cell>
          <cell r="DQ460">
            <v>33600000</v>
          </cell>
          <cell r="DR460">
            <v>38800000</v>
          </cell>
          <cell r="DS460" t="str">
            <v>Triangular</v>
          </cell>
          <cell r="DT460">
            <v>28400000</v>
          </cell>
          <cell r="DU460">
            <v>33600000</v>
          </cell>
          <cell r="DV460">
            <v>38800000</v>
          </cell>
          <cell r="DW460" t="str">
            <v>Triangular</v>
          </cell>
          <cell r="DX460">
            <v>28400000</v>
          </cell>
          <cell r="DY460">
            <v>33600000</v>
          </cell>
          <cell r="DZ460">
            <v>38800000</v>
          </cell>
          <cell r="EA460" t="str">
            <v>Triangular</v>
          </cell>
          <cell r="EB460">
            <v>28400000</v>
          </cell>
          <cell r="EC460">
            <v>33600000</v>
          </cell>
          <cell r="ED460">
            <v>38800000</v>
          </cell>
          <cell r="EE460" t="str">
            <v>Triangular</v>
          </cell>
        </row>
        <row r="461">
          <cell r="E461" t="str">
            <v>3_NGL_processed</v>
          </cell>
          <cell r="F461" t="str">
            <v>bbl</v>
          </cell>
          <cell r="G461" t="e">
            <v>#NAME?</v>
          </cell>
          <cell r="H461">
            <v>0</v>
          </cell>
          <cell r="I461">
            <v>0</v>
          </cell>
          <cell r="J461">
            <v>0</v>
          </cell>
          <cell r="K461">
            <v>0</v>
          </cell>
          <cell r="L461"/>
          <cell r="M461"/>
          <cell r="N461"/>
          <cell r="O461"/>
          <cell r="P461"/>
          <cell r="Q461"/>
          <cell r="R461"/>
          <cell r="S461"/>
          <cell r="T461"/>
          <cell r="U461"/>
          <cell r="V461"/>
          <cell r="W461"/>
          <cell r="X461"/>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cell r="BE461"/>
          <cell r="BF461"/>
          <cell r="BG461"/>
          <cell r="BH461"/>
          <cell r="BI461"/>
          <cell r="BJ461"/>
          <cell r="BK461"/>
          <cell r="BL461"/>
          <cell r="BM461"/>
          <cell r="BN461"/>
          <cell r="BO461"/>
          <cell r="BP461"/>
          <cell r="BQ461"/>
          <cell r="BR461"/>
          <cell r="BS461"/>
          <cell r="BT461"/>
          <cell r="BU461"/>
          <cell r="BV461"/>
          <cell r="BW461"/>
          <cell r="BX461"/>
          <cell r="BY461"/>
          <cell r="BZ461"/>
          <cell r="CA461"/>
          <cell r="CB461"/>
          <cell r="CC461"/>
          <cell r="CD461"/>
          <cell r="CE461"/>
          <cell r="CF461"/>
          <cell r="CG461"/>
          <cell r="CH461"/>
          <cell r="CI461"/>
          <cell r="CJ461"/>
          <cell r="CK461"/>
          <cell r="CL461"/>
          <cell r="CM461"/>
          <cell r="CN461"/>
          <cell r="CO461"/>
          <cell r="CP461"/>
          <cell r="CQ461"/>
          <cell r="CR461"/>
          <cell r="CS461"/>
          <cell r="CT461"/>
          <cell r="CU461"/>
          <cell r="CV461"/>
          <cell r="CW461"/>
          <cell r="CX461"/>
          <cell r="CY461"/>
          <cell r="CZ461"/>
          <cell r="DA461"/>
          <cell r="DB461"/>
          <cell r="DC461"/>
          <cell r="DD461"/>
          <cell r="DE461"/>
          <cell r="DF461"/>
          <cell r="DG461"/>
          <cell r="DH461"/>
          <cell r="DI461"/>
          <cell r="DJ461"/>
          <cell r="DK461"/>
          <cell r="DL461"/>
          <cell r="DM461"/>
          <cell r="DN461"/>
          <cell r="DO461"/>
          <cell r="DP461"/>
          <cell r="DQ461"/>
          <cell r="DR461"/>
          <cell r="DS461"/>
          <cell r="DT461"/>
          <cell r="DU461"/>
          <cell r="DV461"/>
          <cell r="DW461"/>
          <cell r="DX461"/>
          <cell r="DY461"/>
          <cell r="DZ461"/>
          <cell r="EA461"/>
          <cell r="EE461"/>
        </row>
        <row r="462">
          <cell r="E462" t="str">
            <v>nat_mCO2</v>
          </cell>
          <cell r="F462" t="str">
            <v>mass fraction</v>
          </cell>
          <cell r="G462" t="e">
            <v>#NAME?</v>
          </cell>
          <cell r="H462">
            <v>6.8894463720501498E-3</v>
          </cell>
          <cell r="I462">
            <v>7.6675763297352076E-3</v>
          </cell>
          <cell r="J462">
            <v>8.4457062874202654E-3</v>
          </cell>
          <cell r="K462" t="str">
            <v>Triangular</v>
          </cell>
          <cell r="L462">
            <v>6.8894463720501498E-3</v>
          </cell>
          <cell r="M462">
            <v>7.6675763297352076E-3</v>
          </cell>
          <cell r="N462">
            <v>8.4457062874202654E-3</v>
          </cell>
          <cell r="O462" t="str">
            <v>Triangular</v>
          </cell>
          <cell r="P462">
            <v>6.8894463720501498E-3</v>
          </cell>
          <cell r="Q462">
            <v>7.6675763297352076E-3</v>
          </cell>
          <cell r="R462">
            <v>8.4457062874202654E-3</v>
          </cell>
          <cell r="S462" t="str">
            <v>Triangular</v>
          </cell>
          <cell r="T462">
            <v>6.8894463720501498E-3</v>
          </cell>
          <cell r="U462">
            <v>7.6675763297352076E-3</v>
          </cell>
          <cell r="V462">
            <v>8.4457062874202654E-3</v>
          </cell>
          <cell r="W462" t="str">
            <v>Triangular</v>
          </cell>
          <cell r="X462">
            <v>6.8894463720501498E-3</v>
          </cell>
          <cell r="Y462">
            <v>7.6675763297352076E-3</v>
          </cell>
          <cell r="Z462">
            <v>8.4457062874202654E-3</v>
          </cell>
          <cell r="AA462" t="str">
            <v>Triangular</v>
          </cell>
          <cell r="AB462">
            <v>6.8894463720501498E-3</v>
          </cell>
          <cell r="AC462">
            <v>7.6675763297352076E-3</v>
          </cell>
          <cell r="AD462">
            <v>8.4457062874202654E-3</v>
          </cell>
          <cell r="AE462" t="str">
            <v>Triangular</v>
          </cell>
          <cell r="AF462">
            <v>6.8894463720501498E-3</v>
          </cell>
          <cell r="AG462">
            <v>7.6675763297352076E-3</v>
          </cell>
          <cell r="AH462">
            <v>8.4457062874202654E-3</v>
          </cell>
          <cell r="AI462" t="str">
            <v>Triangular</v>
          </cell>
          <cell r="AJ462">
            <v>6.8894463720501498E-3</v>
          </cell>
          <cell r="AK462">
            <v>7.6675763297352076E-3</v>
          </cell>
          <cell r="AL462">
            <v>8.4457062874202654E-3</v>
          </cell>
          <cell r="AM462" t="str">
            <v>Triangular</v>
          </cell>
          <cell r="AN462">
            <v>6.8894463720501498E-3</v>
          </cell>
          <cell r="AO462">
            <v>7.6675763297352076E-3</v>
          </cell>
          <cell r="AP462">
            <v>8.4457062874202654E-3</v>
          </cell>
          <cell r="AQ462" t="str">
            <v>Triangular</v>
          </cell>
          <cell r="AR462">
            <v>6.8894463720501498E-3</v>
          </cell>
          <cell r="AS462">
            <v>7.6675763297352076E-3</v>
          </cell>
          <cell r="AT462">
            <v>8.4457062874202654E-3</v>
          </cell>
          <cell r="AU462" t="str">
            <v>Triangular</v>
          </cell>
          <cell r="AV462">
            <v>6.8894463720501498E-3</v>
          </cell>
          <cell r="AW462">
            <v>7.6675763297352076E-3</v>
          </cell>
          <cell r="AX462">
            <v>8.4457062874202654E-3</v>
          </cell>
          <cell r="AY462" t="str">
            <v>Triangular</v>
          </cell>
          <cell r="AZ462">
            <v>6.8894463720501498E-3</v>
          </cell>
          <cell r="BA462">
            <v>7.6675763297352076E-3</v>
          </cell>
          <cell r="BB462">
            <v>8.4457062874202654E-3</v>
          </cell>
          <cell r="BC462" t="str">
            <v>Triangular</v>
          </cell>
          <cell r="BD462">
            <v>6.8894463720501498E-3</v>
          </cell>
          <cell r="BE462">
            <v>7.6675763297352076E-3</v>
          </cell>
          <cell r="BF462">
            <v>8.4457062874202654E-3</v>
          </cell>
          <cell r="BG462" t="str">
            <v>Triangular</v>
          </cell>
          <cell r="BH462">
            <v>6.8894463720501498E-3</v>
          </cell>
          <cell r="BI462">
            <v>7.6675763297352076E-3</v>
          </cell>
          <cell r="BJ462">
            <v>8.4457062874202654E-3</v>
          </cell>
          <cell r="BK462" t="str">
            <v>Triangular</v>
          </cell>
          <cell r="BL462">
            <v>6.8894463720501498E-3</v>
          </cell>
          <cell r="BM462">
            <v>7.6675763297352076E-3</v>
          </cell>
          <cell r="BN462">
            <v>8.4457062874202654E-3</v>
          </cell>
          <cell r="BO462" t="str">
            <v>Triangular</v>
          </cell>
          <cell r="BP462">
            <v>6.8894463720501498E-3</v>
          </cell>
          <cell r="BQ462">
            <v>7.6675763297352076E-3</v>
          </cell>
          <cell r="BR462">
            <v>8.4457062874202654E-3</v>
          </cell>
          <cell r="BS462" t="str">
            <v>Triangular</v>
          </cell>
          <cell r="BT462">
            <v>6.8894463720501498E-3</v>
          </cell>
          <cell r="BU462">
            <v>7.6675763297352076E-3</v>
          </cell>
          <cell r="BV462">
            <v>8.4457062874202654E-3</v>
          </cell>
          <cell r="BW462" t="str">
            <v>Triangular</v>
          </cell>
          <cell r="BX462">
            <v>6.8894463720501498E-3</v>
          </cell>
          <cell r="BY462">
            <v>7.6675763297352076E-3</v>
          </cell>
          <cell r="BZ462">
            <v>8.4457062874202654E-3</v>
          </cell>
          <cell r="CA462" t="str">
            <v>Triangular</v>
          </cell>
          <cell r="CB462">
            <v>6.8894463720501498E-3</v>
          </cell>
          <cell r="CC462">
            <v>7.6675763297352076E-3</v>
          </cell>
          <cell r="CD462">
            <v>8.4457062874202654E-3</v>
          </cell>
          <cell r="CE462" t="str">
            <v>Triangular</v>
          </cell>
          <cell r="CF462">
            <v>6.8894463720501498E-3</v>
          </cell>
          <cell r="CG462">
            <v>7.6675763297352076E-3</v>
          </cell>
          <cell r="CH462">
            <v>8.4457062874202654E-3</v>
          </cell>
          <cell r="CI462" t="str">
            <v>Triangular</v>
          </cell>
          <cell r="CJ462">
            <v>6.8894463720501498E-3</v>
          </cell>
          <cell r="CK462">
            <v>7.6675763297352076E-3</v>
          </cell>
          <cell r="CL462">
            <v>8.4457062874202654E-3</v>
          </cell>
          <cell r="CM462" t="str">
            <v>Triangular</v>
          </cell>
          <cell r="CN462">
            <v>6.8894463720501498E-3</v>
          </cell>
          <cell r="CO462">
            <v>7.6675763297352076E-3</v>
          </cell>
          <cell r="CP462">
            <v>8.4457062874202654E-3</v>
          </cell>
          <cell r="CQ462" t="str">
            <v>Triangular</v>
          </cell>
          <cell r="CR462">
            <v>6.8894463720501498E-3</v>
          </cell>
          <cell r="CS462">
            <v>7.6675763297352076E-3</v>
          </cell>
          <cell r="CT462">
            <v>8.4457062874202654E-3</v>
          </cell>
          <cell r="CU462" t="str">
            <v>Triangular</v>
          </cell>
          <cell r="CV462">
            <v>6.8894463720501498E-3</v>
          </cell>
          <cell r="CW462">
            <v>7.6675763297352076E-3</v>
          </cell>
          <cell r="CX462">
            <v>8.4457062874202654E-3</v>
          </cell>
          <cell r="CY462" t="str">
            <v>Triangular</v>
          </cell>
          <cell r="CZ462">
            <v>6.8894463720501498E-3</v>
          </cell>
          <cell r="DA462">
            <v>7.6675763297352076E-3</v>
          </cell>
          <cell r="DB462">
            <v>8.4457062874202654E-3</v>
          </cell>
          <cell r="DC462" t="str">
            <v>Triangular</v>
          </cell>
          <cell r="DD462">
            <v>6.8894463720501498E-3</v>
          </cell>
          <cell r="DE462">
            <v>7.6675763297352076E-3</v>
          </cell>
          <cell r="DF462">
            <v>8.4457062874202654E-3</v>
          </cell>
          <cell r="DG462" t="str">
            <v>Triangular</v>
          </cell>
          <cell r="DH462">
            <v>6.8894463720501498E-3</v>
          </cell>
          <cell r="DI462">
            <v>7.6675763297352076E-3</v>
          </cell>
          <cell r="DJ462">
            <v>8.4457062874202654E-3</v>
          </cell>
          <cell r="DK462" t="str">
            <v>Triangular</v>
          </cell>
          <cell r="DL462">
            <v>6.8894463720501498E-3</v>
          </cell>
          <cell r="DM462">
            <v>7.6675763297352076E-3</v>
          </cell>
          <cell r="DN462">
            <v>8.4457062874202654E-3</v>
          </cell>
          <cell r="DO462" t="str">
            <v>Triangular</v>
          </cell>
          <cell r="DP462">
            <v>6.8894463720501498E-3</v>
          </cell>
          <cell r="DQ462">
            <v>7.6675763297352076E-3</v>
          </cell>
          <cell r="DR462">
            <v>8.4457062874202654E-3</v>
          </cell>
          <cell r="DS462" t="str">
            <v>Triangular</v>
          </cell>
          <cell r="DT462">
            <v>6.8894463720501498E-3</v>
          </cell>
          <cell r="DU462">
            <v>7.6675763297352076E-3</v>
          </cell>
          <cell r="DV462">
            <v>8.4457062874202654E-3</v>
          </cell>
          <cell r="DW462" t="str">
            <v>Triangular</v>
          </cell>
          <cell r="DX462">
            <v>6.8894463720501498E-3</v>
          </cell>
          <cell r="DY462">
            <v>7.6675763297352076E-3</v>
          </cell>
          <cell r="DZ462">
            <v>8.4457062874202654E-3</v>
          </cell>
          <cell r="EA462" t="str">
            <v>Triangular</v>
          </cell>
          <cell r="EB462">
            <v>6.8894463720501498E-3</v>
          </cell>
          <cell r="EC462">
            <v>7.6675763297352076E-3</v>
          </cell>
          <cell r="ED462">
            <v>8.4457062874202654E-3</v>
          </cell>
          <cell r="EE462" t="str">
            <v>Triangular</v>
          </cell>
        </row>
        <row r="463">
          <cell r="E463" t="str">
            <v>nat_mCH4</v>
          </cell>
          <cell r="F463" t="str">
            <v>mass fraction</v>
          </cell>
          <cell r="G463" t="e">
            <v>#NAME?</v>
          </cell>
          <cell r="H463">
            <v>0.73076369026073684</v>
          </cell>
          <cell r="I463">
            <v>0.73415595693918156</v>
          </cell>
          <cell r="J463">
            <v>0.73754822361762629</v>
          </cell>
          <cell r="K463" t="str">
            <v>Triangular</v>
          </cell>
          <cell r="L463">
            <v>0.73076369026073684</v>
          </cell>
          <cell r="M463">
            <v>0.73415595693918156</v>
          </cell>
          <cell r="N463">
            <v>0.73754822361762629</v>
          </cell>
          <cell r="O463" t="str">
            <v>Triangular</v>
          </cell>
          <cell r="P463">
            <v>0.73076369026073684</v>
          </cell>
          <cell r="Q463">
            <v>0.73415595693918156</v>
          </cell>
          <cell r="R463">
            <v>0.73754822361762629</v>
          </cell>
          <cell r="S463" t="str">
            <v>Triangular</v>
          </cell>
          <cell r="T463">
            <v>0.73076369026073684</v>
          </cell>
          <cell r="U463">
            <v>0.73415595693918156</v>
          </cell>
          <cell r="V463">
            <v>0.73754822361762629</v>
          </cell>
          <cell r="W463" t="str">
            <v>Triangular</v>
          </cell>
          <cell r="X463">
            <v>0.73076369026073684</v>
          </cell>
          <cell r="Y463">
            <v>0.73415595693918156</v>
          </cell>
          <cell r="Z463">
            <v>0.73754822361762629</v>
          </cell>
          <cell r="AA463" t="str">
            <v>Triangular</v>
          </cell>
          <cell r="AB463">
            <v>0.73076369026073684</v>
          </cell>
          <cell r="AC463">
            <v>0.73415595693918156</v>
          </cell>
          <cell r="AD463">
            <v>0.73754822361762629</v>
          </cell>
          <cell r="AE463" t="str">
            <v>Triangular</v>
          </cell>
          <cell r="AF463">
            <v>0.73076369026073684</v>
          </cell>
          <cell r="AG463">
            <v>0.73415595693918156</v>
          </cell>
          <cell r="AH463">
            <v>0.73754822361762629</v>
          </cell>
          <cell r="AI463" t="str">
            <v>Triangular</v>
          </cell>
          <cell r="AJ463">
            <v>0.73076369026073684</v>
          </cell>
          <cell r="AK463">
            <v>0.73415595693918156</v>
          </cell>
          <cell r="AL463">
            <v>0.73754822361762629</v>
          </cell>
          <cell r="AM463" t="str">
            <v>Triangular</v>
          </cell>
          <cell r="AN463">
            <v>0.73076369026073684</v>
          </cell>
          <cell r="AO463">
            <v>0.73415595693918156</v>
          </cell>
          <cell r="AP463">
            <v>0.73754822361762629</v>
          </cell>
          <cell r="AQ463" t="str">
            <v>Triangular</v>
          </cell>
          <cell r="AR463">
            <v>0.73076369026073684</v>
          </cell>
          <cell r="AS463">
            <v>0.73415595693918156</v>
          </cell>
          <cell r="AT463">
            <v>0.73754822361762629</v>
          </cell>
          <cell r="AU463" t="str">
            <v>Triangular</v>
          </cell>
          <cell r="AV463">
            <v>0.73076369026073684</v>
          </cell>
          <cell r="AW463">
            <v>0.73415595693918156</v>
          </cell>
          <cell r="AX463">
            <v>0.73754822361762629</v>
          </cell>
          <cell r="AY463" t="str">
            <v>Triangular</v>
          </cell>
          <cell r="AZ463">
            <v>0.73076369026073684</v>
          </cell>
          <cell r="BA463">
            <v>0.73415595693918156</v>
          </cell>
          <cell r="BB463">
            <v>0.73754822361762629</v>
          </cell>
          <cell r="BC463" t="str">
            <v>Triangular</v>
          </cell>
          <cell r="BD463">
            <v>0.73076369026073684</v>
          </cell>
          <cell r="BE463">
            <v>0.73415595693918156</v>
          </cell>
          <cell r="BF463">
            <v>0.73754822361762629</v>
          </cell>
          <cell r="BG463" t="str">
            <v>Triangular</v>
          </cell>
          <cell r="BH463">
            <v>0.73076369026073684</v>
          </cell>
          <cell r="BI463">
            <v>0.73415595693918156</v>
          </cell>
          <cell r="BJ463">
            <v>0.73754822361762629</v>
          </cell>
          <cell r="BK463" t="str">
            <v>Triangular</v>
          </cell>
          <cell r="BL463">
            <v>0.73076369026073684</v>
          </cell>
          <cell r="BM463">
            <v>0.73415595693918156</v>
          </cell>
          <cell r="BN463">
            <v>0.73754822361762629</v>
          </cell>
          <cell r="BO463" t="str">
            <v>Triangular</v>
          </cell>
          <cell r="BP463">
            <v>0.73076369026073684</v>
          </cell>
          <cell r="BQ463">
            <v>0.73415595693918156</v>
          </cell>
          <cell r="BR463">
            <v>0.73754822361762629</v>
          </cell>
          <cell r="BS463" t="str">
            <v>Triangular</v>
          </cell>
          <cell r="BT463">
            <v>0.73076369026073684</v>
          </cell>
          <cell r="BU463">
            <v>0.73415595693918156</v>
          </cell>
          <cell r="BV463">
            <v>0.73754822361762629</v>
          </cell>
          <cell r="BW463" t="str">
            <v>Triangular</v>
          </cell>
          <cell r="BX463">
            <v>0.73076369026073684</v>
          </cell>
          <cell r="BY463">
            <v>0.73415595693918156</v>
          </cell>
          <cell r="BZ463">
            <v>0.73754822361762629</v>
          </cell>
          <cell r="CA463" t="str">
            <v>Triangular</v>
          </cell>
          <cell r="CB463">
            <v>0.73076369026073684</v>
          </cell>
          <cell r="CC463">
            <v>0.73415595693918156</v>
          </cell>
          <cell r="CD463">
            <v>0.73754822361762629</v>
          </cell>
          <cell r="CE463" t="str">
            <v>Triangular</v>
          </cell>
          <cell r="CF463">
            <v>0.73076369026073684</v>
          </cell>
          <cell r="CG463">
            <v>0.73415595693918156</v>
          </cell>
          <cell r="CH463">
            <v>0.73754822361762629</v>
          </cell>
          <cell r="CI463" t="str">
            <v>Triangular</v>
          </cell>
          <cell r="CJ463">
            <v>0.73076369026073684</v>
          </cell>
          <cell r="CK463">
            <v>0.73415595693918156</v>
          </cell>
          <cell r="CL463">
            <v>0.73754822361762629</v>
          </cell>
          <cell r="CM463" t="str">
            <v>Triangular</v>
          </cell>
          <cell r="CN463">
            <v>0.73076369026073684</v>
          </cell>
          <cell r="CO463">
            <v>0.73415595693918156</v>
          </cell>
          <cell r="CP463">
            <v>0.73754822361762629</v>
          </cell>
          <cell r="CQ463" t="str">
            <v>Triangular</v>
          </cell>
          <cell r="CR463">
            <v>0.73076369026073684</v>
          </cell>
          <cell r="CS463">
            <v>0.73415595693918156</v>
          </cell>
          <cell r="CT463">
            <v>0.73754822361762629</v>
          </cell>
          <cell r="CU463" t="str">
            <v>Triangular</v>
          </cell>
          <cell r="CV463">
            <v>0.73076369026073684</v>
          </cell>
          <cell r="CW463">
            <v>0.73415595693918156</v>
          </cell>
          <cell r="CX463">
            <v>0.73754822361762629</v>
          </cell>
          <cell r="CY463" t="str">
            <v>Triangular</v>
          </cell>
          <cell r="CZ463">
            <v>0.73076369026073684</v>
          </cell>
          <cell r="DA463">
            <v>0.73415595693918156</v>
          </cell>
          <cell r="DB463">
            <v>0.73754822361762629</v>
          </cell>
          <cell r="DC463" t="str">
            <v>Triangular</v>
          </cell>
          <cell r="DD463">
            <v>0.73076369026073684</v>
          </cell>
          <cell r="DE463">
            <v>0.73415595693918156</v>
          </cell>
          <cell r="DF463">
            <v>0.73754822361762629</v>
          </cell>
          <cell r="DG463" t="str">
            <v>Triangular</v>
          </cell>
          <cell r="DH463">
            <v>0.73076369026073684</v>
          </cell>
          <cell r="DI463">
            <v>0.73415595693918156</v>
          </cell>
          <cell r="DJ463">
            <v>0.73754822361762629</v>
          </cell>
          <cell r="DK463" t="str">
            <v>Triangular</v>
          </cell>
          <cell r="DL463">
            <v>0.73076369026073684</v>
          </cell>
          <cell r="DM463">
            <v>0.73415595693918156</v>
          </cell>
          <cell r="DN463">
            <v>0.73754822361762629</v>
          </cell>
          <cell r="DO463" t="str">
            <v>Triangular</v>
          </cell>
          <cell r="DP463">
            <v>0.73076369026073684</v>
          </cell>
          <cell r="DQ463">
            <v>0.73415595693918156</v>
          </cell>
          <cell r="DR463">
            <v>0.73754822361762629</v>
          </cell>
          <cell r="DS463" t="str">
            <v>Triangular</v>
          </cell>
          <cell r="DT463">
            <v>0.73076369026073684</v>
          </cell>
          <cell r="DU463">
            <v>0.73415595693918156</v>
          </cell>
          <cell r="DV463">
            <v>0.73754822361762629</v>
          </cell>
          <cell r="DW463" t="str">
            <v>Triangular</v>
          </cell>
          <cell r="DX463">
            <v>0.73076369026073684</v>
          </cell>
          <cell r="DY463">
            <v>0.73415595693918156</v>
          </cell>
          <cell r="DZ463">
            <v>0.73754822361762629</v>
          </cell>
          <cell r="EA463" t="str">
            <v>Triangular</v>
          </cell>
          <cell r="EB463">
            <v>0.73076369026073684</v>
          </cell>
          <cell r="EC463">
            <v>0.73415595693918156</v>
          </cell>
          <cell r="ED463">
            <v>0.73754822361762629</v>
          </cell>
          <cell r="EE463" t="str">
            <v>Triangular</v>
          </cell>
        </row>
        <row r="464">
          <cell r="E464" t="str">
            <v>3_PD_AF</v>
          </cell>
          <cell r="F464" t="str">
            <v>facilities</v>
          </cell>
          <cell r="G464" t="e">
            <v>#NAME?</v>
          </cell>
          <cell r="H464">
            <v>1</v>
          </cell>
          <cell r="I464">
            <v>1</v>
          </cell>
          <cell r="J464">
            <v>1</v>
          </cell>
          <cell r="K464" t="str">
            <v>Uniform</v>
          </cell>
          <cell r="L464">
            <v>1</v>
          </cell>
          <cell r="M464">
            <v>1</v>
          </cell>
          <cell r="N464">
            <v>1</v>
          </cell>
          <cell r="O464" t="str">
            <v>Uniform</v>
          </cell>
          <cell r="P464">
            <v>1</v>
          </cell>
          <cell r="Q464">
            <v>1</v>
          </cell>
          <cell r="R464">
            <v>1</v>
          </cell>
          <cell r="S464" t="str">
            <v>Uniform</v>
          </cell>
          <cell r="T464">
            <v>1</v>
          </cell>
          <cell r="U464">
            <v>1</v>
          </cell>
          <cell r="V464">
            <v>1</v>
          </cell>
          <cell r="W464" t="str">
            <v>Uniform</v>
          </cell>
          <cell r="X464">
            <v>1</v>
          </cell>
          <cell r="Y464">
            <v>1</v>
          </cell>
          <cell r="Z464">
            <v>1</v>
          </cell>
          <cell r="AA464" t="str">
            <v>Uniform</v>
          </cell>
          <cell r="AB464">
            <v>1</v>
          </cell>
          <cell r="AC464">
            <v>1</v>
          </cell>
          <cell r="AD464">
            <v>1</v>
          </cell>
          <cell r="AE464" t="str">
            <v>Uniform</v>
          </cell>
          <cell r="AF464">
            <v>1</v>
          </cell>
          <cell r="AG464">
            <v>1</v>
          </cell>
          <cell r="AH464">
            <v>1</v>
          </cell>
          <cell r="AI464" t="str">
            <v>Uniform</v>
          </cell>
          <cell r="AJ464">
            <v>1</v>
          </cell>
          <cell r="AK464">
            <v>1</v>
          </cell>
          <cell r="AL464">
            <v>1</v>
          </cell>
          <cell r="AM464" t="str">
            <v>Uniform</v>
          </cell>
          <cell r="AN464">
            <v>1</v>
          </cell>
          <cell r="AO464">
            <v>1</v>
          </cell>
          <cell r="AP464">
            <v>1</v>
          </cell>
          <cell r="AQ464" t="str">
            <v>Uniform</v>
          </cell>
          <cell r="AR464">
            <v>1</v>
          </cell>
          <cell r="AS464">
            <v>1</v>
          </cell>
          <cell r="AT464">
            <v>1</v>
          </cell>
          <cell r="AU464" t="str">
            <v>Uniform</v>
          </cell>
          <cell r="AV464">
            <v>1</v>
          </cell>
          <cell r="AW464">
            <v>1</v>
          </cell>
          <cell r="AX464">
            <v>1</v>
          </cell>
          <cell r="AY464" t="str">
            <v>Uniform</v>
          </cell>
          <cell r="AZ464">
            <v>1</v>
          </cell>
          <cell r="BA464">
            <v>1</v>
          </cell>
          <cell r="BB464">
            <v>1</v>
          </cell>
          <cell r="BC464" t="str">
            <v>Uniform</v>
          </cell>
          <cell r="BD464">
            <v>1</v>
          </cell>
          <cell r="BE464">
            <v>1</v>
          </cell>
          <cell r="BF464">
            <v>1</v>
          </cell>
          <cell r="BG464" t="str">
            <v>Uniform</v>
          </cell>
          <cell r="BH464">
            <v>1</v>
          </cell>
          <cell r="BI464">
            <v>1</v>
          </cell>
          <cell r="BJ464">
            <v>1</v>
          </cell>
          <cell r="BK464" t="str">
            <v>Uniform</v>
          </cell>
          <cell r="BL464">
            <v>1</v>
          </cell>
          <cell r="BM464">
            <v>1</v>
          </cell>
          <cell r="BN464">
            <v>1</v>
          </cell>
          <cell r="BO464" t="str">
            <v>Uniform</v>
          </cell>
          <cell r="BP464">
            <v>1</v>
          </cell>
          <cell r="BQ464">
            <v>1</v>
          </cell>
          <cell r="BR464">
            <v>1</v>
          </cell>
          <cell r="BS464" t="str">
            <v>Uniform</v>
          </cell>
          <cell r="BT464">
            <v>1</v>
          </cell>
          <cell r="BU464">
            <v>1</v>
          </cell>
          <cell r="BV464">
            <v>1</v>
          </cell>
          <cell r="BW464" t="str">
            <v>Uniform</v>
          </cell>
          <cell r="BX464">
            <v>1</v>
          </cell>
          <cell r="BY464">
            <v>1</v>
          </cell>
          <cell r="BZ464">
            <v>1</v>
          </cell>
          <cell r="CA464" t="str">
            <v>Uniform</v>
          </cell>
          <cell r="CB464">
            <v>1</v>
          </cell>
          <cell r="CC464">
            <v>1</v>
          </cell>
          <cell r="CD464">
            <v>1</v>
          </cell>
          <cell r="CE464" t="str">
            <v>Uniform</v>
          </cell>
          <cell r="CF464">
            <v>1</v>
          </cell>
          <cell r="CG464">
            <v>1</v>
          </cell>
          <cell r="CH464">
            <v>1</v>
          </cell>
          <cell r="CI464" t="str">
            <v>Uniform</v>
          </cell>
          <cell r="CJ464">
            <v>1</v>
          </cell>
          <cell r="CK464">
            <v>1</v>
          </cell>
          <cell r="CL464">
            <v>1</v>
          </cell>
          <cell r="CM464" t="str">
            <v>Uniform</v>
          </cell>
          <cell r="CN464">
            <v>1</v>
          </cell>
          <cell r="CO464">
            <v>1</v>
          </cell>
          <cell r="CP464">
            <v>1</v>
          </cell>
          <cell r="CQ464" t="str">
            <v>Uniform</v>
          </cell>
          <cell r="CR464">
            <v>1</v>
          </cell>
          <cell r="CS464">
            <v>1</v>
          </cell>
          <cell r="CT464">
            <v>1</v>
          </cell>
          <cell r="CU464" t="str">
            <v>Uniform</v>
          </cell>
          <cell r="CV464">
            <v>1</v>
          </cell>
          <cell r="CW464">
            <v>1</v>
          </cell>
          <cell r="CX464">
            <v>1</v>
          </cell>
          <cell r="CY464" t="str">
            <v>Uniform</v>
          </cell>
          <cell r="CZ464">
            <v>1</v>
          </cell>
          <cell r="DA464">
            <v>1</v>
          </cell>
          <cell r="DB464">
            <v>1</v>
          </cell>
          <cell r="DC464" t="str">
            <v>Uniform</v>
          </cell>
          <cell r="DD464">
            <v>1</v>
          </cell>
          <cell r="DE464">
            <v>1</v>
          </cell>
          <cell r="DF464">
            <v>1</v>
          </cell>
          <cell r="DG464" t="str">
            <v>Uniform</v>
          </cell>
          <cell r="DH464">
            <v>1</v>
          </cell>
          <cell r="DI464">
            <v>1</v>
          </cell>
          <cell r="DJ464">
            <v>1</v>
          </cell>
          <cell r="DK464" t="str">
            <v>Uniform</v>
          </cell>
          <cell r="DL464">
            <v>1</v>
          </cell>
          <cell r="DM464">
            <v>1</v>
          </cell>
          <cell r="DN464">
            <v>1</v>
          </cell>
          <cell r="DO464" t="str">
            <v>Uniform</v>
          </cell>
          <cell r="DP464">
            <v>1</v>
          </cell>
          <cell r="DQ464">
            <v>1</v>
          </cell>
          <cell r="DR464">
            <v>1</v>
          </cell>
          <cell r="DS464" t="str">
            <v>Uniform</v>
          </cell>
          <cell r="DT464">
            <v>1</v>
          </cell>
          <cell r="DU464">
            <v>1</v>
          </cell>
          <cell r="DV464">
            <v>1</v>
          </cell>
          <cell r="DW464" t="str">
            <v>Uniform</v>
          </cell>
          <cell r="DX464">
            <v>1</v>
          </cell>
          <cell r="DY464">
            <v>1</v>
          </cell>
          <cell r="DZ464">
            <v>1</v>
          </cell>
          <cell r="EA464" t="str">
            <v>Uniform</v>
          </cell>
          <cell r="EB464">
            <v>1</v>
          </cell>
          <cell r="EC464">
            <v>1</v>
          </cell>
          <cell r="ED464">
            <v>1</v>
          </cell>
          <cell r="EE464" t="str">
            <v>Uniform</v>
          </cell>
        </row>
        <row r="465">
          <cell r="E465" t="str">
            <v>3_PD_EF</v>
          </cell>
          <cell r="F465" t="str">
            <v>kg CH4/facility</v>
          </cell>
          <cell r="G465" t="e">
            <v>#NAME?</v>
          </cell>
          <cell r="H465">
            <v>3172.5</v>
          </cell>
          <cell r="I465">
            <v>3172.5</v>
          </cell>
          <cell r="J465">
            <v>3172.5</v>
          </cell>
          <cell r="K465" t="str">
            <v>Uniform</v>
          </cell>
          <cell r="L465">
            <v>3172.5</v>
          </cell>
          <cell r="M465">
            <v>3172.5</v>
          </cell>
          <cell r="N465">
            <v>3172.5</v>
          </cell>
          <cell r="O465" t="str">
            <v>Uniform</v>
          </cell>
          <cell r="P465">
            <v>3172.5</v>
          </cell>
          <cell r="Q465">
            <v>3172.5</v>
          </cell>
          <cell r="R465">
            <v>3172.5</v>
          </cell>
          <cell r="S465" t="str">
            <v>Uniform</v>
          </cell>
          <cell r="T465">
            <v>3172.5</v>
          </cell>
          <cell r="U465">
            <v>3172.5</v>
          </cell>
          <cell r="V465">
            <v>3172.5</v>
          </cell>
          <cell r="W465" t="str">
            <v>Uniform</v>
          </cell>
          <cell r="X465">
            <v>3172.5</v>
          </cell>
          <cell r="Y465">
            <v>3172.5</v>
          </cell>
          <cell r="Z465">
            <v>3172.5</v>
          </cell>
          <cell r="AA465" t="str">
            <v>Uniform</v>
          </cell>
          <cell r="AB465">
            <v>3172.5</v>
          </cell>
          <cell r="AC465">
            <v>3172.5</v>
          </cell>
          <cell r="AD465">
            <v>3172.5</v>
          </cell>
          <cell r="AE465" t="str">
            <v>Uniform</v>
          </cell>
          <cell r="AF465">
            <v>3172.5</v>
          </cell>
          <cell r="AG465">
            <v>3172.5</v>
          </cell>
          <cell r="AH465">
            <v>3172.5</v>
          </cell>
          <cell r="AI465" t="str">
            <v>Uniform</v>
          </cell>
          <cell r="AJ465">
            <v>3172.5</v>
          </cell>
          <cell r="AK465">
            <v>3172.5</v>
          </cell>
          <cell r="AL465">
            <v>3172.5</v>
          </cell>
          <cell r="AM465" t="str">
            <v>Uniform</v>
          </cell>
          <cell r="AN465">
            <v>3172.5</v>
          </cell>
          <cell r="AO465">
            <v>3172.5</v>
          </cell>
          <cell r="AP465">
            <v>3172.5</v>
          </cell>
          <cell r="AQ465" t="str">
            <v>Uniform</v>
          </cell>
          <cell r="AR465">
            <v>3172.5</v>
          </cell>
          <cell r="AS465">
            <v>3172.5</v>
          </cell>
          <cell r="AT465">
            <v>3172.5</v>
          </cell>
          <cell r="AU465" t="str">
            <v>Uniform</v>
          </cell>
          <cell r="AV465">
            <v>3172.5</v>
          </cell>
          <cell r="AW465">
            <v>3172.5</v>
          </cell>
          <cell r="AX465">
            <v>3172.5</v>
          </cell>
          <cell r="AY465" t="str">
            <v>Uniform</v>
          </cell>
          <cell r="AZ465">
            <v>3172.5</v>
          </cell>
          <cell r="BA465">
            <v>3172.5</v>
          </cell>
          <cell r="BB465">
            <v>3172.5</v>
          </cell>
          <cell r="BC465" t="str">
            <v>Uniform</v>
          </cell>
          <cell r="BD465">
            <v>3172.5</v>
          </cell>
          <cell r="BE465">
            <v>3172.5</v>
          </cell>
          <cell r="BF465">
            <v>3172.5</v>
          </cell>
          <cell r="BG465" t="str">
            <v>Uniform</v>
          </cell>
          <cell r="BH465">
            <v>3172.5</v>
          </cell>
          <cell r="BI465">
            <v>3172.5</v>
          </cell>
          <cell r="BJ465">
            <v>3172.5</v>
          </cell>
          <cell r="BK465" t="str">
            <v>Uniform</v>
          </cell>
          <cell r="BL465">
            <v>3172.5</v>
          </cell>
          <cell r="BM465">
            <v>3172.5</v>
          </cell>
          <cell r="BN465">
            <v>3172.5</v>
          </cell>
          <cell r="BO465" t="str">
            <v>Uniform</v>
          </cell>
          <cell r="BP465">
            <v>3172.5</v>
          </cell>
          <cell r="BQ465">
            <v>3172.5</v>
          </cell>
          <cell r="BR465">
            <v>3172.5</v>
          </cell>
          <cell r="BS465" t="str">
            <v>Uniform</v>
          </cell>
          <cell r="BT465">
            <v>3172.5</v>
          </cell>
          <cell r="BU465">
            <v>3172.5</v>
          </cell>
          <cell r="BV465">
            <v>3172.5</v>
          </cell>
          <cell r="BW465" t="str">
            <v>Uniform</v>
          </cell>
          <cell r="BX465">
            <v>3172.5</v>
          </cell>
          <cell r="BY465">
            <v>3172.5</v>
          </cell>
          <cell r="BZ465">
            <v>3172.5</v>
          </cell>
          <cell r="CA465" t="str">
            <v>Uniform</v>
          </cell>
          <cell r="CB465">
            <v>3172.5</v>
          </cell>
          <cell r="CC465">
            <v>3172.5</v>
          </cell>
          <cell r="CD465">
            <v>3172.5</v>
          </cell>
          <cell r="CE465" t="str">
            <v>Uniform</v>
          </cell>
          <cell r="CF465">
            <v>3172.5</v>
          </cell>
          <cell r="CG465">
            <v>3172.5</v>
          </cell>
          <cell r="CH465">
            <v>3172.5</v>
          </cell>
          <cell r="CI465" t="str">
            <v>Uniform</v>
          </cell>
          <cell r="CJ465">
            <v>3172.5</v>
          </cell>
          <cell r="CK465">
            <v>3172.5</v>
          </cell>
          <cell r="CL465">
            <v>3172.5</v>
          </cell>
          <cell r="CM465" t="str">
            <v>Uniform</v>
          </cell>
          <cell r="CN465">
            <v>3172.5</v>
          </cell>
          <cell r="CO465">
            <v>3172.5</v>
          </cell>
          <cell r="CP465">
            <v>3172.5</v>
          </cell>
          <cell r="CQ465" t="str">
            <v>Uniform</v>
          </cell>
          <cell r="CR465">
            <v>3172.5</v>
          </cell>
          <cell r="CS465">
            <v>3172.5</v>
          </cell>
          <cell r="CT465">
            <v>3172.5</v>
          </cell>
          <cell r="CU465" t="str">
            <v>Uniform</v>
          </cell>
          <cell r="CV465">
            <v>3172.5</v>
          </cell>
          <cell r="CW465">
            <v>3172.5</v>
          </cell>
          <cell r="CX465">
            <v>3172.5</v>
          </cell>
          <cell r="CY465" t="str">
            <v>Uniform</v>
          </cell>
          <cell r="CZ465">
            <v>3172.5</v>
          </cell>
          <cell r="DA465">
            <v>3172.5</v>
          </cell>
          <cell r="DB465">
            <v>3172.5</v>
          </cell>
          <cell r="DC465" t="str">
            <v>Uniform</v>
          </cell>
          <cell r="DD465">
            <v>3172.5</v>
          </cell>
          <cell r="DE465">
            <v>3172.5</v>
          </cell>
          <cell r="DF465">
            <v>3172.5</v>
          </cell>
          <cell r="DG465" t="str">
            <v>Uniform</v>
          </cell>
          <cell r="DH465">
            <v>3172.5</v>
          </cell>
          <cell r="DI465">
            <v>3172.5</v>
          </cell>
          <cell r="DJ465">
            <v>3172.5</v>
          </cell>
          <cell r="DK465" t="str">
            <v>Uniform</v>
          </cell>
          <cell r="DL465">
            <v>3172.5</v>
          </cell>
          <cell r="DM465">
            <v>3172.5</v>
          </cell>
          <cell r="DN465">
            <v>3172.5</v>
          </cell>
          <cell r="DO465" t="str">
            <v>Uniform</v>
          </cell>
          <cell r="DP465">
            <v>3172.5</v>
          </cell>
          <cell r="DQ465">
            <v>3172.5</v>
          </cell>
          <cell r="DR465">
            <v>3172.5</v>
          </cell>
          <cell r="DS465" t="str">
            <v>Uniform</v>
          </cell>
          <cell r="DT465">
            <v>3172.5</v>
          </cell>
          <cell r="DU465">
            <v>3172.5</v>
          </cell>
          <cell r="DV465">
            <v>3172.5</v>
          </cell>
          <cell r="DW465" t="str">
            <v>Uniform</v>
          </cell>
          <cell r="DX465">
            <v>3172.5</v>
          </cell>
          <cell r="DY465">
            <v>3172.5</v>
          </cell>
          <cell r="DZ465">
            <v>3172.5</v>
          </cell>
          <cell r="EA465" t="str">
            <v>Uniform</v>
          </cell>
          <cell r="EB465">
            <v>3172.5</v>
          </cell>
          <cell r="EC465">
            <v>3172.5</v>
          </cell>
          <cell r="ED465">
            <v>3172.5</v>
          </cell>
          <cell r="EE465" t="str">
            <v>Uniform</v>
          </cell>
        </row>
        <row r="466">
          <cell r="E466" t="str">
            <v>3_AGR_CO2</v>
          </cell>
          <cell r="F466" t="str">
            <v>metric tonnes</v>
          </cell>
          <cell r="G466" t="e">
            <v>#NAME?</v>
          </cell>
          <cell r="H466">
            <v>20190.059343485143</v>
          </cell>
          <cell r="I466">
            <v>28548.626356546749</v>
          </cell>
          <cell r="J466">
            <v>39188.484208140391</v>
          </cell>
          <cell r="K466" t="str">
            <v>Triangular</v>
          </cell>
          <cell r="L466">
            <v>20190.059343485143</v>
          </cell>
          <cell r="M466">
            <v>28548.626356546749</v>
          </cell>
          <cell r="N466">
            <v>39188.484208140391</v>
          </cell>
          <cell r="O466" t="str">
            <v>Triangular</v>
          </cell>
          <cell r="P466">
            <v>20190.059343485143</v>
          </cell>
          <cell r="Q466">
            <v>28548.626356546749</v>
          </cell>
          <cell r="R466">
            <v>39188.484208140391</v>
          </cell>
          <cell r="S466" t="str">
            <v>Triangular</v>
          </cell>
          <cell r="T466">
            <v>20190.059343485143</v>
          </cell>
          <cell r="U466">
            <v>28548.626356546749</v>
          </cell>
          <cell r="V466">
            <v>39188.484208140391</v>
          </cell>
          <cell r="W466" t="str">
            <v>Triangular</v>
          </cell>
          <cell r="X466">
            <v>20190.059343485143</v>
          </cell>
          <cell r="Y466">
            <v>28548.626356546749</v>
          </cell>
          <cell r="Z466">
            <v>39188.484208140391</v>
          </cell>
          <cell r="AA466" t="str">
            <v>Triangular</v>
          </cell>
          <cell r="AB466">
            <v>20190.059343485143</v>
          </cell>
          <cell r="AC466">
            <v>28548.626356546749</v>
          </cell>
          <cell r="AD466">
            <v>39188.484208140391</v>
          </cell>
          <cell r="AE466" t="str">
            <v>Triangular</v>
          </cell>
          <cell r="AF466">
            <v>20190.059343485143</v>
          </cell>
          <cell r="AG466">
            <v>28548.626356546749</v>
          </cell>
          <cell r="AH466">
            <v>39188.484208140391</v>
          </cell>
          <cell r="AI466" t="str">
            <v>Triangular</v>
          </cell>
          <cell r="AJ466">
            <v>20190.059343485143</v>
          </cell>
          <cell r="AK466">
            <v>28548.626356546749</v>
          </cell>
          <cell r="AL466">
            <v>39188.484208140391</v>
          </cell>
          <cell r="AM466" t="str">
            <v>Triangular</v>
          </cell>
          <cell r="AN466">
            <v>20190.059343485143</v>
          </cell>
          <cell r="AO466">
            <v>28548.626356546749</v>
          </cell>
          <cell r="AP466">
            <v>39188.484208140391</v>
          </cell>
          <cell r="AQ466" t="str">
            <v>Triangular</v>
          </cell>
          <cell r="AR466">
            <v>20190.059343485143</v>
          </cell>
          <cell r="AS466">
            <v>28548.626356546749</v>
          </cell>
          <cell r="AT466">
            <v>39188.484208140391</v>
          </cell>
          <cell r="AU466" t="str">
            <v>Triangular</v>
          </cell>
          <cell r="AV466">
            <v>20190.059343485143</v>
          </cell>
          <cell r="AW466">
            <v>28548.626356546749</v>
          </cell>
          <cell r="AX466">
            <v>39188.484208140391</v>
          </cell>
          <cell r="AY466" t="str">
            <v>Triangular</v>
          </cell>
          <cell r="AZ466">
            <v>20190.059343485143</v>
          </cell>
          <cell r="BA466">
            <v>28548.626356546749</v>
          </cell>
          <cell r="BB466">
            <v>39188.484208140391</v>
          </cell>
          <cell r="BC466" t="str">
            <v>Triangular</v>
          </cell>
          <cell r="BD466">
            <v>20190.059343485143</v>
          </cell>
          <cell r="BE466">
            <v>28548.626356546749</v>
          </cell>
          <cell r="BF466">
            <v>39188.484208140391</v>
          </cell>
          <cell r="BG466" t="str">
            <v>Triangular</v>
          </cell>
          <cell r="BH466">
            <v>20190.059343485143</v>
          </cell>
          <cell r="BI466">
            <v>28548.626356546749</v>
          </cell>
          <cell r="BJ466">
            <v>39188.484208140391</v>
          </cell>
          <cell r="BK466" t="str">
            <v>Triangular</v>
          </cell>
          <cell r="BL466">
            <v>20190.059343485143</v>
          </cell>
          <cell r="BM466">
            <v>28548.626356546749</v>
          </cell>
          <cell r="BN466">
            <v>39188.484208140391</v>
          </cell>
          <cell r="BO466" t="str">
            <v>Triangular</v>
          </cell>
          <cell r="BP466">
            <v>20190.059343485143</v>
          </cell>
          <cell r="BQ466">
            <v>28548.626356546749</v>
          </cell>
          <cell r="BR466">
            <v>39188.484208140391</v>
          </cell>
          <cell r="BS466" t="str">
            <v>Triangular</v>
          </cell>
          <cell r="BT466">
            <v>20190.059343485143</v>
          </cell>
          <cell r="BU466">
            <v>28548.626356546749</v>
          </cell>
          <cell r="BV466">
            <v>39188.484208140391</v>
          </cell>
          <cell r="BW466" t="str">
            <v>Triangular</v>
          </cell>
          <cell r="BX466">
            <v>20190.059343485143</v>
          </cell>
          <cell r="BY466">
            <v>28548.626356546749</v>
          </cell>
          <cell r="BZ466">
            <v>39188.484208140391</v>
          </cell>
          <cell r="CA466" t="str">
            <v>Triangular</v>
          </cell>
          <cell r="CB466">
            <v>20190.059343485143</v>
          </cell>
          <cell r="CC466">
            <v>28548.626356546749</v>
          </cell>
          <cell r="CD466">
            <v>39188.484208140391</v>
          </cell>
          <cell r="CE466" t="str">
            <v>Triangular</v>
          </cell>
          <cell r="CF466">
            <v>20190.059343485143</v>
          </cell>
          <cell r="CG466">
            <v>28548.626356546749</v>
          </cell>
          <cell r="CH466">
            <v>39188.484208140391</v>
          </cell>
          <cell r="CI466" t="str">
            <v>Triangular</v>
          </cell>
          <cell r="CJ466">
            <v>20190.059343485143</v>
          </cell>
          <cell r="CK466">
            <v>28548.626356546749</v>
          </cell>
          <cell r="CL466">
            <v>39188.484208140391</v>
          </cell>
          <cell r="CM466" t="str">
            <v>Triangular</v>
          </cell>
          <cell r="CN466">
            <v>20190.059343485143</v>
          </cell>
          <cell r="CO466">
            <v>28548.626356546749</v>
          </cell>
          <cell r="CP466">
            <v>39188.484208140391</v>
          </cell>
          <cell r="CQ466" t="str">
            <v>Triangular</v>
          </cell>
          <cell r="CR466">
            <v>20190.059343485143</v>
          </cell>
          <cell r="CS466">
            <v>28548.626356546749</v>
          </cell>
          <cell r="CT466">
            <v>39188.484208140391</v>
          </cell>
          <cell r="CU466" t="str">
            <v>Triangular</v>
          </cell>
          <cell r="CV466">
            <v>20190.059343485143</v>
          </cell>
          <cell r="CW466">
            <v>28548.626356546749</v>
          </cell>
          <cell r="CX466">
            <v>39188.484208140391</v>
          </cell>
          <cell r="CY466" t="str">
            <v>Triangular</v>
          </cell>
          <cell r="CZ466">
            <v>20190.059343485143</v>
          </cell>
          <cell r="DA466">
            <v>28548.626356546749</v>
          </cell>
          <cell r="DB466">
            <v>39188.484208140391</v>
          </cell>
          <cell r="DC466" t="str">
            <v>Triangular</v>
          </cell>
          <cell r="DD466">
            <v>20190.059343485143</v>
          </cell>
          <cell r="DE466">
            <v>28548.626356546749</v>
          </cell>
          <cell r="DF466">
            <v>39188.484208140391</v>
          </cell>
          <cell r="DG466" t="str">
            <v>Triangular</v>
          </cell>
          <cell r="DH466">
            <v>20190.059343485143</v>
          </cell>
          <cell r="DI466">
            <v>28548.626356546749</v>
          </cell>
          <cell r="DJ466">
            <v>39188.484208140391</v>
          </cell>
          <cell r="DK466" t="str">
            <v>Triangular</v>
          </cell>
          <cell r="DL466">
            <v>20190.059343485143</v>
          </cell>
          <cell r="DM466">
            <v>28548.626356546749</v>
          </cell>
          <cell r="DN466">
            <v>39188.484208140391</v>
          </cell>
          <cell r="DO466" t="str">
            <v>Triangular</v>
          </cell>
          <cell r="DP466">
            <v>20190.059343485143</v>
          </cell>
          <cell r="DQ466">
            <v>28548.626356546749</v>
          </cell>
          <cell r="DR466">
            <v>39188.484208140391</v>
          </cell>
          <cell r="DS466" t="str">
            <v>Triangular</v>
          </cell>
          <cell r="DT466">
            <v>20190.059343485143</v>
          </cell>
          <cell r="DU466">
            <v>28548.626356546749</v>
          </cell>
          <cell r="DV466">
            <v>39188.484208140391</v>
          </cell>
          <cell r="DW466" t="str">
            <v>Triangular</v>
          </cell>
          <cell r="DX466">
            <v>20190.059343485143</v>
          </cell>
          <cell r="DY466">
            <v>28548.626356546749</v>
          </cell>
          <cell r="DZ466">
            <v>39188.484208140391</v>
          </cell>
          <cell r="EA466" t="str">
            <v>Triangular</v>
          </cell>
          <cell r="EB466">
            <v>20190.059343485143</v>
          </cell>
          <cell r="EC466">
            <v>28548.626356546749</v>
          </cell>
          <cell r="ED466">
            <v>39188.484208140391</v>
          </cell>
          <cell r="EE466" t="str">
            <v>Triangular</v>
          </cell>
        </row>
        <row r="467">
          <cell r="E467" t="str">
            <v>3_AGR_CH4ef</v>
          </cell>
          <cell r="F467" t="str">
            <v>kg CH4/kg NG</v>
          </cell>
          <cell r="G467" t="e">
            <v>#NAME?</v>
          </cell>
          <cell r="H467">
            <v>3.7287040214779508E-5</v>
          </cell>
          <cell r="I467">
            <v>3.7287040214779508E-5</v>
          </cell>
          <cell r="J467">
            <v>3.7287040214779508E-5</v>
          </cell>
          <cell r="K467" t="str">
            <v>Uniform</v>
          </cell>
          <cell r="L467">
            <v>3.7287040214779508E-5</v>
          </cell>
          <cell r="M467">
            <v>3.7287040214779508E-5</v>
          </cell>
          <cell r="N467">
            <v>3.7287040214779508E-5</v>
          </cell>
          <cell r="O467" t="str">
            <v>Uniform</v>
          </cell>
          <cell r="P467">
            <v>3.7287040214779508E-5</v>
          </cell>
          <cell r="Q467">
            <v>3.7287040214779508E-5</v>
          </cell>
          <cell r="R467">
            <v>3.7287040214779508E-5</v>
          </cell>
          <cell r="S467" t="str">
            <v>Uniform</v>
          </cell>
          <cell r="T467">
            <v>3.7287040214779508E-5</v>
          </cell>
          <cell r="U467">
            <v>3.7287040214779508E-5</v>
          </cell>
          <cell r="V467">
            <v>3.7287040214779508E-5</v>
          </cell>
          <cell r="W467" t="str">
            <v>Uniform</v>
          </cell>
          <cell r="X467">
            <v>3.7287040214779508E-5</v>
          </cell>
          <cell r="Y467">
            <v>3.7287040214779508E-5</v>
          </cell>
          <cell r="Z467">
            <v>3.7287040214779508E-5</v>
          </cell>
          <cell r="AA467" t="str">
            <v>Uniform</v>
          </cell>
          <cell r="AB467">
            <v>3.7287040214779508E-5</v>
          </cell>
          <cell r="AC467">
            <v>3.7287040214779508E-5</v>
          </cell>
          <cell r="AD467">
            <v>3.7287040214779508E-5</v>
          </cell>
          <cell r="AE467" t="str">
            <v>Uniform</v>
          </cell>
          <cell r="AF467">
            <v>3.7287040214779508E-5</v>
          </cell>
          <cell r="AG467">
            <v>3.7287040214779508E-5</v>
          </cell>
          <cell r="AH467">
            <v>3.7287040214779508E-5</v>
          </cell>
          <cell r="AI467" t="str">
            <v>Uniform</v>
          </cell>
          <cell r="AJ467">
            <v>3.7287040214779508E-5</v>
          </cell>
          <cell r="AK467">
            <v>3.7287040214779508E-5</v>
          </cell>
          <cell r="AL467">
            <v>3.7287040214779508E-5</v>
          </cell>
          <cell r="AM467" t="str">
            <v>Uniform</v>
          </cell>
          <cell r="AN467">
            <v>3.7287040214779508E-5</v>
          </cell>
          <cell r="AO467">
            <v>3.7287040214779508E-5</v>
          </cell>
          <cell r="AP467">
            <v>3.7287040214779508E-5</v>
          </cell>
          <cell r="AQ467" t="str">
            <v>Uniform</v>
          </cell>
          <cell r="AR467">
            <v>3.7287040214779508E-5</v>
          </cell>
          <cell r="AS467">
            <v>3.7287040214779508E-5</v>
          </cell>
          <cell r="AT467">
            <v>3.7287040214779508E-5</v>
          </cell>
          <cell r="AU467" t="str">
            <v>Uniform</v>
          </cell>
          <cell r="AV467">
            <v>3.7287040214779508E-5</v>
          </cell>
          <cell r="AW467">
            <v>3.7287040214779508E-5</v>
          </cell>
          <cell r="AX467">
            <v>3.7287040214779508E-5</v>
          </cell>
          <cell r="AY467" t="str">
            <v>Uniform</v>
          </cell>
          <cell r="AZ467">
            <v>3.7287040214779508E-5</v>
          </cell>
          <cell r="BA467">
            <v>3.7287040214779508E-5</v>
          </cell>
          <cell r="BB467">
            <v>3.7287040214779508E-5</v>
          </cell>
          <cell r="BC467" t="str">
            <v>Uniform</v>
          </cell>
          <cell r="BD467">
            <v>3.7287040214779508E-5</v>
          </cell>
          <cell r="BE467">
            <v>3.7287040214779508E-5</v>
          </cell>
          <cell r="BF467">
            <v>3.7287040214779508E-5</v>
          </cell>
          <cell r="BG467" t="str">
            <v>Uniform</v>
          </cell>
          <cell r="BH467">
            <v>3.7287040214779508E-5</v>
          </cell>
          <cell r="BI467">
            <v>3.7287040214779508E-5</v>
          </cell>
          <cell r="BJ467">
            <v>3.7287040214779508E-5</v>
          </cell>
          <cell r="BK467" t="str">
            <v>Uniform</v>
          </cell>
          <cell r="BL467">
            <v>3.7287040214779508E-5</v>
          </cell>
          <cell r="BM467">
            <v>3.7287040214779508E-5</v>
          </cell>
          <cell r="BN467">
            <v>3.7287040214779508E-5</v>
          </cell>
          <cell r="BO467" t="str">
            <v>Uniform</v>
          </cell>
          <cell r="BP467">
            <v>3.7287040214779508E-5</v>
          </cell>
          <cell r="BQ467">
            <v>3.7287040214779508E-5</v>
          </cell>
          <cell r="BR467">
            <v>3.7287040214779508E-5</v>
          </cell>
          <cell r="BS467" t="str">
            <v>Uniform</v>
          </cell>
          <cell r="BT467">
            <v>3.7287040214779508E-5</v>
          </cell>
          <cell r="BU467">
            <v>3.7287040214779508E-5</v>
          </cell>
          <cell r="BV467">
            <v>3.7287040214779508E-5</v>
          </cell>
          <cell r="BW467" t="str">
            <v>Uniform</v>
          </cell>
          <cell r="BX467">
            <v>3.7287040214779508E-5</v>
          </cell>
          <cell r="BY467">
            <v>3.7287040214779508E-5</v>
          </cell>
          <cell r="BZ467">
            <v>3.7287040214779508E-5</v>
          </cell>
          <cell r="CA467" t="str">
            <v>Uniform</v>
          </cell>
          <cell r="CB467">
            <v>3.7287040214779508E-5</v>
          </cell>
          <cell r="CC467">
            <v>3.7287040214779508E-5</v>
          </cell>
          <cell r="CD467">
            <v>3.7287040214779508E-5</v>
          </cell>
          <cell r="CE467" t="str">
            <v>Uniform</v>
          </cell>
          <cell r="CF467">
            <v>3.7287040214779508E-5</v>
          </cell>
          <cell r="CG467">
            <v>3.7287040214779508E-5</v>
          </cell>
          <cell r="CH467">
            <v>3.7287040214779508E-5</v>
          </cell>
          <cell r="CI467" t="str">
            <v>Uniform</v>
          </cell>
          <cell r="CJ467">
            <v>3.7287040214779508E-5</v>
          </cell>
          <cell r="CK467">
            <v>3.7287040214779508E-5</v>
          </cell>
          <cell r="CL467">
            <v>3.7287040214779508E-5</v>
          </cell>
          <cell r="CM467" t="str">
            <v>Uniform</v>
          </cell>
          <cell r="CN467">
            <v>3.7287040214779508E-5</v>
          </cell>
          <cell r="CO467">
            <v>3.7287040214779508E-5</v>
          </cell>
          <cell r="CP467">
            <v>3.7287040214779508E-5</v>
          </cell>
          <cell r="CQ467" t="str">
            <v>Uniform</v>
          </cell>
          <cell r="CR467">
            <v>3.7287040214779508E-5</v>
          </cell>
          <cell r="CS467">
            <v>3.7287040214779508E-5</v>
          </cell>
          <cell r="CT467">
            <v>3.7287040214779508E-5</v>
          </cell>
          <cell r="CU467" t="str">
            <v>Uniform</v>
          </cell>
          <cell r="CV467">
            <v>3.7287040214779508E-5</v>
          </cell>
          <cell r="CW467">
            <v>3.7287040214779508E-5</v>
          </cell>
          <cell r="CX467">
            <v>3.7287040214779508E-5</v>
          </cell>
          <cell r="CY467" t="str">
            <v>Uniform</v>
          </cell>
          <cell r="CZ467">
            <v>3.7287040214779508E-5</v>
          </cell>
          <cell r="DA467">
            <v>3.7287040214779508E-5</v>
          </cell>
          <cell r="DB467">
            <v>3.7287040214779508E-5</v>
          </cell>
          <cell r="DC467" t="str">
            <v>Uniform</v>
          </cell>
          <cell r="DD467">
            <v>3.7287040214779508E-5</v>
          </cell>
          <cell r="DE467">
            <v>3.7287040214779508E-5</v>
          </cell>
          <cell r="DF467">
            <v>3.7287040214779508E-5</v>
          </cell>
          <cell r="DG467" t="str">
            <v>Uniform</v>
          </cell>
          <cell r="DH467">
            <v>3.7287040214779508E-5</v>
          </cell>
          <cell r="DI467">
            <v>3.7287040214779508E-5</v>
          </cell>
          <cell r="DJ467">
            <v>3.7287040214779508E-5</v>
          </cell>
          <cell r="DK467" t="str">
            <v>Uniform</v>
          </cell>
          <cell r="DL467">
            <v>3.7287040214779508E-5</v>
          </cell>
          <cell r="DM467">
            <v>3.7287040214779508E-5</v>
          </cell>
          <cell r="DN467">
            <v>3.7287040214779508E-5</v>
          </cell>
          <cell r="DO467" t="str">
            <v>Uniform</v>
          </cell>
          <cell r="DP467"/>
          <cell r="DQ467"/>
          <cell r="DR467"/>
          <cell r="DS467"/>
          <cell r="DT467"/>
          <cell r="DU467"/>
          <cell r="DV467"/>
          <cell r="DW467"/>
          <cell r="DX467"/>
          <cell r="DY467"/>
          <cell r="DZ467"/>
          <cell r="EA467"/>
          <cell r="EB467">
            <v>3.7287040214779508E-5</v>
          </cell>
          <cell r="EC467">
            <v>3.7287040214779508E-5</v>
          </cell>
          <cell r="ED467">
            <v>3.7287040214779508E-5</v>
          </cell>
          <cell r="EE467" t="str">
            <v>Uniform</v>
          </cell>
        </row>
        <row r="468">
          <cell r="E468" t="str">
            <v>3_AGR_flare_rate</v>
          </cell>
          <cell r="F468"/>
          <cell r="G468" t="e">
            <v>#NAME?</v>
          </cell>
          <cell r="H468">
            <v>0</v>
          </cell>
          <cell r="I468">
            <v>0</v>
          </cell>
          <cell r="J468">
            <v>0</v>
          </cell>
          <cell r="K468" t="str">
            <v>Uniform</v>
          </cell>
          <cell r="L468">
            <v>0</v>
          </cell>
          <cell r="M468">
            <v>0</v>
          </cell>
          <cell r="N468">
            <v>0</v>
          </cell>
          <cell r="O468" t="str">
            <v>Uniform</v>
          </cell>
          <cell r="P468">
            <v>0</v>
          </cell>
          <cell r="Q468">
            <v>0</v>
          </cell>
          <cell r="R468">
            <v>0</v>
          </cell>
          <cell r="S468" t="str">
            <v>Uniform</v>
          </cell>
          <cell r="T468">
            <v>0</v>
          </cell>
          <cell r="U468">
            <v>0</v>
          </cell>
          <cell r="V468">
            <v>0</v>
          </cell>
          <cell r="W468" t="str">
            <v>Uniform</v>
          </cell>
          <cell r="X468">
            <v>0</v>
          </cell>
          <cell r="Y468">
            <v>0</v>
          </cell>
          <cell r="Z468">
            <v>0</v>
          </cell>
          <cell r="AA468" t="str">
            <v>Uniform</v>
          </cell>
          <cell r="AB468">
            <v>0</v>
          </cell>
          <cell r="AC468">
            <v>0</v>
          </cell>
          <cell r="AD468">
            <v>0</v>
          </cell>
          <cell r="AE468" t="str">
            <v>Uniform</v>
          </cell>
          <cell r="AF468">
            <v>0</v>
          </cell>
          <cell r="AG468">
            <v>0</v>
          </cell>
          <cell r="AH468">
            <v>0</v>
          </cell>
          <cell r="AI468" t="str">
            <v>Uniform</v>
          </cell>
          <cell r="AJ468">
            <v>0</v>
          </cell>
          <cell r="AK468">
            <v>0</v>
          </cell>
          <cell r="AL468">
            <v>0</v>
          </cell>
          <cell r="AM468" t="str">
            <v>Uniform</v>
          </cell>
          <cell r="AN468">
            <v>0</v>
          </cell>
          <cell r="AO468">
            <v>0</v>
          </cell>
          <cell r="AP468">
            <v>0</v>
          </cell>
          <cell r="AQ468" t="str">
            <v>Uniform</v>
          </cell>
          <cell r="AR468">
            <v>0</v>
          </cell>
          <cell r="AS468">
            <v>0</v>
          </cell>
          <cell r="AT468">
            <v>0</v>
          </cell>
          <cell r="AU468" t="str">
            <v>Uniform</v>
          </cell>
          <cell r="AV468">
            <v>0</v>
          </cell>
          <cell r="AW468">
            <v>0</v>
          </cell>
          <cell r="AX468">
            <v>0</v>
          </cell>
          <cell r="AY468" t="str">
            <v>Uniform</v>
          </cell>
          <cell r="AZ468">
            <v>0</v>
          </cell>
          <cell r="BA468">
            <v>0</v>
          </cell>
          <cell r="BB468">
            <v>0</v>
          </cell>
          <cell r="BC468" t="str">
            <v>Uniform</v>
          </cell>
          <cell r="BD468">
            <v>0</v>
          </cell>
          <cell r="BE468">
            <v>0</v>
          </cell>
          <cell r="BF468">
            <v>0</v>
          </cell>
          <cell r="BG468" t="str">
            <v>Uniform</v>
          </cell>
          <cell r="BH468">
            <v>0</v>
          </cell>
          <cell r="BI468">
            <v>0</v>
          </cell>
          <cell r="BJ468">
            <v>0</v>
          </cell>
          <cell r="BK468" t="str">
            <v>Uniform</v>
          </cell>
          <cell r="BL468">
            <v>0</v>
          </cell>
          <cell r="BM468">
            <v>0</v>
          </cell>
          <cell r="BN468">
            <v>0</v>
          </cell>
          <cell r="BO468" t="str">
            <v>Uniform</v>
          </cell>
          <cell r="BP468">
            <v>0</v>
          </cell>
          <cell r="BQ468">
            <v>0</v>
          </cell>
          <cell r="BR468">
            <v>0</v>
          </cell>
          <cell r="BS468" t="str">
            <v>Uniform</v>
          </cell>
          <cell r="BT468">
            <v>0</v>
          </cell>
          <cell r="BU468">
            <v>0</v>
          </cell>
          <cell r="BV468">
            <v>0</v>
          </cell>
          <cell r="BW468" t="str">
            <v>Uniform</v>
          </cell>
          <cell r="BX468">
            <v>0</v>
          </cell>
          <cell r="BY468">
            <v>0</v>
          </cell>
          <cell r="BZ468">
            <v>0</v>
          </cell>
          <cell r="CA468" t="str">
            <v>Uniform</v>
          </cell>
          <cell r="CB468">
            <v>0</v>
          </cell>
          <cell r="CC468">
            <v>0</v>
          </cell>
          <cell r="CD468">
            <v>0</v>
          </cell>
          <cell r="CE468" t="str">
            <v>Uniform</v>
          </cell>
          <cell r="CF468">
            <v>0</v>
          </cell>
          <cell r="CG468">
            <v>0</v>
          </cell>
          <cell r="CH468">
            <v>0</v>
          </cell>
          <cell r="CI468" t="str">
            <v>Uniform</v>
          </cell>
          <cell r="CJ468">
            <v>0</v>
          </cell>
          <cell r="CK468">
            <v>0</v>
          </cell>
          <cell r="CL468">
            <v>0</v>
          </cell>
          <cell r="CM468" t="str">
            <v>Uniform</v>
          </cell>
          <cell r="CN468">
            <v>0</v>
          </cell>
          <cell r="CO468">
            <v>0</v>
          </cell>
          <cell r="CP468">
            <v>0</v>
          </cell>
          <cell r="CQ468" t="str">
            <v>Uniform</v>
          </cell>
          <cell r="CR468">
            <v>0</v>
          </cell>
          <cell r="CS468">
            <v>0</v>
          </cell>
          <cell r="CT468">
            <v>0</v>
          </cell>
          <cell r="CU468" t="str">
            <v>Uniform</v>
          </cell>
          <cell r="CV468">
            <v>0</v>
          </cell>
          <cell r="CW468">
            <v>0</v>
          </cell>
          <cell r="CX468">
            <v>0</v>
          </cell>
          <cell r="CY468" t="str">
            <v>Uniform</v>
          </cell>
          <cell r="CZ468">
            <v>0</v>
          </cell>
          <cell r="DA468">
            <v>0</v>
          </cell>
          <cell r="DB468">
            <v>0</v>
          </cell>
          <cell r="DC468" t="str">
            <v>Uniform</v>
          </cell>
          <cell r="DD468">
            <v>0</v>
          </cell>
          <cell r="DE468">
            <v>0</v>
          </cell>
          <cell r="DF468">
            <v>0</v>
          </cell>
          <cell r="DG468" t="str">
            <v>Uniform</v>
          </cell>
          <cell r="DH468">
            <v>0</v>
          </cell>
          <cell r="DI468">
            <v>0</v>
          </cell>
          <cell r="DJ468">
            <v>0</v>
          </cell>
          <cell r="DK468" t="str">
            <v>Uniform</v>
          </cell>
          <cell r="DL468">
            <v>0</v>
          </cell>
          <cell r="DM468">
            <v>0</v>
          </cell>
          <cell r="DN468">
            <v>0</v>
          </cell>
          <cell r="DO468" t="str">
            <v>Uniform</v>
          </cell>
          <cell r="DP468">
            <v>0</v>
          </cell>
          <cell r="DQ468">
            <v>0</v>
          </cell>
          <cell r="DR468">
            <v>0</v>
          </cell>
          <cell r="DS468" t="str">
            <v>Uniform</v>
          </cell>
          <cell r="DT468">
            <v>0</v>
          </cell>
          <cell r="DU468">
            <v>0</v>
          </cell>
          <cell r="DV468">
            <v>0</v>
          </cell>
          <cell r="DW468" t="str">
            <v>Uniform</v>
          </cell>
          <cell r="DX468">
            <v>0</v>
          </cell>
          <cell r="DY468">
            <v>0</v>
          </cell>
          <cell r="DZ468">
            <v>0</v>
          </cell>
          <cell r="EA468" t="str">
            <v>Uniform</v>
          </cell>
          <cell r="EB468">
            <v>0</v>
          </cell>
          <cell r="EC468">
            <v>0</v>
          </cell>
          <cell r="ED468">
            <v>0</v>
          </cell>
          <cell r="EE468" t="str">
            <v>Uniform</v>
          </cell>
        </row>
        <row r="469">
          <cell r="E469" t="str">
            <v>3_AGR_flare_eff</v>
          </cell>
          <cell r="F469"/>
          <cell r="G469" t="e">
            <v>#NAME?</v>
          </cell>
          <cell r="H469">
            <v>0</v>
          </cell>
          <cell r="I469">
            <v>0</v>
          </cell>
          <cell r="J469">
            <v>0</v>
          </cell>
          <cell r="K469" t="str">
            <v>Uniform</v>
          </cell>
          <cell r="L469">
            <v>0</v>
          </cell>
          <cell r="M469">
            <v>0</v>
          </cell>
          <cell r="N469">
            <v>0</v>
          </cell>
          <cell r="O469" t="str">
            <v>Uniform</v>
          </cell>
          <cell r="P469">
            <v>0</v>
          </cell>
          <cell r="Q469">
            <v>0</v>
          </cell>
          <cell r="R469">
            <v>0</v>
          </cell>
          <cell r="S469" t="str">
            <v>Uniform</v>
          </cell>
          <cell r="T469">
            <v>0</v>
          </cell>
          <cell r="U469">
            <v>0</v>
          </cell>
          <cell r="V469">
            <v>0</v>
          </cell>
          <cell r="W469" t="str">
            <v>Uniform</v>
          </cell>
          <cell r="X469">
            <v>0</v>
          </cell>
          <cell r="Y469">
            <v>0</v>
          </cell>
          <cell r="Z469">
            <v>0</v>
          </cell>
          <cell r="AA469" t="str">
            <v>Uniform</v>
          </cell>
          <cell r="AB469">
            <v>0</v>
          </cell>
          <cell r="AC469">
            <v>0</v>
          </cell>
          <cell r="AD469">
            <v>0</v>
          </cell>
          <cell r="AE469" t="str">
            <v>Uniform</v>
          </cell>
          <cell r="AF469">
            <v>0</v>
          </cell>
          <cell r="AG469">
            <v>0</v>
          </cell>
          <cell r="AH469">
            <v>0</v>
          </cell>
          <cell r="AI469" t="str">
            <v>Uniform</v>
          </cell>
          <cell r="AJ469">
            <v>0</v>
          </cell>
          <cell r="AK469">
            <v>0</v>
          </cell>
          <cell r="AL469">
            <v>0</v>
          </cell>
          <cell r="AM469" t="str">
            <v>Uniform</v>
          </cell>
          <cell r="AN469">
            <v>0</v>
          </cell>
          <cell r="AO469">
            <v>0</v>
          </cell>
          <cell r="AP469">
            <v>0</v>
          </cell>
          <cell r="AQ469" t="str">
            <v>Uniform</v>
          </cell>
          <cell r="AR469">
            <v>0</v>
          </cell>
          <cell r="AS469">
            <v>0</v>
          </cell>
          <cell r="AT469">
            <v>0</v>
          </cell>
          <cell r="AU469" t="str">
            <v>Uniform</v>
          </cell>
          <cell r="AV469">
            <v>0</v>
          </cell>
          <cell r="AW469">
            <v>0</v>
          </cell>
          <cell r="AX469">
            <v>0</v>
          </cell>
          <cell r="AY469" t="str">
            <v>Uniform</v>
          </cell>
          <cell r="AZ469">
            <v>0</v>
          </cell>
          <cell r="BA469">
            <v>0</v>
          </cell>
          <cell r="BB469">
            <v>0</v>
          </cell>
          <cell r="BC469" t="str">
            <v>Uniform</v>
          </cell>
          <cell r="BD469">
            <v>0</v>
          </cell>
          <cell r="BE469">
            <v>0</v>
          </cell>
          <cell r="BF469">
            <v>0</v>
          </cell>
          <cell r="BG469" t="str">
            <v>Uniform</v>
          </cell>
          <cell r="BH469">
            <v>0</v>
          </cell>
          <cell r="BI469">
            <v>0</v>
          </cell>
          <cell r="BJ469">
            <v>0</v>
          </cell>
          <cell r="BK469" t="str">
            <v>Uniform</v>
          </cell>
          <cell r="BL469">
            <v>0</v>
          </cell>
          <cell r="BM469">
            <v>0</v>
          </cell>
          <cell r="BN469">
            <v>0</v>
          </cell>
          <cell r="BO469" t="str">
            <v>Uniform</v>
          </cell>
          <cell r="BP469">
            <v>0</v>
          </cell>
          <cell r="BQ469">
            <v>0</v>
          </cell>
          <cell r="BR469">
            <v>0</v>
          </cell>
          <cell r="BS469" t="str">
            <v>Uniform</v>
          </cell>
          <cell r="BT469">
            <v>0</v>
          </cell>
          <cell r="BU469">
            <v>0</v>
          </cell>
          <cell r="BV469">
            <v>0</v>
          </cell>
          <cell r="BW469" t="str">
            <v>Uniform</v>
          </cell>
          <cell r="BX469">
            <v>0</v>
          </cell>
          <cell r="BY469">
            <v>0</v>
          </cell>
          <cell r="BZ469">
            <v>0</v>
          </cell>
          <cell r="CA469" t="str">
            <v>Uniform</v>
          </cell>
          <cell r="CB469">
            <v>0</v>
          </cell>
          <cell r="CC469">
            <v>0</v>
          </cell>
          <cell r="CD469">
            <v>0</v>
          </cell>
          <cell r="CE469" t="str">
            <v>Uniform</v>
          </cell>
          <cell r="CF469">
            <v>0</v>
          </cell>
          <cell r="CG469">
            <v>0</v>
          </cell>
          <cell r="CH469">
            <v>0</v>
          </cell>
          <cell r="CI469" t="str">
            <v>Uniform</v>
          </cell>
          <cell r="CJ469">
            <v>0</v>
          </cell>
          <cell r="CK469">
            <v>0</v>
          </cell>
          <cell r="CL469">
            <v>0</v>
          </cell>
          <cell r="CM469" t="str">
            <v>Uniform</v>
          </cell>
          <cell r="CN469">
            <v>0</v>
          </cell>
          <cell r="CO469">
            <v>0</v>
          </cell>
          <cell r="CP469">
            <v>0</v>
          </cell>
          <cell r="CQ469" t="str">
            <v>Uniform</v>
          </cell>
          <cell r="CR469">
            <v>0</v>
          </cell>
          <cell r="CS469">
            <v>0</v>
          </cell>
          <cell r="CT469">
            <v>0</v>
          </cell>
          <cell r="CU469" t="str">
            <v>Uniform</v>
          </cell>
          <cell r="CV469">
            <v>0</v>
          </cell>
          <cell r="CW469">
            <v>0</v>
          </cell>
          <cell r="CX469">
            <v>0</v>
          </cell>
          <cell r="CY469" t="str">
            <v>Uniform</v>
          </cell>
          <cell r="CZ469">
            <v>0</v>
          </cell>
          <cell r="DA469">
            <v>0</v>
          </cell>
          <cell r="DB469">
            <v>0</v>
          </cell>
          <cell r="DC469" t="str">
            <v>Uniform</v>
          </cell>
          <cell r="DD469">
            <v>0</v>
          </cell>
          <cell r="DE469">
            <v>0</v>
          </cell>
          <cell r="DF469">
            <v>0</v>
          </cell>
          <cell r="DG469" t="str">
            <v>Uniform</v>
          </cell>
          <cell r="DH469">
            <v>0</v>
          </cell>
          <cell r="DI469">
            <v>0</v>
          </cell>
          <cell r="DJ469">
            <v>0</v>
          </cell>
          <cell r="DK469" t="str">
            <v>Uniform</v>
          </cell>
          <cell r="DL469">
            <v>0</v>
          </cell>
          <cell r="DM469">
            <v>0</v>
          </cell>
          <cell r="DN469">
            <v>0</v>
          </cell>
          <cell r="DO469" t="str">
            <v>Uniform</v>
          </cell>
          <cell r="DP469">
            <v>0</v>
          </cell>
          <cell r="DQ469">
            <v>0</v>
          </cell>
          <cell r="DR469">
            <v>0</v>
          </cell>
          <cell r="DS469" t="str">
            <v>Uniform</v>
          </cell>
          <cell r="DT469">
            <v>0</v>
          </cell>
          <cell r="DU469">
            <v>0</v>
          </cell>
          <cell r="DV469">
            <v>0</v>
          </cell>
          <cell r="DW469" t="str">
            <v>Uniform</v>
          </cell>
          <cell r="DX469">
            <v>0</v>
          </cell>
          <cell r="DY469">
            <v>0</v>
          </cell>
          <cell r="DZ469">
            <v>0</v>
          </cell>
          <cell r="EA469" t="str">
            <v>Uniform</v>
          </cell>
          <cell r="EB469">
            <v>0</v>
          </cell>
          <cell r="EC469">
            <v>0</v>
          </cell>
          <cell r="ED469">
            <v>0</v>
          </cell>
          <cell r="EE469" t="str">
            <v>Uniform</v>
          </cell>
        </row>
        <row r="470">
          <cell r="E470" t="str">
            <v>3_DEHYdes_cnt</v>
          </cell>
          <cell r="F470" t="str">
            <v>count</v>
          </cell>
          <cell r="G470" t="e">
            <v>#NAME?</v>
          </cell>
          <cell r="H470">
            <v>1.011173184357542</v>
          </cell>
          <cell r="I470">
            <v>1.2717067039106138</v>
          </cell>
          <cell r="J470">
            <v>1.5391061452513966</v>
          </cell>
          <cell r="K470" t="str">
            <v>Triangular</v>
          </cell>
          <cell r="L470">
            <v>1.011173184357542</v>
          </cell>
          <cell r="M470">
            <v>1.2717067039106138</v>
          </cell>
          <cell r="N470">
            <v>1.5391061452513966</v>
          </cell>
          <cell r="O470" t="str">
            <v>Triangular</v>
          </cell>
          <cell r="P470">
            <v>1.011173184357542</v>
          </cell>
          <cell r="Q470">
            <v>1.2717067039106138</v>
          </cell>
          <cell r="R470">
            <v>1.5391061452513966</v>
          </cell>
          <cell r="S470" t="str">
            <v>Triangular</v>
          </cell>
          <cell r="T470">
            <v>1.011173184357542</v>
          </cell>
          <cell r="U470">
            <v>1.2717067039106138</v>
          </cell>
          <cell r="V470">
            <v>1.5391061452513966</v>
          </cell>
          <cell r="W470" t="str">
            <v>Triangular</v>
          </cell>
          <cell r="X470">
            <v>1.011173184357542</v>
          </cell>
          <cell r="Y470">
            <v>1.2717067039106138</v>
          </cell>
          <cell r="Z470">
            <v>1.5391061452513966</v>
          </cell>
          <cell r="AA470" t="str">
            <v>Triangular</v>
          </cell>
          <cell r="AB470">
            <v>1.011173184357542</v>
          </cell>
          <cell r="AC470">
            <v>1.2717067039106138</v>
          </cell>
          <cell r="AD470">
            <v>1.5391061452513966</v>
          </cell>
          <cell r="AE470" t="str">
            <v>Triangular</v>
          </cell>
          <cell r="AF470">
            <v>1.011173184357542</v>
          </cell>
          <cell r="AG470">
            <v>1.2717067039106138</v>
          </cell>
          <cell r="AH470">
            <v>1.5391061452513966</v>
          </cell>
          <cell r="AI470" t="str">
            <v>Triangular</v>
          </cell>
          <cell r="AJ470">
            <v>1.011173184357542</v>
          </cell>
          <cell r="AK470">
            <v>1.2717067039106138</v>
          </cell>
          <cell r="AL470">
            <v>1.5391061452513966</v>
          </cell>
          <cell r="AM470" t="str">
            <v>Triangular</v>
          </cell>
          <cell r="AN470">
            <v>1.011173184357542</v>
          </cell>
          <cell r="AO470">
            <v>1.2717067039106138</v>
          </cell>
          <cell r="AP470">
            <v>1.5391061452513966</v>
          </cell>
          <cell r="AQ470" t="str">
            <v>Triangular</v>
          </cell>
          <cell r="AR470">
            <v>1.011173184357542</v>
          </cell>
          <cell r="AS470">
            <v>1.2717067039106138</v>
          </cell>
          <cell r="AT470">
            <v>1.5391061452513966</v>
          </cell>
          <cell r="AU470" t="str">
            <v>Triangular</v>
          </cell>
          <cell r="AV470">
            <v>1.011173184357542</v>
          </cell>
          <cell r="AW470">
            <v>1.2717067039106138</v>
          </cell>
          <cell r="AX470">
            <v>1.5391061452513966</v>
          </cell>
          <cell r="AY470" t="str">
            <v>Triangular</v>
          </cell>
          <cell r="AZ470">
            <v>1.011173184357542</v>
          </cell>
          <cell r="BA470">
            <v>1.2717067039106138</v>
          </cell>
          <cell r="BB470">
            <v>1.5391061452513966</v>
          </cell>
          <cell r="BC470" t="str">
            <v>Triangular</v>
          </cell>
          <cell r="BD470">
            <v>1.011173184357542</v>
          </cell>
          <cell r="BE470">
            <v>1.2717067039106138</v>
          </cell>
          <cell r="BF470">
            <v>1.5391061452513966</v>
          </cell>
          <cell r="BG470" t="str">
            <v>Triangular</v>
          </cell>
          <cell r="BH470">
            <v>1.011173184357542</v>
          </cell>
          <cell r="BI470">
            <v>1.2717067039106138</v>
          </cell>
          <cell r="BJ470">
            <v>1.5391061452513966</v>
          </cell>
          <cell r="BK470" t="str">
            <v>Triangular</v>
          </cell>
          <cell r="BL470">
            <v>1.011173184357542</v>
          </cell>
          <cell r="BM470">
            <v>1.2717067039106138</v>
          </cell>
          <cell r="BN470">
            <v>1.5391061452513966</v>
          </cell>
          <cell r="BO470" t="str">
            <v>Triangular</v>
          </cell>
          <cell r="BP470">
            <v>1.011173184357542</v>
          </cell>
          <cell r="BQ470">
            <v>1.2717067039106138</v>
          </cell>
          <cell r="BR470">
            <v>1.5391061452513966</v>
          </cell>
          <cell r="BS470" t="str">
            <v>Triangular</v>
          </cell>
          <cell r="BT470">
            <v>1.011173184357542</v>
          </cell>
          <cell r="BU470">
            <v>1.2717067039106138</v>
          </cell>
          <cell r="BV470">
            <v>1.5391061452513966</v>
          </cell>
          <cell r="BW470" t="str">
            <v>Triangular</v>
          </cell>
          <cell r="BX470">
            <v>1.011173184357542</v>
          </cell>
          <cell r="BY470">
            <v>1.2717067039106138</v>
          </cell>
          <cell r="BZ470">
            <v>1.5391061452513966</v>
          </cell>
          <cell r="CA470" t="str">
            <v>Triangular</v>
          </cell>
          <cell r="CB470">
            <v>1.011173184357542</v>
          </cell>
          <cell r="CC470">
            <v>1.2717067039106138</v>
          </cell>
          <cell r="CD470">
            <v>1.5391061452513966</v>
          </cell>
          <cell r="CE470" t="str">
            <v>Triangular</v>
          </cell>
          <cell r="CF470">
            <v>1.011173184357542</v>
          </cell>
          <cell r="CG470">
            <v>1.2717067039106138</v>
          </cell>
          <cell r="CH470">
            <v>1.5391061452513966</v>
          </cell>
          <cell r="CI470" t="str">
            <v>Triangular</v>
          </cell>
          <cell r="CJ470">
            <v>1.011173184357542</v>
          </cell>
          <cell r="CK470">
            <v>1.2717067039106138</v>
          </cell>
          <cell r="CL470">
            <v>1.5391061452513966</v>
          </cell>
          <cell r="CM470" t="str">
            <v>Triangular</v>
          </cell>
          <cell r="CN470">
            <v>1.011173184357542</v>
          </cell>
          <cell r="CO470">
            <v>1.2717067039106138</v>
          </cell>
          <cell r="CP470">
            <v>1.5391061452513966</v>
          </cell>
          <cell r="CQ470" t="str">
            <v>Triangular</v>
          </cell>
          <cell r="CR470">
            <v>1.011173184357542</v>
          </cell>
          <cell r="CS470">
            <v>1.2717067039106138</v>
          </cell>
          <cell r="CT470">
            <v>1.5391061452513966</v>
          </cell>
          <cell r="CU470" t="str">
            <v>Triangular</v>
          </cell>
          <cell r="CV470">
            <v>1.011173184357542</v>
          </cell>
          <cell r="CW470">
            <v>1.2717067039106138</v>
          </cell>
          <cell r="CX470">
            <v>1.5391061452513966</v>
          </cell>
          <cell r="CY470" t="str">
            <v>Triangular</v>
          </cell>
          <cell r="CZ470">
            <v>1.011173184357542</v>
          </cell>
          <cell r="DA470">
            <v>1.2717067039106138</v>
          </cell>
          <cell r="DB470">
            <v>1.5391061452513966</v>
          </cell>
          <cell r="DC470" t="str">
            <v>Triangular</v>
          </cell>
          <cell r="DD470">
            <v>1.011173184357542</v>
          </cell>
          <cell r="DE470">
            <v>1.2717067039106138</v>
          </cell>
          <cell r="DF470">
            <v>1.5391061452513966</v>
          </cell>
          <cell r="DG470" t="str">
            <v>Triangular</v>
          </cell>
          <cell r="DH470">
            <v>1.011173184357542</v>
          </cell>
          <cell r="DI470">
            <v>1.2717067039106138</v>
          </cell>
          <cell r="DJ470">
            <v>1.5391061452513966</v>
          </cell>
          <cell r="DK470" t="str">
            <v>Triangular</v>
          </cell>
          <cell r="DL470">
            <v>1.011173184357542</v>
          </cell>
          <cell r="DM470">
            <v>1.2717067039106138</v>
          </cell>
          <cell r="DN470">
            <v>1.5391061452513966</v>
          </cell>
          <cell r="DO470" t="str">
            <v>Triangular</v>
          </cell>
          <cell r="DP470">
            <v>1.011173184357542</v>
          </cell>
          <cell r="DQ470">
            <v>1.2717067039106138</v>
          </cell>
          <cell r="DR470">
            <v>1.5391061452513966</v>
          </cell>
          <cell r="DS470" t="str">
            <v>Triangular</v>
          </cell>
          <cell r="DT470">
            <v>1.011173184357542</v>
          </cell>
          <cell r="DU470">
            <v>1.2717067039106138</v>
          </cell>
          <cell r="DV470">
            <v>1.5391061452513966</v>
          </cell>
          <cell r="DW470" t="str">
            <v>Triangular</v>
          </cell>
          <cell r="DX470">
            <v>1.011173184357542</v>
          </cell>
          <cell r="DY470">
            <v>1.2717067039106138</v>
          </cell>
          <cell r="DZ470">
            <v>1.5391061452513966</v>
          </cell>
          <cell r="EA470" t="str">
            <v>Triangular</v>
          </cell>
          <cell r="EB470">
            <v>1.011173184357542</v>
          </cell>
          <cell r="EC470">
            <v>1.2717067039106138</v>
          </cell>
          <cell r="ED470">
            <v>1.5391061452513966</v>
          </cell>
          <cell r="EE470" t="str">
            <v>Triangular</v>
          </cell>
        </row>
        <row r="471">
          <cell r="E471" t="str">
            <v>3_DEHYdes_CO2</v>
          </cell>
          <cell r="F471" t="str">
            <v>metric tonnes</v>
          </cell>
          <cell r="G471" t="e">
            <v>#NAME?</v>
          </cell>
          <cell r="H471">
            <v>7.8347905027932971E-2</v>
          </cell>
          <cell r="I471">
            <v>0.40268179888268157</v>
          </cell>
          <cell r="J471">
            <v>1.4055958798882682</v>
          </cell>
          <cell r="K471" t="str">
            <v>Triangular</v>
          </cell>
          <cell r="L471">
            <v>7.8347905027932971E-2</v>
          </cell>
          <cell r="M471">
            <v>0.40268179888268157</v>
          </cell>
          <cell r="N471">
            <v>1.4055958798882682</v>
          </cell>
          <cell r="O471" t="str">
            <v>Triangular</v>
          </cell>
          <cell r="P471">
            <v>7.8347905027932971E-2</v>
          </cell>
          <cell r="Q471">
            <v>0.40268179888268157</v>
          </cell>
          <cell r="R471">
            <v>1.4055958798882682</v>
          </cell>
          <cell r="S471" t="str">
            <v>Triangular</v>
          </cell>
          <cell r="T471">
            <v>7.8347905027932971E-2</v>
          </cell>
          <cell r="U471">
            <v>0.40268179888268157</v>
          </cell>
          <cell r="V471">
            <v>1.4055958798882682</v>
          </cell>
          <cell r="W471" t="str">
            <v>Triangular</v>
          </cell>
          <cell r="X471">
            <v>7.8347905027932971E-2</v>
          </cell>
          <cell r="Y471">
            <v>0.40268179888268157</v>
          </cell>
          <cell r="Z471">
            <v>1.4055958798882682</v>
          </cell>
          <cell r="AA471" t="str">
            <v>Triangular</v>
          </cell>
          <cell r="AB471">
            <v>7.8347905027932971E-2</v>
          </cell>
          <cell r="AC471">
            <v>0.40268179888268157</v>
          </cell>
          <cell r="AD471">
            <v>1.4055958798882682</v>
          </cell>
          <cell r="AE471" t="str">
            <v>Triangular</v>
          </cell>
          <cell r="AF471">
            <v>7.8347905027932971E-2</v>
          </cell>
          <cell r="AG471">
            <v>0.40268179888268157</v>
          </cell>
          <cell r="AH471">
            <v>1.4055958798882682</v>
          </cell>
          <cell r="AI471" t="str">
            <v>Triangular</v>
          </cell>
          <cell r="AJ471">
            <v>7.8347905027932971E-2</v>
          </cell>
          <cell r="AK471">
            <v>0.40268179888268157</v>
          </cell>
          <cell r="AL471">
            <v>1.4055958798882682</v>
          </cell>
          <cell r="AM471" t="str">
            <v>Triangular</v>
          </cell>
          <cell r="AN471">
            <v>7.8347905027932971E-2</v>
          </cell>
          <cell r="AO471">
            <v>0.40268179888268157</v>
          </cell>
          <cell r="AP471">
            <v>1.4055958798882682</v>
          </cell>
          <cell r="AQ471" t="str">
            <v>Triangular</v>
          </cell>
          <cell r="AR471">
            <v>7.8347905027932971E-2</v>
          </cell>
          <cell r="AS471">
            <v>0.40268179888268157</v>
          </cell>
          <cell r="AT471">
            <v>1.4055958798882682</v>
          </cell>
          <cell r="AU471" t="str">
            <v>Triangular</v>
          </cell>
          <cell r="AV471">
            <v>7.8347905027932971E-2</v>
          </cell>
          <cell r="AW471">
            <v>0.40268179888268157</v>
          </cell>
          <cell r="AX471">
            <v>1.4055958798882682</v>
          </cell>
          <cell r="AY471" t="str">
            <v>Triangular</v>
          </cell>
          <cell r="AZ471">
            <v>7.8347905027932971E-2</v>
          </cell>
          <cell r="BA471">
            <v>0.40268179888268157</v>
          </cell>
          <cell r="BB471">
            <v>1.4055958798882682</v>
          </cell>
          <cell r="BC471" t="str">
            <v>Triangular</v>
          </cell>
          <cell r="BD471">
            <v>7.8347905027932971E-2</v>
          </cell>
          <cell r="BE471">
            <v>0.40268179888268157</v>
          </cell>
          <cell r="BF471">
            <v>1.4055958798882682</v>
          </cell>
          <cell r="BG471" t="str">
            <v>Triangular</v>
          </cell>
          <cell r="BH471">
            <v>7.8347905027932971E-2</v>
          </cell>
          <cell r="BI471">
            <v>0.40268179888268157</v>
          </cell>
          <cell r="BJ471">
            <v>1.4055958798882682</v>
          </cell>
          <cell r="BK471" t="str">
            <v>Triangular</v>
          </cell>
          <cell r="BL471">
            <v>7.8347905027932971E-2</v>
          </cell>
          <cell r="BM471">
            <v>0.40268179888268157</v>
          </cell>
          <cell r="BN471">
            <v>1.4055958798882682</v>
          </cell>
          <cell r="BO471" t="str">
            <v>Triangular</v>
          </cell>
          <cell r="BP471">
            <v>7.8347905027932971E-2</v>
          </cell>
          <cell r="BQ471">
            <v>0.40268179888268157</v>
          </cell>
          <cell r="BR471">
            <v>1.4055958798882682</v>
          </cell>
          <cell r="BS471" t="str">
            <v>Triangular</v>
          </cell>
          <cell r="BT471">
            <v>7.8347905027932971E-2</v>
          </cell>
          <cell r="BU471">
            <v>0.40268179888268157</v>
          </cell>
          <cell r="BV471">
            <v>1.4055958798882682</v>
          </cell>
          <cell r="BW471" t="str">
            <v>Triangular</v>
          </cell>
          <cell r="BX471">
            <v>7.8347905027932971E-2</v>
          </cell>
          <cell r="BY471">
            <v>0.40268179888268157</v>
          </cell>
          <cell r="BZ471">
            <v>1.4055958798882682</v>
          </cell>
          <cell r="CA471" t="str">
            <v>Triangular</v>
          </cell>
          <cell r="CB471">
            <v>7.8347905027932971E-2</v>
          </cell>
          <cell r="CC471">
            <v>0.40268179888268157</v>
          </cell>
          <cell r="CD471">
            <v>1.4055958798882682</v>
          </cell>
          <cell r="CE471" t="str">
            <v>Triangular</v>
          </cell>
          <cell r="CF471">
            <v>7.8347905027932971E-2</v>
          </cell>
          <cell r="CG471">
            <v>0.40268179888268157</v>
          </cell>
          <cell r="CH471">
            <v>1.4055958798882682</v>
          </cell>
          <cell r="CI471" t="str">
            <v>Triangular</v>
          </cell>
          <cell r="CJ471">
            <v>7.8347905027932971E-2</v>
          </cell>
          <cell r="CK471">
            <v>0.40268179888268157</v>
          </cell>
          <cell r="CL471">
            <v>1.4055958798882682</v>
          </cell>
          <cell r="CM471" t="str">
            <v>Triangular</v>
          </cell>
          <cell r="CN471">
            <v>7.8347905027932971E-2</v>
          </cell>
          <cell r="CO471">
            <v>0.40268179888268157</v>
          </cell>
          <cell r="CP471">
            <v>1.4055958798882682</v>
          </cell>
          <cell r="CQ471" t="str">
            <v>Triangular</v>
          </cell>
          <cell r="CR471">
            <v>7.8347905027932971E-2</v>
          </cell>
          <cell r="CS471">
            <v>0.40268179888268157</v>
          </cell>
          <cell r="CT471">
            <v>1.4055958798882682</v>
          </cell>
          <cell r="CU471" t="str">
            <v>Triangular</v>
          </cell>
          <cell r="CV471">
            <v>7.8347905027932971E-2</v>
          </cell>
          <cell r="CW471">
            <v>0.40268179888268157</v>
          </cell>
          <cell r="CX471">
            <v>1.4055958798882682</v>
          </cell>
          <cell r="CY471" t="str">
            <v>Triangular</v>
          </cell>
          <cell r="CZ471">
            <v>7.8347905027932971E-2</v>
          </cell>
          <cell r="DA471">
            <v>0.40268179888268157</v>
          </cell>
          <cell r="DB471">
            <v>1.4055958798882682</v>
          </cell>
          <cell r="DC471" t="str">
            <v>Triangular</v>
          </cell>
          <cell r="DD471">
            <v>7.8347905027932971E-2</v>
          </cell>
          <cell r="DE471">
            <v>0.40268179888268157</v>
          </cell>
          <cell r="DF471">
            <v>1.4055958798882682</v>
          </cell>
          <cell r="DG471" t="str">
            <v>Triangular</v>
          </cell>
          <cell r="DH471">
            <v>7.8347905027932971E-2</v>
          </cell>
          <cell r="DI471">
            <v>0.40268179888268157</v>
          </cell>
          <cell r="DJ471">
            <v>1.4055958798882682</v>
          </cell>
          <cell r="DK471" t="str">
            <v>Triangular</v>
          </cell>
          <cell r="DL471">
            <v>7.8347905027932971E-2</v>
          </cell>
          <cell r="DM471">
            <v>0.40268179888268157</v>
          </cell>
          <cell r="DN471">
            <v>1.4055958798882682</v>
          </cell>
          <cell r="DO471" t="str">
            <v>Triangular</v>
          </cell>
          <cell r="DP471">
            <v>7.8347905027932971E-2</v>
          </cell>
          <cell r="DQ471">
            <v>0.40268179888268157</v>
          </cell>
          <cell r="DR471">
            <v>1.4055958798882682</v>
          </cell>
          <cell r="DS471" t="str">
            <v>Triangular</v>
          </cell>
          <cell r="DT471">
            <v>7.8347905027932971E-2</v>
          </cell>
          <cell r="DU471">
            <v>0.40268179888268157</v>
          </cell>
          <cell r="DV471">
            <v>1.4055958798882682</v>
          </cell>
          <cell r="DW471" t="str">
            <v>Triangular</v>
          </cell>
          <cell r="DX471">
            <v>7.8347905027932971E-2</v>
          </cell>
          <cell r="DY471">
            <v>0.40268179888268157</v>
          </cell>
          <cell r="DZ471">
            <v>1.4055958798882682</v>
          </cell>
          <cell r="EA471" t="str">
            <v>Triangular</v>
          </cell>
          <cell r="EB471">
            <v>7.8347905027932971E-2</v>
          </cell>
          <cell r="EC471">
            <v>0.40268179888268157</v>
          </cell>
          <cell r="ED471">
            <v>1.4055958798882682</v>
          </cell>
          <cell r="EE471" t="str">
            <v>Triangular</v>
          </cell>
        </row>
        <row r="472">
          <cell r="E472" t="str">
            <v>3_DEHYdes_CH4</v>
          </cell>
          <cell r="F472" t="str">
            <v>metric tonnes</v>
          </cell>
          <cell r="G472" t="e">
            <v>#NAME?</v>
          </cell>
          <cell r="H472">
            <v>1.3296019553072623E-2</v>
          </cell>
          <cell r="I472">
            <v>7.5824575418994358E-2</v>
          </cell>
          <cell r="J472">
            <v>0.21578791899441349</v>
          </cell>
          <cell r="K472" t="str">
            <v>Triangular</v>
          </cell>
          <cell r="L472">
            <v>1.3296019553072623E-2</v>
          </cell>
          <cell r="M472">
            <v>7.5824575418994358E-2</v>
          </cell>
          <cell r="N472">
            <v>0.21578791899441349</v>
          </cell>
          <cell r="O472" t="str">
            <v>Triangular</v>
          </cell>
          <cell r="P472">
            <v>1.3296019553072623E-2</v>
          </cell>
          <cell r="Q472">
            <v>7.5824575418994358E-2</v>
          </cell>
          <cell r="R472">
            <v>0.21578791899441349</v>
          </cell>
          <cell r="S472" t="str">
            <v>Triangular</v>
          </cell>
          <cell r="T472">
            <v>1.3296019553072623E-2</v>
          </cell>
          <cell r="U472">
            <v>7.5824575418994358E-2</v>
          </cell>
          <cell r="V472">
            <v>0.21578791899441349</v>
          </cell>
          <cell r="W472" t="str">
            <v>Triangular</v>
          </cell>
          <cell r="X472">
            <v>1.3296019553072623E-2</v>
          </cell>
          <cell r="Y472">
            <v>7.5824575418994358E-2</v>
          </cell>
          <cell r="Z472">
            <v>0.21578791899441349</v>
          </cell>
          <cell r="AA472" t="str">
            <v>Triangular</v>
          </cell>
          <cell r="AB472">
            <v>1.3296019553072623E-2</v>
          </cell>
          <cell r="AC472">
            <v>7.5824575418994358E-2</v>
          </cell>
          <cell r="AD472">
            <v>0.21578791899441349</v>
          </cell>
          <cell r="AE472" t="str">
            <v>Triangular</v>
          </cell>
          <cell r="AF472">
            <v>1.3296019553072623E-2</v>
          </cell>
          <cell r="AG472">
            <v>7.5824575418994358E-2</v>
          </cell>
          <cell r="AH472">
            <v>0.21578791899441349</v>
          </cell>
          <cell r="AI472" t="str">
            <v>Triangular</v>
          </cell>
          <cell r="AJ472">
            <v>1.3296019553072623E-2</v>
          </cell>
          <cell r="AK472">
            <v>7.5824575418994358E-2</v>
          </cell>
          <cell r="AL472">
            <v>0.21578791899441349</v>
          </cell>
          <cell r="AM472" t="str">
            <v>Triangular</v>
          </cell>
          <cell r="AN472">
            <v>1.3296019553072623E-2</v>
          </cell>
          <cell r="AO472">
            <v>7.5824575418994358E-2</v>
          </cell>
          <cell r="AP472">
            <v>0.21578791899441349</v>
          </cell>
          <cell r="AQ472" t="str">
            <v>Triangular</v>
          </cell>
          <cell r="AR472">
            <v>1.3296019553072623E-2</v>
          </cell>
          <cell r="AS472">
            <v>7.5824575418994358E-2</v>
          </cell>
          <cell r="AT472">
            <v>0.21578791899441349</v>
          </cell>
          <cell r="AU472" t="str">
            <v>Triangular</v>
          </cell>
          <cell r="AV472">
            <v>1.3296019553072623E-2</v>
          </cell>
          <cell r="AW472">
            <v>7.5824575418994358E-2</v>
          </cell>
          <cell r="AX472">
            <v>0.21578791899441349</v>
          </cell>
          <cell r="AY472" t="str">
            <v>Triangular</v>
          </cell>
          <cell r="AZ472">
            <v>1.3296019553072623E-2</v>
          </cell>
          <cell r="BA472">
            <v>7.5824575418994358E-2</v>
          </cell>
          <cell r="BB472">
            <v>0.21578791899441349</v>
          </cell>
          <cell r="BC472" t="str">
            <v>Triangular</v>
          </cell>
          <cell r="BD472">
            <v>1.3296019553072623E-2</v>
          </cell>
          <cell r="BE472">
            <v>7.5824575418994358E-2</v>
          </cell>
          <cell r="BF472">
            <v>0.21578791899441349</v>
          </cell>
          <cell r="BG472" t="str">
            <v>Triangular</v>
          </cell>
          <cell r="BH472">
            <v>1.3296019553072623E-2</v>
          </cell>
          <cell r="BI472">
            <v>7.5824575418994358E-2</v>
          </cell>
          <cell r="BJ472">
            <v>0.21578791899441349</v>
          </cell>
          <cell r="BK472" t="str">
            <v>Triangular</v>
          </cell>
          <cell r="BL472">
            <v>1.3296019553072623E-2</v>
          </cell>
          <cell r="BM472">
            <v>7.5824575418994358E-2</v>
          </cell>
          <cell r="BN472">
            <v>0.21578791899441349</v>
          </cell>
          <cell r="BO472" t="str">
            <v>Triangular</v>
          </cell>
          <cell r="BP472">
            <v>1.3296019553072623E-2</v>
          </cell>
          <cell r="BQ472">
            <v>7.5824575418994358E-2</v>
          </cell>
          <cell r="BR472">
            <v>0.21578791899441349</v>
          </cell>
          <cell r="BS472" t="str">
            <v>Triangular</v>
          </cell>
          <cell r="BT472">
            <v>1.3296019553072623E-2</v>
          </cell>
          <cell r="BU472">
            <v>7.5824575418994358E-2</v>
          </cell>
          <cell r="BV472">
            <v>0.21578791899441349</v>
          </cell>
          <cell r="BW472" t="str">
            <v>Triangular</v>
          </cell>
          <cell r="BX472">
            <v>1.3296019553072623E-2</v>
          </cell>
          <cell r="BY472">
            <v>7.5824575418994358E-2</v>
          </cell>
          <cell r="BZ472">
            <v>0.21578791899441349</v>
          </cell>
          <cell r="CA472" t="str">
            <v>Triangular</v>
          </cell>
          <cell r="CB472">
            <v>1.3296019553072623E-2</v>
          </cell>
          <cell r="CC472">
            <v>7.5824575418994358E-2</v>
          </cell>
          <cell r="CD472">
            <v>0.21578791899441349</v>
          </cell>
          <cell r="CE472" t="str">
            <v>Triangular</v>
          </cell>
          <cell r="CF472">
            <v>1.3296019553072623E-2</v>
          </cell>
          <cell r="CG472">
            <v>7.5824575418994358E-2</v>
          </cell>
          <cell r="CH472">
            <v>0.21578791899441349</v>
          </cell>
          <cell r="CI472" t="str">
            <v>Triangular</v>
          </cell>
          <cell r="CJ472">
            <v>1.3296019553072623E-2</v>
          </cell>
          <cell r="CK472">
            <v>7.5824575418994358E-2</v>
          </cell>
          <cell r="CL472">
            <v>0.21578791899441349</v>
          </cell>
          <cell r="CM472" t="str">
            <v>Triangular</v>
          </cell>
          <cell r="CN472">
            <v>1.3296019553072623E-2</v>
          </cell>
          <cell r="CO472">
            <v>7.5824575418994358E-2</v>
          </cell>
          <cell r="CP472">
            <v>0.21578791899441349</v>
          </cell>
          <cell r="CQ472" t="str">
            <v>Triangular</v>
          </cell>
          <cell r="CR472">
            <v>1.3296019553072623E-2</v>
          </cell>
          <cell r="CS472">
            <v>7.5824575418994358E-2</v>
          </cell>
          <cell r="CT472">
            <v>0.21578791899441349</v>
          </cell>
          <cell r="CU472" t="str">
            <v>Triangular</v>
          </cell>
          <cell r="CV472">
            <v>1.3296019553072623E-2</v>
          </cell>
          <cell r="CW472">
            <v>7.5824575418994358E-2</v>
          </cell>
          <cell r="CX472">
            <v>0.21578791899441349</v>
          </cell>
          <cell r="CY472" t="str">
            <v>Triangular</v>
          </cell>
          <cell r="CZ472">
            <v>1.3296019553072623E-2</v>
          </cell>
          <cell r="DA472">
            <v>7.5824575418994358E-2</v>
          </cell>
          <cell r="DB472">
            <v>0.21578791899441349</v>
          </cell>
          <cell r="DC472" t="str">
            <v>Triangular</v>
          </cell>
          <cell r="DD472">
            <v>1.3296019553072623E-2</v>
          </cell>
          <cell r="DE472">
            <v>7.5824575418994358E-2</v>
          </cell>
          <cell r="DF472">
            <v>0.21578791899441349</v>
          </cell>
          <cell r="DG472" t="str">
            <v>Triangular</v>
          </cell>
          <cell r="DH472">
            <v>1.3296019553072623E-2</v>
          </cell>
          <cell r="DI472">
            <v>7.5824575418994358E-2</v>
          </cell>
          <cell r="DJ472">
            <v>0.21578791899441349</v>
          </cell>
          <cell r="DK472" t="str">
            <v>Triangular</v>
          </cell>
          <cell r="DL472">
            <v>1.3296019553072623E-2</v>
          </cell>
          <cell r="DM472">
            <v>7.5824575418994358E-2</v>
          </cell>
          <cell r="DN472">
            <v>0.21578791899441349</v>
          </cell>
          <cell r="DO472" t="str">
            <v>Triangular</v>
          </cell>
          <cell r="DP472">
            <v>1.3296019553072623E-2</v>
          </cell>
          <cell r="DQ472">
            <v>7.5824575418994358E-2</v>
          </cell>
          <cell r="DR472">
            <v>0.21578791899441349</v>
          </cell>
          <cell r="DS472" t="str">
            <v>Triangular</v>
          </cell>
          <cell r="DT472">
            <v>1.3296019553072623E-2</v>
          </cell>
          <cell r="DU472">
            <v>7.5824575418994358E-2</v>
          </cell>
          <cell r="DV472">
            <v>0.21578791899441349</v>
          </cell>
          <cell r="DW472" t="str">
            <v>Triangular</v>
          </cell>
          <cell r="DX472">
            <v>1.3296019553072623E-2</v>
          </cell>
          <cell r="DY472">
            <v>7.5824575418994358E-2</v>
          </cell>
          <cell r="DZ472">
            <v>0.21578791899441349</v>
          </cell>
          <cell r="EA472" t="str">
            <v>Triangular</v>
          </cell>
          <cell r="EB472">
            <v>1.3296019553072623E-2</v>
          </cell>
          <cell r="EC472">
            <v>7.5824575418994358E-2</v>
          </cell>
          <cell r="ED472">
            <v>0.21578791899441349</v>
          </cell>
          <cell r="EE472" t="str">
            <v>Triangular</v>
          </cell>
        </row>
        <row r="473">
          <cell r="E473" t="str">
            <v>3_DEHYlg_CO2</v>
          </cell>
          <cell r="F473" t="str">
            <v>metric tonnes</v>
          </cell>
          <cell r="G473" t="e">
            <v>#NAME?</v>
          </cell>
          <cell r="H473">
            <v>208.04556376726958</v>
          </cell>
          <cell r="I473">
            <v>307.39170160018489</v>
          </cell>
          <cell r="J473">
            <v>430.47646891663396</v>
          </cell>
          <cell r="K473" t="str">
            <v>Triangular</v>
          </cell>
          <cell r="L473">
            <v>208.04556376726958</v>
          </cell>
          <cell r="M473">
            <v>307.39170160018489</v>
          </cell>
          <cell r="N473">
            <v>430.47646891663396</v>
          </cell>
          <cell r="O473" t="str">
            <v>Triangular</v>
          </cell>
          <cell r="P473">
            <v>208.04556376726958</v>
          </cell>
          <cell r="Q473">
            <v>307.39170160018489</v>
          </cell>
          <cell r="R473">
            <v>430.47646891663396</v>
          </cell>
          <cell r="S473" t="str">
            <v>Triangular</v>
          </cell>
          <cell r="T473">
            <v>208.04556376726958</v>
          </cell>
          <cell r="U473">
            <v>307.39170160018489</v>
          </cell>
          <cell r="V473">
            <v>430.47646891663396</v>
          </cell>
          <cell r="W473" t="str">
            <v>Triangular</v>
          </cell>
          <cell r="X473">
            <v>208.04556376726958</v>
          </cell>
          <cell r="Y473">
            <v>307.39170160018489</v>
          </cell>
          <cell r="Z473">
            <v>430.47646891663396</v>
          </cell>
          <cell r="AA473" t="str">
            <v>Triangular</v>
          </cell>
          <cell r="AB473">
            <v>208.04556376726958</v>
          </cell>
          <cell r="AC473">
            <v>307.39170160018489</v>
          </cell>
          <cell r="AD473">
            <v>430.47646891663396</v>
          </cell>
          <cell r="AE473" t="str">
            <v>Triangular</v>
          </cell>
          <cell r="AF473">
            <v>208.04556376726958</v>
          </cell>
          <cell r="AG473">
            <v>307.39170160018489</v>
          </cell>
          <cell r="AH473">
            <v>430.47646891663396</v>
          </cell>
          <cell r="AI473" t="str">
            <v>Triangular</v>
          </cell>
          <cell r="AJ473">
            <v>208.04556376726958</v>
          </cell>
          <cell r="AK473">
            <v>307.39170160018489</v>
          </cell>
          <cell r="AL473">
            <v>430.47646891663396</v>
          </cell>
          <cell r="AM473" t="str">
            <v>Triangular</v>
          </cell>
          <cell r="AN473">
            <v>208.04556376726958</v>
          </cell>
          <cell r="AO473">
            <v>307.39170160018489</v>
          </cell>
          <cell r="AP473">
            <v>430.47646891663396</v>
          </cell>
          <cell r="AQ473" t="str">
            <v>Triangular</v>
          </cell>
          <cell r="AR473">
            <v>208.04556376726958</v>
          </cell>
          <cell r="AS473">
            <v>307.39170160018489</v>
          </cell>
          <cell r="AT473">
            <v>430.47646891663396</v>
          </cell>
          <cell r="AU473" t="str">
            <v>Triangular</v>
          </cell>
          <cell r="AV473">
            <v>208.04556376726958</v>
          </cell>
          <cell r="AW473">
            <v>307.39170160018489</v>
          </cell>
          <cell r="AX473">
            <v>430.47646891663396</v>
          </cell>
          <cell r="AY473" t="str">
            <v>Triangular</v>
          </cell>
          <cell r="AZ473">
            <v>208.04556376726958</v>
          </cell>
          <cell r="BA473">
            <v>307.39170160018489</v>
          </cell>
          <cell r="BB473">
            <v>430.47646891663396</v>
          </cell>
          <cell r="BC473" t="str">
            <v>Triangular</v>
          </cell>
          <cell r="BD473">
            <v>208.04556376726958</v>
          </cell>
          <cell r="BE473">
            <v>307.39170160018489</v>
          </cell>
          <cell r="BF473">
            <v>430.47646891663396</v>
          </cell>
          <cell r="BG473" t="str">
            <v>Triangular</v>
          </cell>
          <cell r="BH473">
            <v>208.04556376726958</v>
          </cell>
          <cell r="BI473">
            <v>307.39170160018489</v>
          </cell>
          <cell r="BJ473">
            <v>430.47646891663396</v>
          </cell>
          <cell r="BK473" t="str">
            <v>Triangular</v>
          </cell>
          <cell r="BL473">
            <v>208.04556376726958</v>
          </cell>
          <cell r="BM473">
            <v>307.39170160018489</v>
          </cell>
          <cell r="BN473">
            <v>430.47646891663396</v>
          </cell>
          <cell r="BO473" t="str">
            <v>Triangular</v>
          </cell>
          <cell r="BP473">
            <v>208.04556376726958</v>
          </cell>
          <cell r="BQ473">
            <v>307.39170160018489</v>
          </cell>
          <cell r="BR473">
            <v>430.47646891663396</v>
          </cell>
          <cell r="BS473" t="str">
            <v>Triangular</v>
          </cell>
          <cell r="BT473">
            <v>208.04556376726958</v>
          </cell>
          <cell r="BU473">
            <v>307.39170160018489</v>
          </cell>
          <cell r="BV473">
            <v>430.47646891663396</v>
          </cell>
          <cell r="BW473" t="str">
            <v>Triangular</v>
          </cell>
          <cell r="BX473">
            <v>208.04556376726958</v>
          </cell>
          <cell r="BY473">
            <v>307.39170160018489</v>
          </cell>
          <cell r="BZ473">
            <v>430.47646891663396</v>
          </cell>
          <cell r="CA473" t="str">
            <v>Triangular</v>
          </cell>
          <cell r="CB473">
            <v>208.04556376726958</v>
          </cell>
          <cell r="CC473">
            <v>307.39170160018489</v>
          </cell>
          <cell r="CD473">
            <v>430.47646891663396</v>
          </cell>
          <cell r="CE473" t="str">
            <v>Triangular</v>
          </cell>
          <cell r="CF473">
            <v>208.04556376726958</v>
          </cell>
          <cell r="CG473">
            <v>307.39170160018489</v>
          </cell>
          <cell r="CH473">
            <v>430.47646891663396</v>
          </cell>
          <cell r="CI473" t="str">
            <v>Triangular</v>
          </cell>
          <cell r="CJ473">
            <v>208.04556376726958</v>
          </cell>
          <cell r="CK473">
            <v>307.39170160018489</v>
          </cell>
          <cell r="CL473">
            <v>430.47646891663396</v>
          </cell>
          <cell r="CM473" t="str">
            <v>Triangular</v>
          </cell>
          <cell r="CN473">
            <v>208.04556376726958</v>
          </cell>
          <cell r="CO473">
            <v>307.39170160018489</v>
          </cell>
          <cell r="CP473">
            <v>430.47646891663396</v>
          </cell>
          <cell r="CQ473" t="str">
            <v>Triangular</v>
          </cell>
          <cell r="CR473">
            <v>208.04556376726958</v>
          </cell>
          <cell r="CS473">
            <v>307.39170160018489</v>
          </cell>
          <cell r="CT473">
            <v>430.47646891663396</v>
          </cell>
          <cell r="CU473" t="str">
            <v>Triangular</v>
          </cell>
          <cell r="CV473">
            <v>208.04556376726958</v>
          </cell>
          <cell r="CW473">
            <v>307.39170160018489</v>
          </cell>
          <cell r="CX473">
            <v>430.47646891663396</v>
          </cell>
          <cell r="CY473" t="str">
            <v>Triangular</v>
          </cell>
          <cell r="CZ473">
            <v>208.04556376726958</v>
          </cell>
          <cell r="DA473">
            <v>307.39170160018489</v>
          </cell>
          <cell r="DB473">
            <v>430.47646891663396</v>
          </cell>
          <cell r="DC473" t="str">
            <v>Triangular</v>
          </cell>
          <cell r="DD473">
            <v>208.04556376726958</v>
          </cell>
          <cell r="DE473">
            <v>307.39170160018489</v>
          </cell>
          <cell r="DF473">
            <v>430.47646891663396</v>
          </cell>
          <cell r="DG473" t="str">
            <v>Triangular</v>
          </cell>
          <cell r="DH473">
            <v>208.04556376726958</v>
          </cell>
          <cell r="DI473">
            <v>307.39170160018489</v>
          </cell>
          <cell r="DJ473">
            <v>430.47646891663396</v>
          </cell>
          <cell r="DK473" t="str">
            <v>Triangular</v>
          </cell>
          <cell r="DL473">
            <v>208.04556376726958</v>
          </cell>
          <cell r="DM473">
            <v>307.39170160018489</v>
          </cell>
          <cell r="DN473">
            <v>430.47646891663396</v>
          </cell>
          <cell r="DO473" t="str">
            <v>Triangular</v>
          </cell>
          <cell r="DP473">
            <v>208.04556376726958</v>
          </cell>
          <cell r="DQ473">
            <v>307.39170160018489</v>
          </cell>
          <cell r="DR473">
            <v>430.47646891663396</v>
          </cell>
          <cell r="DS473" t="str">
            <v>Triangular</v>
          </cell>
          <cell r="DT473">
            <v>208.04556376726958</v>
          </cell>
          <cell r="DU473">
            <v>307.39170160018489</v>
          </cell>
          <cell r="DV473">
            <v>430.47646891663396</v>
          </cell>
          <cell r="DW473" t="str">
            <v>Triangular</v>
          </cell>
          <cell r="DX473">
            <v>208.04556376726958</v>
          </cell>
          <cell r="DY473">
            <v>307.39170160018489</v>
          </cell>
          <cell r="DZ473">
            <v>430.47646891663396</v>
          </cell>
          <cell r="EA473" t="str">
            <v>Triangular</v>
          </cell>
          <cell r="EB473">
            <v>208.04556376726958</v>
          </cell>
          <cell r="EC473">
            <v>307.39170160018489</v>
          </cell>
          <cell r="ED473">
            <v>430.47646891663396</v>
          </cell>
          <cell r="EE473" t="str">
            <v>Triangular</v>
          </cell>
        </row>
        <row r="474">
          <cell r="E474" t="str">
            <v>3_DEHYlg_CH4</v>
          </cell>
          <cell r="F474" t="str">
            <v>metric tonnes</v>
          </cell>
          <cell r="G474" t="e">
            <v>#NAME?</v>
          </cell>
          <cell r="H474">
            <v>1.4978577481843567</v>
          </cell>
          <cell r="I474">
            <v>5.3795583525022375</v>
          </cell>
          <cell r="J474">
            <v>12.238084979706715</v>
          </cell>
          <cell r="K474" t="str">
            <v>Triangular</v>
          </cell>
          <cell r="L474">
            <v>1.4978577481843567</v>
          </cell>
          <cell r="M474">
            <v>5.3795583525022375</v>
          </cell>
          <cell r="N474">
            <v>12.238084979706715</v>
          </cell>
          <cell r="O474" t="str">
            <v>Triangular</v>
          </cell>
          <cell r="P474">
            <v>1.4978577481843567</v>
          </cell>
          <cell r="Q474">
            <v>5.3795583525022375</v>
          </cell>
          <cell r="R474">
            <v>12.238084979706715</v>
          </cell>
          <cell r="S474" t="str">
            <v>Triangular</v>
          </cell>
          <cell r="T474">
            <v>1.4978577481843567</v>
          </cell>
          <cell r="U474">
            <v>5.3795583525022375</v>
          </cell>
          <cell r="V474">
            <v>12.238084979706715</v>
          </cell>
          <cell r="W474" t="str">
            <v>Triangular</v>
          </cell>
          <cell r="X474">
            <v>1.4978577481843567</v>
          </cell>
          <cell r="Y474">
            <v>5.3795583525022375</v>
          </cell>
          <cell r="Z474">
            <v>12.238084979706715</v>
          </cell>
          <cell r="AA474" t="str">
            <v>Triangular</v>
          </cell>
          <cell r="AB474">
            <v>1.4978577481843567</v>
          </cell>
          <cell r="AC474">
            <v>5.3795583525022375</v>
          </cell>
          <cell r="AD474">
            <v>12.238084979706715</v>
          </cell>
          <cell r="AE474" t="str">
            <v>Triangular</v>
          </cell>
          <cell r="AF474">
            <v>1.4978577481843567</v>
          </cell>
          <cell r="AG474">
            <v>5.3795583525022375</v>
          </cell>
          <cell r="AH474">
            <v>12.238084979706715</v>
          </cell>
          <cell r="AI474" t="str">
            <v>Triangular</v>
          </cell>
          <cell r="AJ474">
            <v>1.4978577481843567</v>
          </cell>
          <cell r="AK474">
            <v>5.3795583525022375</v>
          </cell>
          <cell r="AL474">
            <v>12.238084979706715</v>
          </cell>
          <cell r="AM474" t="str">
            <v>Triangular</v>
          </cell>
          <cell r="AN474">
            <v>1.4978577481843567</v>
          </cell>
          <cell r="AO474">
            <v>5.3795583525022375</v>
          </cell>
          <cell r="AP474">
            <v>12.238084979706715</v>
          </cell>
          <cell r="AQ474" t="str">
            <v>Triangular</v>
          </cell>
          <cell r="AR474">
            <v>1.4978577481843567</v>
          </cell>
          <cell r="AS474">
            <v>5.3795583525022375</v>
          </cell>
          <cell r="AT474">
            <v>12.238084979706715</v>
          </cell>
          <cell r="AU474" t="str">
            <v>Triangular</v>
          </cell>
          <cell r="AV474">
            <v>1.4978577481843567</v>
          </cell>
          <cell r="AW474">
            <v>5.3795583525022375</v>
          </cell>
          <cell r="AX474">
            <v>12.238084979706715</v>
          </cell>
          <cell r="AY474" t="str">
            <v>Triangular</v>
          </cell>
          <cell r="AZ474">
            <v>1.4978577481843567</v>
          </cell>
          <cell r="BA474">
            <v>5.3795583525022375</v>
          </cell>
          <cell r="BB474">
            <v>12.238084979706715</v>
          </cell>
          <cell r="BC474" t="str">
            <v>Triangular</v>
          </cell>
          <cell r="BD474">
            <v>1.4978577481843567</v>
          </cell>
          <cell r="BE474">
            <v>5.3795583525022375</v>
          </cell>
          <cell r="BF474">
            <v>12.238084979706715</v>
          </cell>
          <cell r="BG474" t="str">
            <v>Triangular</v>
          </cell>
          <cell r="BH474">
            <v>1.4978577481843567</v>
          </cell>
          <cell r="BI474">
            <v>5.3795583525022375</v>
          </cell>
          <cell r="BJ474">
            <v>12.238084979706715</v>
          </cell>
          <cell r="BK474" t="str">
            <v>Triangular</v>
          </cell>
          <cell r="BL474">
            <v>1.4978577481843567</v>
          </cell>
          <cell r="BM474">
            <v>5.3795583525022375</v>
          </cell>
          <cell r="BN474">
            <v>12.238084979706715</v>
          </cell>
          <cell r="BO474" t="str">
            <v>Triangular</v>
          </cell>
          <cell r="BP474">
            <v>1.4978577481843567</v>
          </cell>
          <cell r="BQ474">
            <v>5.3795583525022375</v>
          </cell>
          <cell r="BR474">
            <v>12.238084979706715</v>
          </cell>
          <cell r="BS474" t="str">
            <v>Triangular</v>
          </cell>
          <cell r="BT474">
            <v>1.4978577481843567</v>
          </cell>
          <cell r="BU474">
            <v>5.3795583525022375</v>
          </cell>
          <cell r="BV474">
            <v>12.238084979706715</v>
          </cell>
          <cell r="BW474" t="str">
            <v>Triangular</v>
          </cell>
          <cell r="BX474">
            <v>1.4978577481843567</v>
          </cell>
          <cell r="BY474">
            <v>5.3795583525022375</v>
          </cell>
          <cell r="BZ474">
            <v>12.238084979706715</v>
          </cell>
          <cell r="CA474" t="str">
            <v>Triangular</v>
          </cell>
          <cell r="CB474">
            <v>1.4978577481843567</v>
          </cell>
          <cell r="CC474">
            <v>5.3795583525022375</v>
          </cell>
          <cell r="CD474">
            <v>12.238084979706715</v>
          </cell>
          <cell r="CE474" t="str">
            <v>Triangular</v>
          </cell>
          <cell r="CF474">
            <v>1.4978577481843567</v>
          </cell>
          <cell r="CG474">
            <v>5.3795583525022375</v>
          </cell>
          <cell r="CH474">
            <v>12.238084979706715</v>
          </cell>
          <cell r="CI474" t="str">
            <v>Triangular</v>
          </cell>
          <cell r="CJ474">
            <v>1.4978577481843567</v>
          </cell>
          <cell r="CK474">
            <v>5.3795583525022375</v>
          </cell>
          <cell r="CL474">
            <v>12.238084979706715</v>
          </cell>
          <cell r="CM474" t="str">
            <v>Triangular</v>
          </cell>
          <cell r="CN474">
            <v>1.4978577481843567</v>
          </cell>
          <cell r="CO474">
            <v>5.3795583525022375</v>
          </cell>
          <cell r="CP474">
            <v>12.238084979706715</v>
          </cell>
          <cell r="CQ474" t="str">
            <v>Triangular</v>
          </cell>
          <cell r="CR474">
            <v>1.4978577481843567</v>
          </cell>
          <cell r="CS474">
            <v>5.3795583525022375</v>
          </cell>
          <cell r="CT474">
            <v>12.238084979706715</v>
          </cell>
          <cell r="CU474" t="str">
            <v>Triangular</v>
          </cell>
          <cell r="CV474">
            <v>1.4978577481843567</v>
          </cell>
          <cell r="CW474">
            <v>5.3795583525022375</v>
          </cell>
          <cell r="CX474">
            <v>12.238084979706715</v>
          </cell>
          <cell r="CY474" t="str">
            <v>Triangular</v>
          </cell>
          <cell r="CZ474">
            <v>1.4978577481843567</v>
          </cell>
          <cell r="DA474">
            <v>5.3795583525022375</v>
          </cell>
          <cell r="DB474">
            <v>12.238084979706715</v>
          </cell>
          <cell r="DC474" t="str">
            <v>Triangular</v>
          </cell>
          <cell r="DD474">
            <v>1.4978577481843567</v>
          </cell>
          <cell r="DE474">
            <v>5.3795583525022375</v>
          </cell>
          <cell r="DF474">
            <v>12.238084979706715</v>
          </cell>
          <cell r="DG474" t="str">
            <v>Triangular</v>
          </cell>
          <cell r="DH474">
            <v>1.4978577481843567</v>
          </cell>
          <cell r="DI474">
            <v>5.3795583525022375</v>
          </cell>
          <cell r="DJ474">
            <v>12.238084979706715</v>
          </cell>
          <cell r="DK474" t="str">
            <v>Triangular</v>
          </cell>
          <cell r="DL474">
            <v>1.4978577481843567</v>
          </cell>
          <cell r="DM474">
            <v>5.3795583525022375</v>
          </cell>
          <cell r="DN474">
            <v>12.238084979706715</v>
          </cell>
          <cell r="DO474" t="str">
            <v>Triangular</v>
          </cell>
          <cell r="DP474">
            <v>1.4978577481843567</v>
          </cell>
          <cell r="DQ474">
            <v>5.3795583525022375</v>
          </cell>
          <cell r="DR474">
            <v>12.238084979706715</v>
          </cell>
          <cell r="DS474" t="str">
            <v>Triangular</v>
          </cell>
          <cell r="DT474">
            <v>1.4978577481843567</v>
          </cell>
          <cell r="DU474">
            <v>5.3795583525022375</v>
          </cell>
          <cell r="DV474">
            <v>12.238084979706715</v>
          </cell>
          <cell r="DW474" t="str">
            <v>Triangular</v>
          </cell>
          <cell r="DX474">
            <v>1.4978577481843567</v>
          </cell>
          <cell r="DY474">
            <v>5.3795583525022375</v>
          </cell>
          <cell r="DZ474">
            <v>12.238084979706715</v>
          </cell>
          <cell r="EA474" t="str">
            <v>Triangular</v>
          </cell>
          <cell r="EB474">
            <v>1.4978577481843567</v>
          </cell>
          <cell r="EC474">
            <v>5.3795583525022375</v>
          </cell>
          <cell r="ED474">
            <v>12.238084979706715</v>
          </cell>
          <cell r="EE474" t="str">
            <v>Triangular</v>
          </cell>
        </row>
        <row r="475">
          <cell r="E475" t="str">
            <v>3_DEHYlg_N2O</v>
          </cell>
          <cell r="F475" t="str">
            <v>metric tonnes</v>
          </cell>
          <cell r="G475" t="e">
            <v>#NAME?</v>
          </cell>
          <cell r="H475">
            <v>9.1942858938547447E-4</v>
          </cell>
          <cell r="I475">
            <v>7.7771235667597827E-3</v>
          </cell>
          <cell r="J475">
            <v>2.0530549322625699E-2</v>
          </cell>
          <cell r="K475" t="str">
            <v>Triangular</v>
          </cell>
          <cell r="L475">
            <v>9.1942858938547447E-4</v>
          </cell>
          <cell r="M475">
            <v>7.7771235667597827E-3</v>
          </cell>
          <cell r="N475">
            <v>2.0530549322625699E-2</v>
          </cell>
          <cell r="O475" t="str">
            <v>Triangular</v>
          </cell>
          <cell r="P475">
            <v>9.1942858938547447E-4</v>
          </cell>
          <cell r="Q475">
            <v>7.7771235667597827E-3</v>
          </cell>
          <cell r="R475">
            <v>2.0530549322625699E-2</v>
          </cell>
          <cell r="S475" t="str">
            <v>Triangular</v>
          </cell>
          <cell r="T475">
            <v>9.1942858938547447E-4</v>
          </cell>
          <cell r="U475">
            <v>7.7771235667597827E-3</v>
          </cell>
          <cell r="V475">
            <v>2.0530549322625699E-2</v>
          </cell>
          <cell r="W475" t="str">
            <v>Triangular</v>
          </cell>
          <cell r="X475">
            <v>9.1942858938547447E-4</v>
          </cell>
          <cell r="Y475">
            <v>7.7771235667597827E-3</v>
          </cell>
          <cell r="Z475">
            <v>2.0530549322625699E-2</v>
          </cell>
          <cell r="AA475" t="str">
            <v>Triangular</v>
          </cell>
          <cell r="AB475">
            <v>9.1942858938547447E-4</v>
          </cell>
          <cell r="AC475">
            <v>7.7771235667597827E-3</v>
          </cell>
          <cell r="AD475">
            <v>2.0530549322625699E-2</v>
          </cell>
          <cell r="AE475" t="str">
            <v>Triangular</v>
          </cell>
          <cell r="AF475">
            <v>9.1942858938547447E-4</v>
          </cell>
          <cell r="AG475">
            <v>7.7771235667597827E-3</v>
          </cell>
          <cell r="AH475">
            <v>2.0530549322625699E-2</v>
          </cell>
          <cell r="AI475" t="str">
            <v>Triangular</v>
          </cell>
          <cell r="AJ475">
            <v>9.1942858938547447E-4</v>
          </cell>
          <cell r="AK475">
            <v>7.7771235667597827E-3</v>
          </cell>
          <cell r="AL475">
            <v>2.0530549322625699E-2</v>
          </cell>
          <cell r="AM475" t="str">
            <v>Triangular</v>
          </cell>
          <cell r="AN475">
            <v>9.1942858938547447E-4</v>
          </cell>
          <cell r="AO475">
            <v>7.7771235667597827E-3</v>
          </cell>
          <cell r="AP475">
            <v>2.0530549322625699E-2</v>
          </cell>
          <cell r="AQ475" t="str">
            <v>Triangular</v>
          </cell>
          <cell r="AR475">
            <v>9.1942858938547447E-4</v>
          </cell>
          <cell r="AS475">
            <v>7.7771235667597827E-3</v>
          </cell>
          <cell r="AT475">
            <v>2.0530549322625699E-2</v>
          </cell>
          <cell r="AU475" t="str">
            <v>Triangular</v>
          </cell>
          <cell r="AV475">
            <v>9.1942858938547447E-4</v>
          </cell>
          <cell r="AW475">
            <v>7.7771235667597827E-3</v>
          </cell>
          <cell r="AX475">
            <v>2.0530549322625699E-2</v>
          </cell>
          <cell r="AY475" t="str">
            <v>Triangular</v>
          </cell>
          <cell r="AZ475">
            <v>9.1942858938547447E-4</v>
          </cell>
          <cell r="BA475">
            <v>7.7771235667597827E-3</v>
          </cell>
          <cell r="BB475">
            <v>2.0530549322625699E-2</v>
          </cell>
          <cell r="BC475" t="str">
            <v>Triangular</v>
          </cell>
          <cell r="BD475">
            <v>9.1942858938547447E-4</v>
          </cell>
          <cell r="BE475">
            <v>7.7771235667597827E-3</v>
          </cell>
          <cell r="BF475">
            <v>2.0530549322625699E-2</v>
          </cell>
          <cell r="BG475" t="str">
            <v>Triangular</v>
          </cell>
          <cell r="BH475">
            <v>9.1942858938547447E-4</v>
          </cell>
          <cell r="BI475">
            <v>7.7771235667597827E-3</v>
          </cell>
          <cell r="BJ475">
            <v>2.0530549322625699E-2</v>
          </cell>
          <cell r="BK475" t="str">
            <v>Triangular</v>
          </cell>
          <cell r="BL475">
            <v>9.1942858938547447E-4</v>
          </cell>
          <cell r="BM475">
            <v>7.7771235667597827E-3</v>
          </cell>
          <cell r="BN475">
            <v>2.0530549322625699E-2</v>
          </cell>
          <cell r="BO475" t="str">
            <v>Triangular</v>
          </cell>
          <cell r="BP475">
            <v>9.1942858938547447E-4</v>
          </cell>
          <cell r="BQ475">
            <v>7.7771235667597827E-3</v>
          </cell>
          <cell r="BR475">
            <v>2.0530549322625699E-2</v>
          </cell>
          <cell r="BS475" t="str">
            <v>Triangular</v>
          </cell>
          <cell r="BT475">
            <v>9.1942858938547447E-4</v>
          </cell>
          <cell r="BU475">
            <v>7.7771235667597827E-3</v>
          </cell>
          <cell r="BV475">
            <v>2.0530549322625699E-2</v>
          </cell>
          <cell r="BW475" t="str">
            <v>Triangular</v>
          </cell>
          <cell r="BX475">
            <v>9.1942858938547447E-4</v>
          </cell>
          <cell r="BY475">
            <v>7.7771235667597827E-3</v>
          </cell>
          <cell r="BZ475">
            <v>2.0530549322625699E-2</v>
          </cell>
          <cell r="CA475" t="str">
            <v>Triangular</v>
          </cell>
          <cell r="CB475">
            <v>9.1942858938547447E-4</v>
          </cell>
          <cell r="CC475">
            <v>7.7771235667597827E-3</v>
          </cell>
          <cell r="CD475">
            <v>2.0530549322625699E-2</v>
          </cell>
          <cell r="CE475" t="str">
            <v>Triangular</v>
          </cell>
          <cell r="CF475">
            <v>9.1942858938547447E-4</v>
          </cell>
          <cell r="CG475">
            <v>7.7771235667597827E-3</v>
          </cell>
          <cell r="CH475">
            <v>2.0530549322625699E-2</v>
          </cell>
          <cell r="CI475" t="str">
            <v>Triangular</v>
          </cell>
          <cell r="CJ475">
            <v>9.1942858938547447E-4</v>
          </cell>
          <cell r="CK475">
            <v>7.7771235667597827E-3</v>
          </cell>
          <cell r="CL475">
            <v>2.0530549322625699E-2</v>
          </cell>
          <cell r="CM475" t="str">
            <v>Triangular</v>
          </cell>
          <cell r="CN475">
            <v>9.1942858938547447E-4</v>
          </cell>
          <cell r="CO475">
            <v>7.7771235667597827E-3</v>
          </cell>
          <cell r="CP475">
            <v>2.0530549322625699E-2</v>
          </cell>
          <cell r="CQ475" t="str">
            <v>Triangular</v>
          </cell>
          <cell r="CR475">
            <v>9.1942858938547447E-4</v>
          </cell>
          <cell r="CS475">
            <v>7.7771235667597827E-3</v>
          </cell>
          <cell r="CT475">
            <v>2.0530549322625699E-2</v>
          </cell>
          <cell r="CU475" t="str">
            <v>Triangular</v>
          </cell>
          <cell r="CV475">
            <v>9.1942858938547447E-4</v>
          </cell>
          <cell r="CW475">
            <v>7.7771235667597827E-3</v>
          </cell>
          <cell r="CX475">
            <v>2.0530549322625699E-2</v>
          </cell>
          <cell r="CY475" t="str">
            <v>Triangular</v>
          </cell>
          <cell r="CZ475">
            <v>9.1942858938547447E-4</v>
          </cell>
          <cell r="DA475">
            <v>7.7771235667597827E-3</v>
          </cell>
          <cell r="DB475">
            <v>2.0530549322625699E-2</v>
          </cell>
          <cell r="DC475" t="str">
            <v>Triangular</v>
          </cell>
          <cell r="DD475">
            <v>9.1942858938547447E-4</v>
          </cell>
          <cell r="DE475">
            <v>7.7771235667597827E-3</v>
          </cell>
          <cell r="DF475">
            <v>2.0530549322625699E-2</v>
          </cell>
          <cell r="DG475" t="str">
            <v>Triangular</v>
          </cell>
          <cell r="DH475">
            <v>9.1942858938547447E-4</v>
          </cell>
          <cell r="DI475">
            <v>7.7771235667597827E-3</v>
          </cell>
          <cell r="DJ475">
            <v>2.0530549322625699E-2</v>
          </cell>
          <cell r="DK475" t="str">
            <v>Triangular</v>
          </cell>
          <cell r="DL475">
            <v>9.1942858938547447E-4</v>
          </cell>
          <cell r="DM475">
            <v>7.7771235667597827E-3</v>
          </cell>
          <cell r="DN475">
            <v>2.0530549322625699E-2</v>
          </cell>
          <cell r="DO475" t="str">
            <v>Triangular</v>
          </cell>
          <cell r="DP475">
            <v>9.1942858938547447E-4</v>
          </cell>
          <cell r="DQ475">
            <v>7.7771235667597827E-3</v>
          </cell>
          <cell r="DR475">
            <v>2.0530549322625699E-2</v>
          </cell>
          <cell r="DS475" t="str">
            <v>Triangular</v>
          </cell>
          <cell r="DT475">
            <v>9.1942858938547447E-4</v>
          </cell>
          <cell r="DU475">
            <v>7.7771235667597827E-3</v>
          </cell>
          <cell r="DV475">
            <v>2.0530549322625699E-2</v>
          </cell>
          <cell r="DW475" t="str">
            <v>Triangular</v>
          </cell>
          <cell r="DX475">
            <v>9.1942858938547447E-4</v>
          </cell>
          <cell r="DY475">
            <v>7.7771235667597827E-3</v>
          </cell>
          <cell r="DZ475">
            <v>2.0530549322625699E-2</v>
          </cell>
          <cell r="EA475" t="str">
            <v>Triangular</v>
          </cell>
          <cell r="EB475">
            <v>9.1942858938547447E-4</v>
          </cell>
          <cell r="EC475">
            <v>7.7771235667597827E-3</v>
          </cell>
          <cell r="ED475">
            <v>2.0530549322625699E-2</v>
          </cell>
          <cell r="EE475" t="str">
            <v>Triangular</v>
          </cell>
        </row>
        <row r="476">
          <cell r="E476" t="str">
            <v>3_DEHY_flare_rate</v>
          </cell>
          <cell r="F476"/>
          <cell r="G476" t="e">
            <v>#NAME?</v>
          </cell>
          <cell r="H476">
            <v>0.99996927374301681</v>
          </cell>
          <cell r="I476">
            <v>0.99956483286778397</v>
          </cell>
          <cell r="J476">
            <v>0.99901237197392923</v>
          </cell>
          <cell r="K476" t="str">
            <v>Triangular</v>
          </cell>
          <cell r="L476">
            <v>0.99996927374301681</v>
          </cell>
          <cell r="M476">
            <v>0.99956483286778397</v>
          </cell>
          <cell r="N476">
            <v>0.99901237197392923</v>
          </cell>
          <cell r="O476" t="str">
            <v>Triangular</v>
          </cell>
          <cell r="P476">
            <v>0.99996927374301681</v>
          </cell>
          <cell r="Q476">
            <v>0.99956483286778397</v>
          </cell>
          <cell r="R476">
            <v>0.99901237197392923</v>
          </cell>
          <cell r="S476" t="str">
            <v>Triangular</v>
          </cell>
          <cell r="T476">
            <v>0.99996927374301681</v>
          </cell>
          <cell r="U476">
            <v>0.99956483286778397</v>
          </cell>
          <cell r="V476">
            <v>0.99901237197392923</v>
          </cell>
          <cell r="W476" t="str">
            <v>Triangular</v>
          </cell>
          <cell r="X476">
            <v>0.99996927374301681</v>
          </cell>
          <cell r="Y476">
            <v>0.99956483286778397</v>
          </cell>
          <cell r="Z476">
            <v>0.99901237197392923</v>
          </cell>
          <cell r="AA476" t="str">
            <v>Triangular</v>
          </cell>
          <cell r="AB476">
            <v>0.99996927374301681</v>
          </cell>
          <cell r="AC476">
            <v>0.99956483286778397</v>
          </cell>
          <cell r="AD476">
            <v>0.99901237197392923</v>
          </cell>
          <cell r="AE476" t="str">
            <v>Triangular</v>
          </cell>
          <cell r="AF476">
            <v>0.99996927374301681</v>
          </cell>
          <cell r="AG476">
            <v>0.99956483286778397</v>
          </cell>
          <cell r="AH476">
            <v>0.99901237197392923</v>
          </cell>
          <cell r="AI476" t="str">
            <v>Triangular</v>
          </cell>
          <cell r="AJ476">
            <v>0.99996927374301681</v>
          </cell>
          <cell r="AK476">
            <v>0.99956483286778397</v>
          </cell>
          <cell r="AL476">
            <v>0.99901237197392923</v>
          </cell>
          <cell r="AM476" t="str">
            <v>Triangular</v>
          </cell>
          <cell r="AN476">
            <v>0.99996927374301681</v>
          </cell>
          <cell r="AO476">
            <v>0.99956483286778397</v>
          </cell>
          <cell r="AP476">
            <v>0.99901237197392923</v>
          </cell>
          <cell r="AQ476" t="str">
            <v>Triangular</v>
          </cell>
          <cell r="AR476">
            <v>0.99996927374301681</v>
          </cell>
          <cell r="AS476">
            <v>0.99956483286778397</v>
          </cell>
          <cell r="AT476">
            <v>0.99901237197392923</v>
          </cell>
          <cell r="AU476" t="str">
            <v>Triangular</v>
          </cell>
          <cell r="AV476">
            <v>0.99996927374301681</v>
          </cell>
          <cell r="AW476">
            <v>0.99956483286778397</v>
          </cell>
          <cell r="AX476">
            <v>0.99901237197392923</v>
          </cell>
          <cell r="AY476" t="str">
            <v>Triangular</v>
          </cell>
          <cell r="AZ476">
            <v>0.99996927374301681</v>
          </cell>
          <cell r="BA476">
            <v>0.99956483286778397</v>
          </cell>
          <cell r="BB476">
            <v>0.99901237197392923</v>
          </cell>
          <cell r="BC476" t="str">
            <v>Triangular</v>
          </cell>
          <cell r="BD476">
            <v>0.99996927374301681</v>
          </cell>
          <cell r="BE476">
            <v>0.99956483286778397</v>
          </cell>
          <cell r="BF476">
            <v>0.99901237197392923</v>
          </cell>
          <cell r="BG476" t="str">
            <v>Triangular</v>
          </cell>
          <cell r="BH476">
            <v>0.99996927374301681</v>
          </cell>
          <cell r="BI476">
            <v>0.99956483286778397</v>
          </cell>
          <cell r="BJ476">
            <v>0.99901237197392923</v>
          </cell>
          <cell r="BK476" t="str">
            <v>Triangular</v>
          </cell>
          <cell r="BL476">
            <v>0.99996927374301681</v>
          </cell>
          <cell r="BM476">
            <v>0.99956483286778397</v>
          </cell>
          <cell r="BN476">
            <v>0.99901237197392923</v>
          </cell>
          <cell r="BO476" t="str">
            <v>Triangular</v>
          </cell>
          <cell r="BP476">
            <v>0.99996927374301681</v>
          </cell>
          <cell r="BQ476">
            <v>0.99956483286778397</v>
          </cell>
          <cell r="BR476">
            <v>0.99901237197392923</v>
          </cell>
          <cell r="BS476" t="str">
            <v>Triangular</v>
          </cell>
          <cell r="BT476">
            <v>0.99996927374301681</v>
          </cell>
          <cell r="BU476">
            <v>0.99956483286778397</v>
          </cell>
          <cell r="BV476">
            <v>0.99901237197392923</v>
          </cell>
          <cell r="BW476" t="str">
            <v>Triangular</v>
          </cell>
          <cell r="BX476">
            <v>0.99996927374301681</v>
          </cell>
          <cell r="BY476">
            <v>0.99956483286778397</v>
          </cell>
          <cell r="BZ476">
            <v>0.99901237197392923</v>
          </cell>
          <cell r="CA476" t="str">
            <v>Triangular</v>
          </cell>
          <cell r="CB476">
            <v>0.99996927374301681</v>
          </cell>
          <cell r="CC476">
            <v>0.99956483286778397</v>
          </cell>
          <cell r="CD476">
            <v>0.99901237197392923</v>
          </cell>
          <cell r="CE476" t="str">
            <v>Triangular</v>
          </cell>
          <cell r="CF476">
            <v>0.99996927374301681</v>
          </cell>
          <cell r="CG476">
            <v>0.99956483286778397</v>
          </cell>
          <cell r="CH476">
            <v>0.99901237197392923</v>
          </cell>
          <cell r="CI476" t="str">
            <v>Triangular</v>
          </cell>
          <cell r="CJ476">
            <v>0.99996927374301681</v>
          </cell>
          <cell r="CK476">
            <v>0.99956483286778397</v>
          </cell>
          <cell r="CL476">
            <v>0.99901237197392923</v>
          </cell>
          <cell r="CM476" t="str">
            <v>Triangular</v>
          </cell>
          <cell r="CN476">
            <v>0.99996927374301681</v>
          </cell>
          <cell r="CO476">
            <v>0.99956483286778397</v>
          </cell>
          <cell r="CP476">
            <v>0.99901237197392923</v>
          </cell>
          <cell r="CQ476" t="str">
            <v>Triangular</v>
          </cell>
          <cell r="CR476">
            <v>0.99996927374301681</v>
          </cell>
          <cell r="CS476">
            <v>0.99956483286778397</v>
          </cell>
          <cell r="CT476">
            <v>0.99901237197392923</v>
          </cell>
          <cell r="CU476" t="str">
            <v>Triangular</v>
          </cell>
          <cell r="CV476">
            <v>0.99996927374301681</v>
          </cell>
          <cell r="CW476">
            <v>0.99956483286778397</v>
          </cell>
          <cell r="CX476">
            <v>0.99901237197392923</v>
          </cell>
          <cell r="CY476" t="str">
            <v>Triangular</v>
          </cell>
          <cell r="CZ476">
            <v>0.99996927374301681</v>
          </cell>
          <cell r="DA476">
            <v>0.99956483286778397</v>
          </cell>
          <cell r="DB476">
            <v>0.99901237197392923</v>
          </cell>
          <cell r="DC476" t="str">
            <v>Triangular</v>
          </cell>
          <cell r="DD476">
            <v>0.99996927374301681</v>
          </cell>
          <cell r="DE476">
            <v>0.99956483286778397</v>
          </cell>
          <cell r="DF476">
            <v>0.99901237197392923</v>
          </cell>
          <cell r="DG476" t="str">
            <v>Triangular</v>
          </cell>
          <cell r="DH476">
            <v>0.99996927374301681</v>
          </cell>
          <cell r="DI476">
            <v>0.99956483286778397</v>
          </cell>
          <cell r="DJ476">
            <v>0.99901237197392923</v>
          </cell>
          <cell r="DK476" t="str">
            <v>Triangular</v>
          </cell>
          <cell r="DL476">
            <v>0.99996927374301681</v>
          </cell>
          <cell r="DM476">
            <v>0.99956483286778397</v>
          </cell>
          <cell r="DN476">
            <v>0.99901237197392923</v>
          </cell>
          <cell r="DO476" t="str">
            <v>Triangular</v>
          </cell>
          <cell r="DP476">
            <v>0.99996927374301681</v>
          </cell>
          <cell r="DQ476">
            <v>0.99956483286778397</v>
          </cell>
          <cell r="DR476">
            <v>0.99901237197392923</v>
          </cell>
          <cell r="DS476" t="str">
            <v>Triangular</v>
          </cell>
          <cell r="DT476">
            <v>0.99996927374301681</v>
          </cell>
          <cell r="DU476">
            <v>0.99956483286778397</v>
          </cell>
          <cell r="DV476">
            <v>0.99901237197392923</v>
          </cell>
          <cell r="DW476" t="str">
            <v>Triangular</v>
          </cell>
          <cell r="DX476">
            <v>0.99996927374301681</v>
          </cell>
          <cell r="DY476">
            <v>0.99956483286778397</v>
          </cell>
          <cell r="DZ476">
            <v>0.99901237197392923</v>
          </cell>
          <cell r="EA476" t="str">
            <v>Triangular</v>
          </cell>
          <cell r="EB476">
            <v>0.99996927374301681</v>
          </cell>
          <cell r="EC476">
            <v>0.99956483286778397</v>
          </cell>
          <cell r="ED476">
            <v>0.99901237197392923</v>
          </cell>
          <cell r="EE476" t="str">
            <v>Triangular</v>
          </cell>
        </row>
        <row r="477">
          <cell r="E477" t="str">
            <v>3_DEHY_flare_eff</v>
          </cell>
          <cell r="F477"/>
          <cell r="G477" t="e">
            <v>#NAME?</v>
          </cell>
          <cell r="H477">
            <v>0.86134752094971978</v>
          </cell>
          <cell r="I477">
            <v>0.8921376110335193</v>
          </cell>
          <cell r="J477">
            <v>0.92017845670391107</v>
          </cell>
          <cell r="K477" t="str">
            <v>Triangular</v>
          </cell>
          <cell r="L477">
            <v>0.86134752094971978</v>
          </cell>
          <cell r="M477">
            <v>0.8921376110335193</v>
          </cell>
          <cell r="N477">
            <v>0.92017845670391107</v>
          </cell>
          <cell r="O477" t="str">
            <v>Triangular</v>
          </cell>
          <cell r="P477">
            <v>0.86134752094971978</v>
          </cell>
          <cell r="Q477">
            <v>0.8921376110335193</v>
          </cell>
          <cell r="R477">
            <v>0.92017845670391107</v>
          </cell>
          <cell r="S477" t="str">
            <v>Triangular</v>
          </cell>
          <cell r="T477">
            <v>0.86134752094971978</v>
          </cell>
          <cell r="U477">
            <v>0.8921376110335193</v>
          </cell>
          <cell r="V477">
            <v>0.92017845670391107</v>
          </cell>
          <cell r="W477" t="str">
            <v>Triangular</v>
          </cell>
          <cell r="X477">
            <v>0.86134752094971978</v>
          </cell>
          <cell r="Y477">
            <v>0.8921376110335193</v>
          </cell>
          <cell r="Z477">
            <v>0.92017845670391107</v>
          </cell>
          <cell r="AA477" t="str">
            <v>Triangular</v>
          </cell>
          <cell r="AB477">
            <v>0.86134752094971978</v>
          </cell>
          <cell r="AC477">
            <v>0.8921376110335193</v>
          </cell>
          <cell r="AD477">
            <v>0.92017845670391107</v>
          </cell>
          <cell r="AE477" t="str">
            <v>Triangular</v>
          </cell>
          <cell r="AF477">
            <v>0.86134752094971978</v>
          </cell>
          <cell r="AG477">
            <v>0.8921376110335193</v>
          </cell>
          <cell r="AH477">
            <v>0.92017845670391107</v>
          </cell>
          <cell r="AI477" t="str">
            <v>Triangular</v>
          </cell>
          <cell r="AJ477">
            <v>0.86134752094971978</v>
          </cell>
          <cell r="AK477">
            <v>0.8921376110335193</v>
          </cell>
          <cell r="AL477">
            <v>0.92017845670391107</v>
          </cell>
          <cell r="AM477" t="str">
            <v>Triangular</v>
          </cell>
          <cell r="AN477">
            <v>0.86134752094971978</v>
          </cell>
          <cell r="AO477">
            <v>0.8921376110335193</v>
          </cell>
          <cell r="AP477">
            <v>0.92017845670391107</v>
          </cell>
          <cell r="AQ477" t="str">
            <v>Triangular</v>
          </cell>
          <cell r="AR477">
            <v>0.86134752094971978</v>
          </cell>
          <cell r="AS477">
            <v>0.8921376110335193</v>
          </cell>
          <cell r="AT477">
            <v>0.92017845670391107</v>
          </cell>
          <cell r="AU477" t="str">
            <v>Triangular</v>
          </cell>
          <cell r="AV477">
            <v>0.86134752094971978</v>
          </cell>
          <cell r="AW477">
            <v>0.8921376110335193</v>
          </cell>
          <cell r="AX477">
            <v>0.92017845670391107</v>
          </cell>
          <cell r="AY477" t="str">
            <v>Triangular</v>
          </cell>
          <cell r="AZ477">
            <v>0.86134752094971978</v>
          </cell>
          <cell r="BA477">
            <v>0.8921376110335193</v>
          </cell>
          <cell r="BB477">
            <v>0.92017845670391107</v>
          </cell>
          <cell r="BC477" t="str">
            <v>Triangular</v>
          </cell>
          <cell r="BD477">
            <v>0.86134752094971978</v>
          </cell>
          <cell r="BE477">
            <v>0.8921376110335193</v>
          </cell>
          <cell r="BF477">
            <v>0.92017845670391107</v>
          </cell>
          <cell r="BG477" t="str">
            <v>Triangular</v>
          </cell>
          <cell r="BH477">
            <v>0.86134752094971978</v>
          </cell>
          <cell r="BI477">
            <v>0.8921376110335193</v>
          </cell>
          <cell r="BJ477">
            <v>0.92017845670391107</v>
          </cell>
          <cell r="BK477" t="str">
            <v>Triangular</v>
          </cell>
          <cell r="BL477">
            <v>0.86134752094971978</v>
          </cell>
          <cell r="BM477">
            <v>0.8921376110335193</v>
          </cell>
          <cell r="BN477">
            <v>0.92017845670391107</v>
          </cell>
          <cell r="BO477" t="str">
            <v>Triangular</v>
          </cell>
          <cell r="BP477">
            <v>0.86134752094971978</v>
          </cell>
          <cell r="BQ477">
            <v>0.8921376110335193</v>
          </cell>
          <cell r="BR477">
            <v>0.92017845670391107</v>
          </cell>
          <cell r="BS477" t="str">
            <v>Triangular</v>
          </cell>
          <cell r="BT477">
            <v>0.86134752094971978</v>
          </cell>
          <cell r="BU477">
            <v>0.8921376110335193</v>
          </cell>
          <cell r="BV477">
            <v>0.92017845670391107</v>
          </cell>
          <cell r="BW477" t="str">
            <v>Triangular</v>
          </cell>
          <cell r="BX477">
            <v>0.86134752094971978</v>
          </cell>
          <cell r="BY477">
            <v>0.8921376110335193</v>
          </cell>
          <cell r="BZ477">
            <v>0.92017845670391107</v>
          </cell>
          <cell r="CA477" t="str">
            <v>Triangular</v>
          </cell>
          <cell r="CB477">
            <v>0.86134752094971978</v>
          </cell>
          <cell r="CC477">
            <v>0.8921376110335193</v>
          </cell>
          <cell r="CD477">
            <v>0.92017845670391107</v>
          </cell>
          <cell r="CE477" t="str">
            <v>Triangular</v>
          </cell>
          <cell r="CF477">
            <v>0.86134752094971978</v>
          </cell>
          <cell r="CG477">
            <v>0.8921376110335193</v>
          </cell>
          <cell r="CH477">
            <v>0.92017845670391107</v>
          </cell>
          <cell r="CI477" t="str">
            <v>Triangular</v>
          </cell>
          <cell r="CJ477">
            <v>0.86134752094971978</v>
          </cell>
          <cell r="CK477">
            <v>0.8921376110335193</v>
          </cell>
          <cell r="CL477">
            <v>0.92017845670391107</v>
          </cell>
          <cell r="CM477" t="str">
            <v>Triangular</v>
          </cell>
          <cell r="CN477">
            <v>0.86134752094971978</v>
          </cell>
          <cell r="CO477">
            <v>0.8921376110335193</v>
          </cell>
          <cell r="CP477">
            <v>0.92017845670391107</v>
          </cell>
          <cell r="CQ477" t="str">
            <v>Triangular</v>
          </cell>
          <cell r="CR477">
            <v>0.86134752094971978</v>
          </cell>
          <cell r="CS477">
            <v>0.8921376110335193</v>
          </cell>
          <cell r="CT477">
            <v>0.92017845670391107</v>
          </cell>
          <cell r="CU477" t="str">
            <v>Triangular</v>
          </cell>
          <cell r="CV477">
            <v>0.86134752094971978</v>
          </cell>
          <cell r="CW477">
            <v>0.8921376110335193</v>
          </cell>
          <cell r="CX477">
            <v>0.92017845670391107</v>
          </cell>
          <cell r="CY477" t="str">
            <v>Triangular</v>
          </cell>
          <cell r="CZ477">
            <v>0.86134752094971978</v>
          </cell>
          <cell r="DA477">
            <v>0.8921376110335193</v>
          </cell>
          <cell r="DB477">
            <v>0.92017845670391107</v>
          </cell>
          <cell r="DC477" t="str">
            <v>Triangular</v>
          </cell>
          <cell r="DD477">
            <v>0.86134752094971978</v>
          </cell>
          <cell r="DE477">
            <v>0.8921376110335193</v>
          </cell>
          <cell r="DF477">
            <v>0.92017845670391107</v>
          </cell>
          <cell r="DG477" t="str">
            <v>Triangular</v>
          </cell>
          <cell r="DH477">
            <v>0.86134752094971978</v>
          </cell>
          <cell r="DI477">
            <v>0.8921376110335193</v>
          </cell>
          <cell r="DJ477">
            <v>0.92017845670391107</v>
          </cell>
          <cell r="DK477" t="str">
            <v>Triangular</v>
          </cell>
          <cell r="DL477">
            <v>0.86134752094971978</v>
          </cell>
          <cell r="DM477">
            <v>0.8921376110335193</v>
          </cell>
          <cell r="DN477">
            <v>0.92017845670391107</v>
          </cell>
          <cell r="DO477" t="str">
            <v>Triangular</v>
          </cell>
          <cell r="DP477">
            <v>0.86134752094971978</v>
          </cell>
          <cell r="DQ477">
            <v>0.8921376110335193</v>
          </cell>
          <cell r="DR477">
            <v>0.92017845670391107</v>
          </cell>
          <cell r="DS477" t="str">
            <v>Triangular</v>
          </cell>
          <cell r="DT477">
            <v>0.86134752094971978</v>
          </cell>
          <cell r="DU477">
            <v>0.8921376110335193</v>
          </cell>
          <cell r="DV477">
            <v>0.92017845670391107</v>
          </cell>
          <cell r="DW477" t="str">
            <v>Triangular</v>
          </cell>
          <cell r="DX477">
            <v>0.86134752094971978</v>
          </cell>
          <cell r="DY477">
            <v>0.8921376110335193</v>
          </cell>
          <cell r="DZ477">
            <v>0.92017845670391107</v>
          </cell>
          <cell r="EA477" t="str">
            <v>Triangular</v>
          </cell>
          <cell r="EB477">
            <v>0.86134752094971978</v>
          </cell>
          <cell r="EC477">
            <v>0.8921376110335193</v>
          </cell>
          <cell r="ED477">
            <v>0.92017845670391107</v>
          </cell>
          <cell r="EE477" t="str">
            <v>Triangular</v>
          </cell>
        </row>
        <row r="478">
          <cell r="E478" t="str">
            <v>3_BDother_CO2</v>
          </cell>
          <cell r="F478" t="str">
            <v>metric tonnes</v>
          </cell>
          <cell r="G478" t="e">
            <v>#NAME?</v>
          </cell>
          <cell r="H478">
            <v>0.10804041236033524</v>
          </cell>
          <cell r="I478">
            <v>0.83164103115195576</v>
          </cell>
          <cell r="J478">
            <v>2.5609385496019552</v>
          </cell>
          <cell r="K478" t="str">
            <v>Triangular</v>
          </cell>
          <cell r="L478">
            <v>0.10804041236033524</v>
          </cell>
          <cell r="M478">
            <v>0.83164103115195576</v>
          </cell>
          <cell r="N478">
            <v>2.5609385496019552</v>
          </cell>
          <cell r="O478" t="str">
            <v>Triangular</v>
          </cell>
          <cell r="P478">
            <v>0.10804041236033524</v>
          </cell>
          <cell r="Q478">
            <v>0.83164103115195576</v>
          </cell>
          <cell r="R478">
            <v>2.5609385496019552</v>
          </cell>
          <cell r="S478" t="str">
            <v>Triangular</v>
          </cell>
          <cell r="T478">
            <v>0.10804041236033524</v>
          </cell>
          <cell r="U478">
            <v>0.83164103115195576</v>
          </cell>
          <cell r="V478">
            <v>2.5609385496019552</v>
          </cell>
          <cell r="W478" t="str">
            <v>Triangular</v>
          </cell>
          <cell r="X478">
            <v>0.10804041236033524</v>
          </cell>
          <cell r="Y478">
            <v>0.83164103115195576</v>
          </cell>
          <cell r="Z478">
            <v>2.5609385496019552</v>
          </cell>
          <cell r="AA478" t="str">
            <v>Triangular</v>
          </cell>
          <cell r="AB478">
            <v>0.10804041236033524</v>
          </cell>
          <cell r="AC478">
            <v>0.83164103115195576</v>
          </cell>
          <cell r="AD478">
            <v>2.5609385496019552</v>
          </cell>
          <cell r="AE478" t="str">
            <v>Triangular</v>
          </cell>
          <cell r="AF478">
            <v>0.10804041236033524</v>
          </cell>
          <cell r="AG478">
            <v>0.83164103115195576</v>
          </cell>
          <cell r="AH478">
            <v>2.5609385496019552</v>
          </cell>
          <cell r="AI478" t="str">
            <v>Triangular</v>
          </cell>
          <cell r="AJ478">
            <v>0.10804041236033524</v>
          </cell>
          <cell r="AK478">
            <v>0.83164103115195576</v>
          </cell>
          <cell r="AL478">
            <v>2.5609385496019552</v>
          </cell>
          <cell r="AM478" t="str">
            <v>Triangular</v>
          </cell>
          <cell r="AN478">
            <v>0.10804041236033524</v>
          </cell>
          <cell r="AO478">
            <v>0.83164103115195576</v>
          </cell>
          <cell r="AP478">
            <v>2.5609385496019552</v>
          </cell>
          <cell r="AQ478" t="str">
            <v>Triangular</v>
          </cell>
          <cell r="AR478">
            <v>0.10804041236033524</v>
          </cell>
          <cell r="AS478">
            <v>0.83164103115195576</v>
          </cell>
          <cell r="AT478">
            <v>2.5609385496019552</v>
          </cell>
          <cell r="AU478" t="str">
            <v>Triangular</v>
          </cell>
          <cell r="AV478">
            <v>0.10804041236033524</v>
          </cell>
          <cell r="AW478">
            <v>0.83164103115195576</v>
          </cell>
          <cell r="AX478">
            <v>2.5609385496019552</v>
          </cell>
          <cell r="AY478" t="str">
            <v>Triangular</v>
          </cell>
          <cell r="AZ478">
            <v>0.10804041236033524</v>
          </cell>
          <cell r="BA478">
            <v>0.83164103115195576</v>
          </cell>
          <cell r="BB478">
            <v>2.5609385496019552</v>
          </cell>
          <cell r="BC478" t="str">
            <v>Triangular</v>
          </cell>
          <cell r="BD478">
            <v>0.10804041236033524</v>
          </cell>
          <cell r="BE478">
            <v>0.83164103115195576</v>
          </cell>
          <cell r="BF478">
            <v>2.5609385496019552</v>
          </cell>
          <cell r="BG478" t="str">
            <v>Triangular</v>
          </cell>
          <cell r="BH478">
            <v>0.10804041236033524</v>
          </cell>
          <cell r="BI478">
            <v>0.83164103115195576</v>
          </cell>
          <cell r="BJ478">
            <v>2.5609385496019552</v>
          </cell>
          <cell r="BK478" t="str">
            <v>Triangular</v>
          </cell>
          <cell r="BL478">
            <v>0.10804041236033524</v>
          </cell>
          <cell r="BM478">
            <v>0.83164103115195576</v>
          </cell>
          <cell r="BN478">
            <v>2.5609385496019552</v>
          </cell>
          <cell r="BO478" t="str">
            <v>Triangular</v>
          </cell>
          <cell r="BP478">
            <v>0.10804041236033524</v>
          </cell>
          <cell r="BQ478">
            <v>0.83164103115195576</v>
          </cell>
          <cell r="BR478">
            <v>2.5609385496019552</v>
          </cell>
          <cell r="BS478" t="str">
            <v>Triangular</v>
          </cell>
          <cell r="BT478">
            <v>0.10804041236033524</v>
          </cell>
          <cell r="BU478">
            <v>0.83164103115195576</v>
          </cell>
          <cell r="BV478">
            <v>2.5609385496019552</v>
          </cell>
          <cell r="BW478" t="str">
            <v>Triangular</v>
          </cell>
          <cell r="BX478">
            <v>0.10804041236033524</v>
          </cell>
          <cell r="BY478">
            <v>0.83164103115195576</v>
          </cell>
          <cell r="BZ478">
            <v>2.5609385496019552</v>
          </cell>
          <cell r="CA478" t="str">
            <v>Triangular</v>
          </cell>
          <cell r="CB478">
            <v>0.10804041236033524</v>
          </cell>
          <cell r="CC478">
            <v>0.83164103115195576</v>
          </cell>
          <cell r="CD478">
            <v>2.5609385496019552</v>
          </cell>
          <cell r="CE478" t="str">
            <v>Triangular</v>
          </cell>
          <cell r="CF478">
            <v>0.10804041236033524</v>
          </cell>
          <cell r="CG478">
            <v>0.83164103115195576</v>
          </cell>
          <cell r="CH478">
            <v>2.5609385496019552</v>
          </cell>
          <cell r="CI478" t="str">
            <v>Triangular</v>
          </cell>
          <cell r="CJ478">
            <v>0.10804041236033524</v>
          </cell>
          <cell r="CK478">
            <v>0.83164103115195576</v>
          </cell>
          <cell r="CL478">
            <v>2.5609385496019552</v>
          </cell>
          <cell r="CM478" t="str">
            <v>Triangular</v>
          </cell>
          <cell r="CN478">
            <v>0.10804041236033524</v>
          </cell>
          <cell r="CO478">
            <v>0.83164103115195576</v>
          </cell>
          <cell r="CP478">
            <v>2.5609385496019552</v>
          </cell>
          <cell r="CQ478" t="str">
            <v>Triangular</v>
          </cell>
          <cell r="CR478">
            <v>0.10804041236033524</v>
          </cell>
          <cell r="CS478">
            <v>0.83164103115195576</v>
          </cell>
          <cell r="CT478">
            <v>2.5609385496019552</v>
          </cell>
          <cell r="CU478" t="str">
            <v>Triangular</v>
          </cell>
          <cell r="CV478">
            <v>0.10804041236033524</v>
          </cell>
          <cell r="CW478">
            <v>0.83164103115195576</v>
          </cell>
          <cell r="CX478">
            <v>2.5609385496019552</v>
          </cell>
          <cell r="CY478" t="str">
            <v>Triangular</v>
          </cell>
          <cell r="CZ478">
            <v>0.10804041236033524</v>
          </cell>
          <cell r="DA478">
            <v>0.83164103115195576</v>
          </cell>
          <cell r="DB478">
            <v>2.5609385496019552</v>
          </cell>
          <cell r="DC478" t="str">
            <v>Triangular</v>
          </cell>
          <cell r="DD478">
            <v>0.10804041236033524</v>
          </cell>
          <cell r="DE478">
            <v>0.83164103115195576</v>
          </cell>
          <cell r="DF478">
            <v>2.5609385496019552</v>
          </cell>
          <cell r="DG478" t="str">
            <v>Triangular</v>
          </cell>
          <cell r="DH478">
            <v>0.10804041236033524</v>
          </cell>
          <cell r="DI478">
            <v>0.83164103115195576</v>
          </cell>
          <cell r="DJ478">
            <v>2.5609385496019552</v>
          </cell>
          <cell r="DK478" t="str">
            <v>Triangular</v>
          </cell>
          <cell r="DL478">
            <v>0.10804041236033524</v>
          </cell>
          <cell r="DM478">
            <v>0.83164103115195576</v>
          </cell>
          <cell r="DN478">
            <v>2.5609385496019552</v>
          </cell>
          <cell r="DO478" t="str">
            <v>Triangular</v>
          </cell>
          <cell r="DP478">
            <v>0.10804041236033524</v>
          </cell>
          <cell r="DQ478">
            <v>0.83164103115195576</v>
          </cell>
          <cell r="DR478">
            <v>2.5609385496019552</v>
          </cell>
          <cell r="DS478" t="str">
            <v>Triangular</v>
          </cell>
          <cell r="DT478">
            <v>0.10804041236033524</v>
          </cell>
          <cell r="DU478">
            <v>0.83164103115195576</v>
          </cell>
          <cell r="DV478">
            <v>2.5609385496019552</v>
          </cell>
          <cell r="DW478" t="str">
            <v>Triangular</v>
          </cell>
          <cell r="DX478">
            <v>0.10804041236033524</v>
          </cell>
          <cell r="DY478">
            <v>0.83164103115195576</v>
          </cell>
          <cell r="DZ478">
            <v>2.5609385496019552</v>
          </cell>
          <cell r="EA478" t="str">
            <v>Triangular</v>
          </cell>
          <cell r="EB478">
            <v>0.10804041236033524</v>
          </cell>
          <cell r="EC478">
            <v>0.83164103115195576</v>
          </cell>
          <cell r="ED478">
            <v>2.5609385496019552</v>
          </cell>
          <cell r="EE478" t="str">
            <v>Triangular</v>
          </cell>
        </row>
        <row r="479">
          <cell r="E479" t="str">
            <v>3_BDother_CH4</v>
          </cell>
          <cell r="F479" t="str">
            <v>metric tonnes</v>
          </cell>
          <cell r="G479" t="e">
            <v>#NAME?</v>
          </cell>
          <cell r="H479">
            <v>1.921901212555865</v>
          </cell>
          <cell r="I479">
            <v>7.8313374937832441</v>
          </cell>
          <cell r="J479">
            <v>16.259744826243026</v>
          </cell>
          <cell r="K479" t="str">
            <v>Triangular</v>
          </cell>
          <cell r="L479">
            <v>1.921901212555865</v>
          </cell>
          <cell r="M479">
            <v>7.8313374937832441</v>
          </cell>
          <cell r="N479">
            <v>16.259744826243026</v>
          </cell>
          <cell r="O479" t="str">
            <v>Triangular</v>
          </cell>
          <cell r="P479">
            <v>1.921901212555865</v>
          </cell>
          <cell r="Q479">
            <v>7.8313374937832441</v>
          </cell>
          <cell r="R479">
            <v>16.259744826243026</v>
          </cell>
          <cell r="S479" t="str">
            <v>Triangular</v>
          </cell>
          <cell r="T479">
            <v>1.921901212555865</v>
          </cell>
          <cell r="U479">
            <v>7.8313374937832441</v>
          </cell>
          <cell r="V479">
            <v>16.259744826243026</v>
          </cell>
          <cell r="W479" t="str">
            <v>Triangular</v>
          </cell>
          <cell r="X479">
            <v>1.921901212555865</v>
          </cell>
          <cell r="Y479">
            <v>7.8313374937832441</v>
          </cell>
          <cell r="Z479">
            <v>16.259744826243026</v>
          </cell>
          <cell r="AA479" t="str">
            <v>Triangular</v>
          </cell>
          <cell r="AB479">
            <v>1.921901212555865</v>
          </cell>
          <cell r="AC479">
            <v>7.8313374937832441</v>
          </cell>
          <cell r="AD479">
            <v>16.259744826243026</v>
          </cell>
          <cell r="AE479" t="str">
            <v>Triangular</v>
          </cell>
          <cell r="AF479">
            <v>1.921901212555865</v>
          </cell>
          <cell r="AG479">
            <v>7.8313374937832441</v>
          </cell>
          <cell r="AH479">
            <v>16.259744826243026</v>
          </cell>
          <cell r="AI479" t="str">
            <v>Triangular</v>
          </cell>
          <cell r="AJ479">
            <v>1.921901212555865</v>
          </cell>
          <cell r="AK479">
            <v>7.8313374937832441</v>
          </cell>
          <cell r="AL479">
            <v>16.259744826243026</v>
          </cell>
          <cell r="AM479" t="str">
            <v>Triangular</v>
          </cell>
          <cell r="AN479">
            <v>1.921901212555865</v>
          </cell>
          <cell r="AO479">
            <v>7.8313374937832441</v>
          </cell>
          <cell r="AP479">
            <v>16.259744826243026</v>
          </cell>
          <cell r="AQ479" t="str">
            <v>Triangular</v>
          </cell>
          <cell r="AR479">
            <v>1.921901212555865</v>
          </cell>
          <cell r="AS479">
            <v>7.8313374937832441</v>
          </cell>
          <cell r="AT479">
            <v>16.259744826243026</v>
          </cell>
          <cell r="AU479" t="str">
            <v>Triangular</v>
          </cell>
          <cell r="AV479">
            <v>1.921901212555865</v>
          </cell>
          <cell r="AW479">
            <v>7.8313374937832441</v>
          </cell>
          <cell r="AX479">
            <v>16.259744826243026</v>
          </cell>
          <cell r="AY479" t="str">
            <v>Triangular</v>
          </cell>
          <cell r="AZ479">
            <v>1.921901212555865</v>
          </cell>
          <cell r="BA479">
            <v>7.8313374937832441</v>
          </cell>
          <cell r="BB479">
            <v>16.259744826243026</v>
          </cell>
          <cell r="BC479" t="str">
            <v>Triangular</v>
          </cell>
          <cell r="BD479">
            <v>1.921901212555865</v>
          </cell>
          <cell r="BE479">
            <v>7.8313374937832441</v>
          </cell>
          <cell r="BF479">
            <v>16.259744826243026</v>
          </cell>
          <cell r="BG479" t="str">
            <v>Triangular</v>
          </cell>
          <cell r="BH479">
            <v>1.921901212555865</v>
          </cell>
          <cell r="BI479">
            <v>7.8313374937832441</v>
          </cell>
          <cell r="BJ479">
            <v>16.259744826243026</v>
          </cell>
          <cell r="BK479" t="str">
            <v>Triangular</v>
          </cell>
          <cell r="BL479">
            <v>1.921901212555865</v>
          </cell>
          <cell r="BM479">
            <v>7.8313374937832441</v>
          </cell>
          <cell r="BN479">
            <v>16.259744826243026</v>
          </cell>
          <cell r="BO479" t="str">
            <v>Triangular</v>
          </cell>
          <cell r="BP479">
            <v>1.921901212555865</v>
          </cell>
          <cell r="BQ479">
            <v>7.8313374937832441</v>
          </cell>
          <cell r="BR479">
            <v>16.259744826243026</v>
          </cell>
          <cell r="BS479" t="str">
            <v>Triangular</v>
          </cell>
          <cell r="BT479">
            <v>1.921901212555865</v>
          </cell>
          <cell r="BU479">
            <v>7.8313374937832441</v>
          </cell>
          <cell r="BV479">
            <v>16.259744826243026</v>
          </cell>
          <cell r="BW479" t="str">
            <v>Triangular</v>
          </cell>
          <cell r="BX479">
            <v>1.921901212555865</v>
          </cell>
          <cell r="BY479">
            <v>7.8313374937832441</v>
          </cell>
          <cell r="BZ479">
            <v>16.259744826243026</v>
          </cell>
          <cell r="CA479" t="str">
            <v>Triangular</v>
          </cell>
          <cell r="CB479">
            <v>1.921901212555865</v>
          </cell>
          <cell r="CC479">
            <v>7.8313374937832441</v>
          </cell>
          <cell r="CD479">
            <v>16.259744826243026</v>
          </cell>
          <cell r="CE479" t="str">
            <v>Triangular</v>
          </cell>
          <cell r="CF479">
            <v>1.921901212555865</v>
          </cell>
          <cell r="CG479">
            <v>7.8313374937832441</v>
          </cell>
          <cell r="CH479">
            <v>16.259744826243026</v>
          </cell>
          <cell r="CI479" t="str">
            <v>Triangular</v>
          </cell>
          <cell r="CJ479">
            <v>1.921901212555865</v>
          </cell>
          <cell r="CK479">
            <v>7.8313374937832441</v>
          </cell>
          <cell r="CL479">
            <v>16.259744826243026</v>
          </cell>
          <cell r="CM479" t="str">
            <v>Triangular</v>
          </cell>
          <cell r="CN479">
            <v>1.921901212555865</v>
          </cell>
          <cell r="CO479">
            <v>7.8313374937832441</v>
          </cell>
          <cell r="CP479">
            <v>16.259744826243026</v>
          </cell>
          <cell r="CQ479" t="str">
            <v>Triangular</v>
          </cell>
          <cell r="CR479">
            <v>1.921901212555865</v>
          </cell>
          <cell r="CS479">
            <v>7.8313374937832441</v>
          </cell>
          <cell r="CT479">
            <v>16.259744826243026</v>
          </cell>
          <cell r="CU479" t="str">
            <v>Triangular</v>
          </cell>
          <cell r="CV479">
            <v>1.921901212555865</v>
          </cell>
          <cell r="CW479">
            <v>7.8313374937832441</v>
          </cell>
          <cell r="CX479">
            <v>16.259744826243026</v>
          </cell>
          <cell r="CY479" t="str">
            <v>Triangular</v>
          </cell>
          <cell r="CZ479">
            <v>1.921901212555865</v>
          </cell>
          <cell r="DA479">
            <v>7.8313374937832441</v>
          </cell>
          <cell r="DB479">
            <v>16.259744826243026</v>
          </cell>
          <cell r="DC479" t="str">
            <v>Triangular</v>
          </cell>
          <cell r="DD479">
            <v>1.921901212555865</v>
          </cell>
          <cell r="DE479">
            <v>7.8313374937832441</v>
          </cell>
          <cell r="DF479">
            <v>16.259744826243026</v>
          </cell>
          <cell r="DG479" t="str">
            <v>Triangular</v>
          </cell>
          <cell r="DH479">
            <v>1.921901212555865</v>
          </cell>
          <cell r="DI479">
            <v>7.8313374937832441</v>
          </cell>
          <cell r="DJ479">
            <v>16.259744826243026</v>
          </cell>
          <cell r="DK479" t="str">
            <v>Triangular</v>
          </cell>
          <cell r="DL479">
            <v>1.921901212555865</v>
          </cell>
          <cell r="DM479">
            <v>7.8313374937832441</v>
          </cell>
          <cell r="DN479">
            <v>16.259744826243026</v>
          </cell>
          <cell r="DO479" t="str">
            <v>Triangular</v>
          </cell>
          <cell r="DP479">
            <v>1.921901212555865</v>
          </cell>
          <cell r="DQ479">
            <v>7.8313374937832441</v>
          </cell>
          <cell r="DR479">
            <v>16.259744826243026</v>
          </cell>
          <cell r="DS479" t="str">
            <v>Triangular</v>
          </cell>
          <cell r="DT479">
            <v>1.921901212555865</v>
          </cell>
          <cell r="DU479">
            <v>7.8313374937832441</v>
          </cell>
          <cell r="DV479">
            <v>16.259744826243026</v>
          </cell>
          <cell r="DW479" t="str">
            <v>Triangular</v>
          </cell>
          <cell r="DX479">
            <v>1.921901212555865</v>
          </cell>
          <cell r="DY479">
            <v>7.8313374937832441</v>
          </cell>
          <cell r="DZ479">
            <v>16.259744826243026</v>
          </cell>
          <cell r="EA479" t="str">
            <v>Triangular</v>
          </cell>
          <cell r="EB479">
            <v>1.921901212555865</v>
          </cell>
          <cell r="EC479">
            <v>7.8313374937832441</v>
          </cell>
          <cell r="ED479">
            <v>16.259744826243026</v>
          </cell>
          <cell r="EE479" t="str">
            <v>Triangular</v>
          </cell>
        </row>
        <row r="480">
          <cell r="E480" t="str">
            <v>3_BDcomp_CO2</v>
          </cell>
          <cell r="F480" t="str">
            <v>metric tonnes</v>
          </cell>
          <cell r="G480" t="e">
            <v>#NAME?</v>
          </cell>
          <cell r="H480">
            <v>1.5746828275698328</v>
          </cell>
          <cell r="I480">
            <v>3.1715646342525114</v>
          </cell>
          <cell r="J480">
            <v>5.0223269009846314</v>
          </cell>
          <cell r="K480" t="str">
            <v>Triangular</v>
          </cell>
          <cell r="L480">
            <v>1.5746828275698328</v>
          </cell>
          <cell r="M480">
            <v>3.1715646342525114</v>
          </cell>
          <cell r="N480">
            <v>5.0223269009846314</v>
          </cell>
          <cell r="O480" t="str">
            <v>Triangular</v>
          </cell>
          <cell r="P480">
            <v>1.5746828275698328</v>
          </cell>
          <cell r="Q480">
            <v>3.1715646342525114</v>
          </cell>
          <cell r="R480">
            <v>5.0223269009846314</v>
          </cell>
          <cell r="S480" t="str">
            <v>Triangular</v>
          </cell>
          <cell r="T480">
            <v>1.5746828275698328</v>
          </cell>
          <cell r="U480">
            <v>3.1715646342525114</v>
          </cell>
          <cell r="V480">
            <v>5.0223269009846314</v>
          </cell>
          <cell r="W480" t="str">
            <v>Triangular</v>
          </cell>
          <cell r="X480">
            <v>1.5746828275698328</v>
          </cell>
          <cell r="Y480">
            <v>3.1715646342525114</v>
          </cell>
          <cell r="Z480">
            <v>5.0223269009846314</v>
          </cell>
          <cell r="AA480" t="str">
            <v>Triangular</v>
          </cell>
          <cell r="AB480">
            <v>1.5746828275698328</v>
          </cell>
          <cell r="AC480">
            <v>3.1715646342525114</v>
          </cell>
          <cell r="AD480">
            <v>5.0223269009846314</v>
          </cell>
          <cell r="AE480" t="str">
            <v>Triangular</v>
          </cell>
          <cell r="AF480">
            <v>1.5746828275698328</v>
          </cell>
          <cell r="AG480">
            <v>3.1715646342525114</v>
          </cell>
          <cell r="AH480">
            <v>5.0223269009846314</v>
          </cell>
          <cell r="AI480" t="str">
            <v>Triangular</v>
          </cell>
          <cell r="AJ480">
            <v>1.5746828275698328</v>
          </cell>
          <cell r="AK480">
            <v>3.1715646342525114</v>
          </cell>
          <cell r="AL480">
            <v>5.0223269009846314</v>
          </cell>
          <cell r="AM480" t="str">
            <v>Triangular</v>
          </cell>
          <cell r="AN480">
            <v>1.5746828275698328</v>
          </cell>
          <cell r="AO480">
            <v>3.1715646342525114</v>
          </cell>
          <cell r="AP480">
            <v>5.0223269009846314</v>
          </cell>
          <cell r="AQ480" t="str">
            <v>Triangular</v>
          </cell>
          <cell r="AR480">
            <v>1.5746828275698328</v>
          </cell>
          <cell r="AS480">
            <v>3.1715646342525114</v>
          </cell>
          <cell r="AT480">
            <v>5.0223269009846314</v>
          </cell>
          <cell r="AU480" t="str">
            <v>Triangular</v>
          </cell>
          <cell r="AV480">
            <v>1.5746828275698328</v>
          </cell>
          <cell r="AW480">
            <v>3.1715646342525114</v>
          </cell>
          <cell r="AX480">
            <v>5.0223269009846314</v>
          </cell>
          <cell r="AY480" t="str">
            <v>Triangular</v>
          </cell>
          <cell r="AZ480">
            <v>1.5746828275698328</v>
          </cell>
          <cell r="BA480">
            <v>3.1715646342525114</v>
          </cell>
          <cell r="BB480">
            <v>5.0223269009846314</v>
          </cell>
          <cell r="BC480" t="str">
            <v>Triangular</v>
          </cell>
          <cell r="BD480">
            <v>1.5746828275698328</v>
          </cell>
          <cell r="BE480">
            <v>3.1715646342525114</v>
          </cell>
          <cell r="BF480">
            <v>5.0223269009846314</v>
          </cell>
          <cell r="BG480" t="str">
            <v>Triangular</v>
          </cell>
          <cell r="BH480">
            <v>1.5746828275698328</v>
          </cell>
          <cell r="BI480">
            <v>3.1715646342525114</v>
          </cell>
          <cell r="BJ480">
            <v>5.0223269009846314</v>
          </cell>
          <cell r="BK480" t="str">
            <v>Triangular</v>
          </cell>
          <cell r="BL480">
            <v>1.5746828275698328</v>
          </cell>
          <cell r="BM480">
            <v>3.1715646342525114</v>
          </cell>
          <cell r="BN480">
            <v>5.0223269009846314</v>
          </cell>
          <cell r="BO480" t="str">
            <v>Triangular</v>
          </cell>
          <cell r="BP480">
            <v>1.5746828275698328</v>
          </cell>
          <cell r="BQ480">
            <v>3.1715646342525114</v>
          </cell>
          <cell r="BR480">
            <v>5.0223269009846314</v>
          </cell>
          <cell r="BS480" t="str">
            <v>Triangular</v>
          </cell>
          <cell r="BT480">
            <v>1.5746828275698328</v>
          </cell>
          <cell r="BU480">
            <v>3.1715646342525114</v>
          </cell>
          <cell r="BV480">
            <v>5.0223269009846314</v>
          </cell>
          <cell r="BW480" t="str">
            <v>Triangular</v>
          </cell>
          <cell r="BX480">
            <v>1.5746828275698328</v>
          </cell>
          <cell r="BY480">
            <v>3.1715646342525114</v>
          </cell>
          <cell r="BZ480">
            <v>5.0223269009846314</v>
          </cell>
          <cell r="CA480" t="str">
            <v>Triangular</v>
          </cell>
          <cell r="CB480">
            <v>1.5746828275698328</v>
          </cell>
          <cell r="CC480">
            <v>3.1715646342525114</v>
          </cell>
          <cell r="CD480">
            <v>5.0223269009846314</v>
          </cell>
          <cell r="CE480" t="str">
            <v>Triangular</v>
          </cell>
          <cell r="CF480">
            <v>1.5746828275698328</v>
          </cell>
          <cell r="CG480">
            <v>3.1715646342525114</v>
          </cell>
          <cell r="CH480">
            <v>5.0223269009846314</v>
          </cell>
          <cell r="CI480" t="str">
            <v>Triangular</v>
          </cell>
          <cell r="CJ480">
            <v>1.5746828275698328</v>
          </cell>
          <cell r="CK480">
            <v>3.1715646342525114</v>
          </cell>
          <cell r="CL480">
            <v>5.0223269009846314</v>
          </cell>
          <cell r="CM480" t="str">
            <v>Triangular</v>
          </cell>
          <cell r="CN480">
            <v>1.5746828275698328</v>
          </cell>
          <cell r="CO480">
            <v>3.1715646342525114</v>
          </cell>
          <cell r="CP480">
            <v>5.0223269009846314</v>
          </cell>
          <cell r="CQ480" t="str">
            <v>Triangular</v>
          </cell>
          <cell r="CR480">
            <v>1.5746828275698328</v>
          </cell>
          <cell r="CS480">
            <v>3.1715646342525114</v>
          </cell>
          <cell r="CT480">
            <v>5.0223269009846314</v>
          </cell>
          <cell r="CU480" t="str">
            <v>Triangular</v>
          </cell>
          <cell r="CV480">
            <v>1.5746828275698328</v>
          </cell>
          <cell r="CW480">
            <v>3.1715646342525114</v>
          </cell>
          <cell r="CX480">
            <v>5.0223269009846314</v>
          </cell>
          <cell r="CY480" t="str">
            <v>Triangular</v>
          </cell>
          <cell r="CZ480">
            <v>1.5746828275698328</v>
          </cell>
          <cell r="DA480">
            <v>3.1715646342525114</v>
          </cell>
          <cell r="DB480">
            <v>5.0223269009846314</v>
          </cell>
          <cell r="DC480" t="str">
            <v>Triangular</v>
          </cell>
          <cell r="DD480">
            <v>1.5746828275698328</v>
          </cell>
          <cell r="DE480">
            <v>3.1715646342525114</v>
          </cell>
          <cell r="DF480">
            <v>5.0223269009846314</v>
          </cell>
          <cell r="DG480" t="str">
            <v>Triangular</v>
          </cell>
          <cell r="DH480">
            <v>1.5746828275698328</v>
          </cell>
          <cell r="DI480">
            <v>3.1715646342525114</v>
          </cell>
          <cell r="DJ480">
            <v>5.0223269009846314</v>
          </cell>
          <cell r="DK480" t="str">
            <v>Triangular</v>
          </cell>
          <cell r="DL480">
            <v>1.5746828275698328</v>
          </cell>
          <cell r="DM480">
            <v>3.1715646342525114</v>
          </cell>
          <cell r="DN480">
            <v>5.0223269009846314</v>
          </cell>
          <cell r="DO480" t="str">
            <v>Triangular</v>
          </cell>
          <cell r="DP480">
            <v>1.5746828275698328</v>
          </cell>
          <cell r="DQ480">
            <v>3.1715646342525114</v>
          </cell>
          <cell r="DR480">
            <v>5.0223269009846314</v>
          </cell>
          <cell r="DS480" t="str">
            <v>Triangular</v>
          </cell>
          <cell r="DT480">
            <v>1.5746828275698328</v>
          </cell>
          <cell r="DU480">
            <v>3.1715646342525114</v>
          </cell>
          <cell r="DV480">
            <v>5.0223269009846314</v>
          </cell>
          <cell r="DW480" t="str">
            <v>Triangular</v>
          </cell>
          <cell r="DX480">
            <v>1.5746828275698328</v>
          </cell>
          <cell r="DY480">
            <v>3.1715646342525114</v>
          </cell>
          <cell r="DZ480">
            <v>5.0223269009846314</v>
          </cell>
          <cell r="EA480" t="str">
            <v>Triangular</v>
          </cell>
          <cell r="EB480">
            <v>1.5746828275698328</v>
          </cell>
          <cell r="EC480">
            <v>3.1715646342525114</v>
          </cell>
          <cell r="ED480">
            <v>5.0223269009846314</v>
          </cell>
          <cell r="EE480" t="str">
            <v>Triangular</v>
          </cell>
        </row>
        <row r="481">
          <cell r="E481" t="str">
            <v>3_BDcomp_CH4</v>
          </cell>
          <cell r="F481" t="str">
            <v>metric tonnes</v>
          </cell>
          <cell r="G481" t="e">
            <v>#NAME?</v>
          </cell>
          <cell r="H481">
            <v>15.164965246675967</v>
          </cell>
          <cell r="I481">
            <v>22.638402969008602</v>
          </cell>
          <cell r="J481">
            <v>31.658403954252773</v>
          </cell>
          <cell r="K481" t="str">
            <v>Triangular</v>
          </cell>
          <cell r="L481">
            <v>15.164965246675967</v>
          </cell>
          <cell r="M481">
            <v>22.638402969008602</v>
          </cell>
          <cell r="N481">
            <v>31.658403954252773</v>
          </cell>
          <cell r="O481" t="str">
            <v>Triangular</v>
          </cell>
          <cell r="P481">
            <v>15.164965246675967</v>
          </cell>
          <cell r="Q481">
            <v>22.638402969008602</v>
          </cell>
          <cell r="R481">
            <v>31.658403954252773</v>
          </cell>
          <cell r="S481" t="str">
            <v>Triangular</v>
          </cell>
          <cell r="T481">
            <v>15.164965246675967</v>
          </cell>
          <cell r="U481">
            <v>22.638402969008602</v>
          </cell>
          <cell r="V481">
            <v>31.658403954252773</v>
          </cell>
          <cell r="W481" t="str">
            <v>Triangular</v>
          </cell>
          <cell r="X481">
            <v>15.164965246675967</v>
          </cell>
          <cell r="Y481">
            <v>22.638402969008602</v>
          </cell>
          <cell r="Z481">
            <v>31.658403954252773</v>
          </cell>
          <cell r="AA481" t="str">
            <v>Triangular</v>
          </cell>
          <cell r="AB481">
            <v>15.164965246675967</v>
          </cell>
          <cell r="AC481">
            <v>22.638402969008602</v>
          </cell>
          <cell r="AD481">
            <v>31.658403954252773</v>
          </cell>
          <cell r="AE481" t="str">
            <v>Triangular</v>
          </cell>
          <cell r="AF481">
            <v>15.164965246675967</v>
          </cell>
          <cell r="AG481">
            <v>22.638402969008602</v>
          </cell>
          <cell r="AH481">
            <v>31.658403954252773</v>
          </cell>
          <cell r="AI481" t="str">
            <v>Triangular</v>
          </cell>
          <cell r="AJ481">
            <v>15.164965246675967</v>
          </cell>
          <cell r="AK481">
            <v>22.638402969008602</v>
          </cell>
          <cell r="AL481">
            <v>31.658403954252773</v>
          </cell>
          <cell r="AM481" t="str">
            <v>Triangular</v>
          </cell>
          <cell r="AN481">
            <v>15.164965246675967</v>
          </cell>
          <cell r="AO481">
            <v>22.638402969008602</v>
          </cell>
          <cell r="AP481">
            <v>31.658403954252773</v>
          </cell>
          <cell r="AQ481" t="str">
            <v>Triangular</v>
          </cell>
          <cell r="AR481">
            <v>15.164965246675967</v>
          </cell>
          <cell r="AS481">
            <v>22.638402969008602</v>
          </cell>
          <cell r="AT481">
            <v>31.658403954252773</v>
          </cell>
          <cell r="AU481" t="str">
            <v>Triangular</v>
          </cell>
          <cell r="AV481">
            <v>15.164965246675967</v>
          </cell>
          <cell r="AW481">
            <v>22.638402969008602</v>
          </cell>
          <cell r="AX481">
            <v>31.658403954252773</v>
          </cell>
          <cell r="AY481" t="str">
            <v>Triangular</v>
          </cell>
          <cell r="AZ481">
            <v>15.164965246675967</v>
          </cell>
          <cell r="BA481">
            <v>22.638402969008602</v>
          </cell>
          <cell r="BB481">
            <v>31.658403954252773</v>
          </cell>
          <cell r="BC481" t="str">
            <v>Triangular</v>
          </cell>
          <cell r="BD481">
            <v>15.164965246675967</v>
          </cell>
          <cell r="BE481">
            <v>22.638402969008602</v>
          </cell>
          <cell r="BF481">
            <v>31.658403954252773</v>
          </cell>
          <cell r="BG481" t="str">
            <v>Triangular</v>
          </cell>
          <cell r="BH481">
            <v>15.164965246675967</v>
          </cell>
          <cell r="BI481">
            <v>22.638402969008602</v>
          </cell>
          <cell r="BJ481">
            <v>31.658403954252773</v>
          </cell>
          <cell r="BK481" t="str">
            <v>Triangular</v>
          </cell>
          <cell r="BL481">
            <v>15.164965246675967</v>
          </cell>
          <cell r="BM481">
            <v>22.638402969008602</v>
          </cell>
          <cell r="BN481">
            <v>31.658403954252773</v>
          </cell>
          <cell r="BO481" t="str">
            <v>Triangular</v>
          </cell>
          <cell r="BP481">
            <v>15.164965246675967</v>
          </cell>
          <cell r="BQ481">
            <v>22.638402969008602</v>
          </cell>
          <cell r="BR481">
            <v>31.658403954252773</v>
          </cell>
          <cell r="BS481" t="str">
            <v>Triangular</v>
          </cell>
          <cell r="BT481">
            <v>15.164965246675967</v>
          </cell>
          <cell r="BU481">
            <v>22.638402969008602</v>
          </cell>
          <cell r="BV481">
            <v>31.658403954252773</v>
          </cell>
          <cell r="BW481" t="str">
            <v>Triangular</v>
          </cell>
          <cell r="BX481">
            <v>15.164965246675967</v>
          </cell>
          <cell r="BY481">
            <v>22.638402969008602</v>
          </cell>
          <cell r="BZ481">
            <v>31.658403954252773</v>
          </cell>
          <cell r="CA481" t="str">
            <v>Triangular</v>
          </cell>
          <cell r="CB481">
            <v>15.164965246675967</v>
          </cell>
          <cell r="CC481">
            <v>22.638402969008602</v>
          </cell>
          <cell r="CD481">
            <v>31.658403954252773</v>
          </cell>
          <cell r="CE481" t="str">
            <v>Triangular</v>
          </cell>
          <cell r="CF481">
            <v>15.164965246675967</v>
          </cell>
          <cell r="CG481">
            <v>22.638402969008602</v>
          </cell>
          <cell r="CH481">
            <v>31.658403954252773</v>
          </cell>
          <cell r="CI481" t="str">
            <v>Triangular</v>
          </cell>
          <cell r="CJ481">
            <v>15.164965246675967</v>
          </cell>
          <cell r="CK481">
            <v>22.638402969008602</v>
          </cell>
          <cell r="CL481">
            <v>31.658403954252773</v>
          </cell>
          <cell r="CM481" t="str">
            <v>Triangular</v>
          </cell>
          <cell r="CN481">
            <v>15.164965246675967</v>
          </cell>
          <cell r="CO481">
            <v>22.638402969008602</v>
          </cell>
          <cell r="CP481">
            <v>31.658403954252773</v>
          </cell>
          <cell r="CQ481" t="str">
            <v>Triangular</v>
          </cell>
          <cell r="CR481">
            <v>15.164965246675967</v>
          </cell>
          <cell r="CS481">
            <v>22.638402969008602</v>
          </cell>
          <cell r="CT481">
            <v>31.658403954252773</v>
          </cell>
          <cell r="CU481" t="str">
            <v>Triangular</v>
          </cell>
          <cell r="CV481">
            <v>15.164965246675967</v>
          </cell>
          <cell r="CW481">
            <v>22.638402969008602</v>
          </cell>
          <cell r="CX481">
            <v>31.658403954252773</v>
          </cell>
          <cell r="CY481" t="str">
            <v>Triangular</v>
          </cell>
          <cell r="CZ481">
            <v>15.164965246675967</v>
          </cell>
          <cell r="DA481">
            <v>22.638402969008602</v>
          </cell>
          <cell r="DB481">
            <v>31.658403954252773</v>
          </cell>
          <cell r="DC481" t="str">
            <v>Triangular</v>
          </cell>
          <cell r="DD481">
            <v>15.164965246675967</v>
          </cell>
          <cell r="DE481">
            <v>22.638402969008602</v>
          </cell>
          <cell r="DF481">
            <v>31.658403954252773</v>
          </cell>
          <cell r="DG481" t="str">
            <v>Triangular</v>
          </cell>
          <cell r="DH481">
            <v>15.164965246675967</v>
          </cell>
          <cell r="DI481">
            <v>22.638402969008602</v>
          </cell>
          <cell r="DJ481">
            <v>31.658403954252773</v>
          </cell>
          <cell r="DK481" t="str">
            <v>Triangular</v>
          </cell>
          <cell r="DL481">
            <v>15.164965246675967</v>
          </cell>
          <cell r="DM481">
            <v>22.638402969008602</v>
          </cell>
          <cell r="DN481">
            <v>31.658403954252773</v>
          </cell>
          <cell r="DO481" t="str">
            <v>Triangular</v>
          </cell>
          <cell r="DP481">
            <v>15.164965246675967</v>
          </cell>
          <cell r="DQ481">
            <v>22.638402969008602</v>
          </cell>
          <cell r="DR481">
            <v>31.658403954252773</v>
          </cell>
          <cell r="DS481" t="str">
            <v>Triangular</v>
          </cell>
          <cell r="DT481">
            <v>15.164965246675967</v>
          </cell>
          <cell r="DU481">
            <v>22.638402969008602</v>
          </cell>
          <cell r="DV481">
            <v>31.658403954252773</v>
          </cell>
          <cell r="DW481" t="str">
            <v>Triangular</v>
          </cell>
          <cell r="DX481">
            <v>15.164965246675967</v>
          </cell>
          <cell r="DY481">
            <v>22.638402969008602</v>
          </cell>
          <cell r="DZ481">
            <v>31.658403954252773</v>
          </cell>
          <cell r="EA481" t="str">
            <v>Triangular</v>
          </cell>
          <cell r="EB481">
            <v>15.164965246675967</v>
          </cell>
          <cell r="EC481">
            <v>22.638402969008602</v>
          </cell>
          <cell r="ED481">
            <v>31.658403954252773</v>
          </cell>
          <cell r="EE481" t="str">
            <v>Triangular</v>
          </cell>
        </row>
        <row r="482">
          <cell r="E482" t="str">
            <v>3_BDesd_CO2</v>
          </cell>
          <cell r="F482" t="str">
            <v>metric tonnes</v>
          </cell>
          <cell r="G482" t="e">
            <v>#NAME?</v>
          </cell>
          <cell r="H482">
            <v>2.7941811648044691E-2</v>
          </cell>
          <cell r="I482">
            <v>9.1606735585754162E-2</v>
          </cell>
          <cell r="J482">
            <v>0.16905054696229044</v>
          </cell>
          <cell r="K482" t="str">
            <v>Triangular</v>
          </cell>
          <cell r="L482">
            <v>2.7941811648044691E-2</v>
          </cell>
          <cell r="M482">
            <v>9.1606735585754162E-2</v>
          </cell>
          <cell r="N482">
            <v>0.16905054696229044</v>
          </cell>
          <cell r="O482" t="str">
            <v>Triangular</v>
          </cell>
          <cell r="P482">
            <v>2.7941811648044691E-2</v>
          </cell>
          <cell r="Q482">
            <v>9.1606735585754162E-2</v>
          </cell>
          <cell r="R482">
            <v>0.16905054696229044</v>
          </cell>
          <cell r="S482" t="str">
            <v>Triangular</v>
          </cell>
          <cell r="T482">
            <v>2.7941811648044691E-2</v>
          </cell>
          <cell r="U482">
            <v>9.1606735585754162E-2</v>
          </cell>
          <cell r="V482">
            <v>0.16905054696229044</v>
          </cell>
          <cell r="W482" t="str">
            <v>Triangular</v>
          </cell>
          <cell r="X482">
            <v>2.7941811648044691E-2</v>
          </cell>
          <cell r="Y482">
            <v>9.1606735585754162E-2</v>
          </cell>
          <cell r="Z482">
            <v>0.16905054696229044</v>
          </cell>
          <cell r="AA482" t="str">
            <v>Triangular</v>
          </cell>
          <cell r="AB482">
            <v>2.7941811648044691E-2</v>
          </cell>
          <cell r="AC482">
            <v>9.1606735585754162E-2</v>
          </cell>
          <cell r="AD482">
            <v>0.16905054696229044</v>
          </cell>
          <cell r="AE482" t="str">
            <v>Triangular</v>
          </cell>
          <cell r="AF482">
            <v>2.7941811648044691E-2</v>
          </cell>
          <cell r="AG482">
            <v>9.1606735585754162E-2</v>
          </cell>
          <cell r="AH482">
            <v>0.16905054696229044</v>
          </cell>
          <cell r="AI482" t="str">
            <v>Triangular</v>
          </cell>
          <cell r="AJ482">
            <v>2.7941811648044691E-2</v>
          </cell>
          <cell r="AK482">
            <v>9.1606735585754162E-2</v>
          </cell>
          <cell r="AL482">
            <v>0.16905054696229044</v>
          </cell>
          <cell r="AM482" t="str">
            <v>Triangular</v>
          </cell>
          <cell r="AN482">
            <v>2.7941811648044691E-2</v>
          </cell>
          <cell r="AO482">
            <v>9.1606735585754162E-2</v>
          </cell>
          <cell r="AP482">
            <v>0.16905054696229044</v>
          </cell>
          <cell r="AQ482" t="str">
            <v>Triangular</v>
          </cell>
          <cell r="AR482">
            <v>2.7941811648044691E-2</v>
          </cell>
          <cell r="AS482">
            <v>9.1606735585754162E-2</v>
          </cell>
          <cell r="AT482">
            <v>0.16905054696229044</v>
          </cell>
          <cell r="AU482" t="str">
            <v>Triangular</v>
          </cell>
          <cell r="AV482">
            <v>2.7941811648044691E-2</v>
          </cell>
          <cell r="AW482">
            <v>9.1606735585754162E-2</v>
          </cell>
          <cell r="AX482">
            <v>0.16905054696229044</v>
          </cell>
          <cell r="AY482" t="str">
            <v>Triangular</v>
          </cell>
          <cell r="AZ482">
            <v>2.7941811648044691E-2</v>
          </cell>
          <cell r="BA482">
            <v>9.1606735585754162E-2</v>
          </cell>
          <cell r="BB482">
            <v>0.16905054696229044</v>
          </cell>
          <cell r="BC482" t="str">
            <v>Triangular</v>
          </cell>
          <cell r="BD482">
            <v>2.7941811648044691E-2</v>
          </cell>
          <cell r="BE482">
            <v>9.1606735585754162E-2</v>
          </cell>
          <cell r="BF482">
            <v>0.16905054696229044</v>
          </cell>
          <cell r="BG482" t="str">
            <v>Triangular</v>
          </cell>
          <cell r="BH482">
            <v>2.7941811648044691E-2</v>
          </cell>
          <cell r="BI482">
            <v>9.1606735585754162E-2</v>
          </cell>
          <cell r="BJ482">
            <v>0.16905054696229044</v>
          </cell>
          <cell r="BK482" t="str">
            <v>Triangular</v>
          </cell>
          <cell r="BL482">
            <v>2.7941811648044691E-2</v>
          </cell>
          <cell r="BM482">
            <v>9.1606735585754162E-2</v>
          </cell>
          <cell r="BN482">
            <v>0.16905054696229044</v>
          </cell>
          <cell r="BO482" t="str">
            <v>Triangular</v>
          </cell>
          <cell r="BP482">
            <v>2.7941811648044691E-2</v>
          </cell>
          <cell r="BQ482">
            <v>9.1606735585754162E-2</v>
          </cell>
          <cell r="BR482">
            <v>0.16905054696229044</v>
          </cell>
          <cell r="BS482" t="str">
            <v>Triangular</v>
          </cell>
          <cell r="BT482">
            <v>2.7941811648044691E-2</v>
          </cell>
          <cell r="BU482">
            <v>9.1606735585754162E-2</v>
          </cell>
          <cell r="BV482">
            <v>0.16905054696229044</v>
          </cell>
          <cell r="BW482" t="str">
            <v>Triangular</v>
          </cell>
          <cell r="BX482">
            <v>2.7941811648044691E-2</v>
          </cell>
          <cell r="BY482">
            <v>9.1606735585754162E-2</v>
          </cell>
          <cell r="BZ482">
            <v>0.16905054696229044</v>
          </cell>
          <cell r="CA482" t="str">
            <v>Triangular</v>
          </cell>
          <cell r="CB482">
            <v>2.7941811648044691E-2</v>
          </cell>
          <cell r="CC482">
            <v>9.1606735585754162E-2</v>
          </cell>
          <cell r="CD482">
            <v>0.16905054696229044</v>
          </cell>
          <cell r="CE482" t="str">
            <v>Triangular</v>
          </cell>
          <cell r="CF482">
            <v>2.7941811648044691E-2</v>
          </cell>
          <cell r="CG482">
            <v>9.1606735585754162E-2</v>
          </cell>
          <cell r="CH482">
            <v>0.16905054696229044</v>
          </cell>
          <cell r="CI482" t="str">
            <v>Triangular</v>
          </cell>
          <cell r="CJ482">
            <v>2.7941811648044691E-2</v>
          </cell>
          <cell r="CK482">
            <v>9.1606735585754162E-2</v>
          </cell>
          <cell r="CL482">
            <v>0.16905054696229044</v>
          </cell>
          <cell r="CM482" t="str">
            <v>Triangular</v>
          </cell>
          <cell r="CN482">
            <v>2.7941811648044691E-2</v>
          </cell>
          <cell r="CO482">
            <v>9.1606735585754162E-2</v>
          </cell>
          <cell r="CP482">
            <v>0.16905054696229044</v>
          </cell>
          <cell r="CQ482" t="str">
            <v>Triangular</v>
          </cell>
          <cell r="CR482">
            <v>2.7941811648044691E-2</v>
          </cell>
          <cell r="CS482">
            <v>9.1606735585754162E-2</v>
          </cell>
          <cell r="CT482">
            <v>0.16905054696229044</v>
          </cell>
          <cell r="CU482" t="str">
            <v>Triangular</v>
          </cell>
          <cell r="CV482">
            <v>2.7941811648044691E-2</v>
          </cell>
          <cell r="CW482">
            <v>9.1606735585754162E-2</v>
          </cell>
          <cell r="CX482">
            <v>0.16905054696229044</v>
          </cell>
          <cell r="CY482" t="str">
            <v>Triangular</v>
          </cell>
          <cell r="CZ482">
            <v>2.7941811648044691E-2</v>
          </cell>
          <cell r="DA482">
            <v>9.1606735585754162E-2</v>
          </cell>
          <cell r="DB482">
            <v>0.16905054696229044</v>
          </cell>
          <cell r="DC482" t="str">
            <v>Triangular</v>
          </cell>
          <cell r="DD482">
            <v>2.7941811648044691E-2</v>
          </cell>
          <cell r="DE482">
            <v>9.1606735585754162E-2</v>
          </cell>
          <cell r="DF482">
            <v>0.16905054696229044</v>
          </cell>
          <cell r="DG482" t="str">
            <v>Triangular</v>
          </cell>
          <cell r="DH482">
            <v>2.7941811648044691E-2</v>
          </cell>
          <cell r="DI482">
            <v>9.1606735585754162E-2</v>
          </cell>
          <cell r="DJ482">
            <v>0.16905054696229044</v>
          </cell>
          <cell r="DK482" t="str">
            <v>Triangular</v>
          </cell>
          <cell r="DL482">
            <v>2.7941811648044691E-2</v>
          </cell>
          <cell r="DM482">
            <v>9.1606735585754162E-2</v>
          </cell>
          <cell r="DN482">
            <v>0.16905054696229044</v>
          </cell>
          <cell r="DO482" t="str">
            <v>Triangular</v>
          </cell>
          <cell r="DP482">
            <v>2.7941811648044691E-2</v>
          </cell>
          <cell r="DQ482">
            <v>9.1606735585754162E-2</v>
          </cell>
          <cell r="DR482">
            <v>0.16905054696229044</v>
          </cell>
          <cell r="DS482" t="str">
            <v>Triangular</v>
          </cell>
          <cell r="DT482">
            <v>2.7941811648044691E-2</v>
          </cell>
          <cell r="DU482">
            <v>9.1606735585754162E-2</v>
          </cell>
          <cell r="DV482">
            <v>0.16905054696229044</v>
          </cell>
          <cell r="DW482" t="str">
            <v>Triangular</v>
          </cell>
          <cell r="DX482">
            <v>2.7941811648044691E-2</v>
          </cell>
          <cell r="DY482">
            <v>9.1606735585754162E-2</v>
          </cell>
          <cell r="DZ482">
            <v>0.16905054696229044</v>
          </cell>
          <cell r="EA482" t="str">
            <v>Triangular</v>
          </cell>
          <cell r="EB482">
            <v>2.7941811648044691E-2</v>
          </cell>
          <cell r="EC482">
            <v>9.1606735585754162E-2</v>
          </cell>
          <cell r="ED482">
            <v>0.16905054696229044</v>
          </cell>
          <cell r="EE482" t="str">
            <v>Triangular</v>
          </cell>
        </row>
        <row r="483">
          <cell r="E483" t="str">
            <v>3_BDesd_CH4</v>
          </cell>
          <cell r="F483" t="str">
            <v>metric tonnes</v>
          </cell>
          <cell r="G483" t="e">
            <v>#NAME?</v>
          </cell>
          <cell r="H483">
            <v>0.71881953405726273</v>
          </cell>
          <cell r="I483">
            <v>2.4829190779634085</v>
          </cell>
          <cell r="J483">
            <v>5.9442131424581008</v>
          </cell>
          <cell r="K483" t="str">
            <v>Triangular</v>
          </cell>
          <cell r="L483">
            <v>0.71881953405726273</v>
          </cell>
          <cell r="M483">
            <v>2.4829190779634085</v>
          </cell>
          <cell r="N483">
            <v>5.9442131424581008</v>
          </cell>
          <cell r="O483" t="str">
            <v>Triangular</v>
          </cell>
          <cell r="P483">
            <v>0.71881953405726273</v>
          </cell>
          <cell r="Q483">
            <v>2.4829190779634085</v>
          </cell>
          <cell r="R483">
            <v>5.9442131424581008</v>
          </cell>
          <cell r="S483" t="str">
            <v>Triangular</v>
          </cell>
          <cell r="T483">
            <v>0.71881953405726273</v>
          </cell>
          <cell r="U483">
            <v>2.4829190779634085</v>
          </cell>
          <cell r="V483">
            <v>5.9442131424581008</v>
          </cell>
          <cell r="W483" t="str">
            <v>Triangular</v>
          </cell>
          <cell r="X483">
            <v>0.71881953405726273</v>
          </cell>
          <cell r="Y483">
            <v>2.4829190779634085</v>
          </cell>
          <cell r="Z483">
            <v>5.9442131424581008</v>
          </cell>
          <cell r="AA483" t="str">
            <v>Triangular</v>
          </cell>
          <cell r="AB483">
            <v>0.71881953405726273</v>
          </cell>
          <cell r="AC483">
            <v>2.4829190779634085</v>
          </cell>
          <cell r="AD483">
            <v>5.9442131424581008</v>
          </cell>
          <cell r="AE483" t="str">
            <v>Triangular</v>
          </cell>
          <cell r="AF483">
            <v>0.71881953405726273</v>
          </cell>
          <cell r="AG483">
            <v>2.4829190779634085</v>
          </cell>
          <cell r="AH483">
            <v>5.9442131424581008</v>
          </cell>
          <cell r="AI483" t="str">
            <v>Triangular</v>
          </cell>
          <cell r="AJ483">
            <v>0.71881953405726273</v>
          </cell>
          <cell r="AK483">
            <v>2.4829190779634085</v>
          </cell>
          <cell r="AL483">
            <v>5.9442131424581008</v>
          </cell>
          <cell r="AM483" t="str">
            <v>Triangular</v>
          </cell>
          <cell r="AN483">
            <v>0.71881953405726273</v>
          </cell>
          <cell r="AO483">
            <v>2.4829190779634085</v>
          </cell>
          <cell r="AP483">
            <v>5.9442131424581008</v>
          </cell>
          <cell r="AQ483" t="str">
            <v>Triangular</v>
          </cell>
          <cell r="AR483">
            <v>0.71881953405726273</v>
          </cell>
          <cell r="AS483">
            <v>2.4829190779634085</v>
          </cell>
          <cell r="AT483">
            <v>5.9442131424581008</v>
          </cell>
          <cell r="AU483" t="str">
            <v>Triangular</v>
          </cell>
          <cell r="AV483">
            <v>0.71881953405726273</v>
          </cell>
          <cell r="AW483">
            <v>2.4829190779634085</v>
          </cell>
          <cell r="AX483">
            <v>5.9442131424581008</v>
          </cell>
          <cell r="AY483" t="str">
            <v>Triangular</v>
          </cell>
          <cell r="AZ483">
            <v>0.71881953405726273</v>
          </cell>
          <cell r="BA483">
            <v>2.4829190779634085</v>
          </cell>
          <cell r="BB483">
            <v>5.9442131424581008</v>
          </cell>
          <cell r="BC483" t="str">
            <v>Triangular</v>
          </cell>
          <cell r="BD483">
            <v>0.71881953405726273</v>
          </cell>
          <cell r="BE483">
            <v>2.4829190779634085</v>
          </cell>
          <cell r="BF483">
            <v>5.9442131424581008</v>
          </cell>
          <cell r="BG483" t="str">
            <v>Triangular</v>
          </cell>
          <cell r="BH483">
            <v>0.71881953405726273</v>
          </cell>
          <cell r="BI483">
            <v>2.4829190779634085</v>
          </cell>
          <cell r="BJ483">
            <v>5.9442131424581008</v>
          </cell>
          <cell r="BK483" t="str">
            <v>Triangular</v>
          </cell>
          <cell r="BL483">
            <v>0.71881953405726273</v>
          </cell>
          <cell r="BM483">
            <v>2.4829190779634085</v>
          </cell>
          <cell r="BN483">
            <v>5.9442131424581008</v>
          </cell>
          <cell r="BO483" t="str">
            <v>Triangular</v>
          </cell>
          <cell r="BP483">
            <v>0.71881953405726273</v>
          </cell>
          <cell r="BQ483">
            <v>2.4829190779634085</v>
          </cell>
          <cell r="BR483">
            <v>5.9442131424581008</v>
          </cell>
          <cell r="BS483" t="str">
            <v>Triangular</v>
          </cell>
          <cell r="BT483">
            <v>0.71881953405726273</v>
          </cell>
          <cell r="BU483">
            <v>2.4829190779634085</v>
          </cell>
          <cell r="BV483">
            <v>5.9442131424581008</v>
          </cell>
          <cell r="BW483" t="str">
            <v>Triangular</v>
          </cell>
          <cell r="BX483">
            <v>0.71881953405726273</v>
          </cell>
          <cell r="BY483">
            <v>2.4829190779634085</v>
          </cell>
          <cell r="BZ483">
            <v>5.9442131424581008</v>
          </cell>
          <cell r="CA483" t="str">
            <v>Triangular</v>
          </cell>
          <cell r="CB483">
            <v>0.71881953405726273</v>
          </cell>
          <cell r="CC483">
            <v>2.4829190779634085</v>
          </cell>
          <cell r="CD483">
            <v>5.9442131424581008</v>
          </cell>
          <cell r="CE483" t="str">
            <v>Triangular</v>
          </cell>
          <cell r="CF483">
            <v>0.71881953405726273</v>
          </cell>
          <cell r="CG483">
            <v>2.4829190779634085</v>
          </cell>
          <cell r="CH483">
            <v>5.9442131424581008</v>
          </cell>
          <cell r="CI483" t="str">
            <v>Triangular</v>
          </cell>
          <cell r="CJ483">
            <v>0.71881953405726273</v>
          </cell>
          <cell r="CK483">
            <v>2.4829190779634085</v>
          </cell>
          <cell r="CL483">
            <v>5.9442131424581008</v>
          </cell>
          <cell r="CM483" t="str">
            <v>Triangular</v>
          </cell>
          <cell r="CN483">
            <v>0.71881953405726273</v>
          </cell>
          <cell r="CO483">
            <v>2.4829190779634085</v>
          </cell>
          <cell r="CP483">
            <v>5.9442131424581008</v>
          </cell>
          <cell r="CQ483" t="str">
            <v>Triangular</v>
          </cell>
          <cell r="CR483">
            <v>0.71881953405726273</v>
          </cell>
          <cell r="CS483">
            <v>2.4829190779634085</v>
          </cell>
          <cell r="CT483">
            <v>5.9442131424581008</v>
          </cell>
          <cell r="CU483" t="str">
            <v>Triangular</v>
          </cell>
          <cell r="CV483">
            <v>0.71881953405726273</v>
          </cell>
          <cell r="CW483">
            <v>2.4829190779634085</v>
          </cell>
          <cell r="CX483">
            <v>5.9442131424581008</v>
          </cell>
          <cell r="CY483" t="str">
            <v>Triangular</v>
          </cell>
          <cell r="CZ483">
            <v>0.71881953405726273</v>
          </cell>
          <cell r="DA483">
            <v>2.4829190779634085</v>
          </cell>
          <cell r="DB483">
            <v>5.9442131424581008</v>
          </cell>
          <cell r="DC483" t="str">
            <v>Triangular</v>
          </cell>
          <cell r="DD483">
            <v>0.71881953405726273</v>
          </cell>
          <cell r="DE483">
            <v>2.4829190779634085</v>
          </cell>
          <cell r="DF483">
            <v>5.9442131424581008</v>
          </cell>
          <cell r="DG483" t="str">
            <v>Triangular</v>
          </cell>
          <cell r="DH483">
            <v>0.71881953405726273</v>
          </cell>
          <cell r="DI483">
            <v>2.4829190779634085</v>
          </cell>
          <cell r="DJ483">
            <v>5.9442131424581008</v>
          </cell>
          <cell r="DK483" t="str">
            <v>Triangular</v>
          </cell>
          <cell r="DL483">
            <v>0.71881953405726273</v>
          </cell>
          <cell r="DM483">
            <v>2.4829190779634085</v>
          </cell>
          <cell r="DN483">
            <v>5.9442131424581008</v>
          </cell>
          <cell r="DO483" t="str">
            <v>Triangular</v>
          </cell>
          <cell r="DP483">
            <v>0.71881953405726273</v>
          </cell>
          <cell r="DQ483">
            <v>2.4829190779634085</v>
          </cell>
          <cell r="DR483">
            <v>5.9442131424581008</v>
          </cell>
          <cell r="DS483" t="str">
            <v>Triangular</v>
          </cell>
          <cell r="DT483">
            <v>0.71881953405726273</v>
          </cell>
          <cell r="DU483">
            <v>2.4829190779634085</v>
          </cell>
          <cell r="DV483">
            <v>5.9442131424581008</v>
          </cell>
          <cell r="DW483" t="str">
            <v>Triangular</v>
          </cell>
          <cell r="DX483">
            <v>0.71881953405726273</v>
          </cell>
          <cell r="DY483">
            <v>2.4829190779634085</v>
          </cell>
          <cell r="DZ483">
            <v>5.9442131424581008</v>
          </cell>
          <cell r="EA483" t="str">
            <v>Triangular</v>
          </cell>
          <cell r="EB483">
            <v>0.71881953405726273</v>
          </cell>
          <cell r="EC483">
            <v>2.4829190779634085</v>
          </cell>
          <cell r="ED483">
            <v>5.9442131424581008</v>
          </cell>
          <cell r="EE483" t="str">
            <v>Triangular</v>
          </cell>
        </row>
        <row r="484">
          <cell r="E484" t="str">
            <v>3_BDfacpip_CO2</v>
          </cell>
          <cell r="F484" t="str">
            <v>metric tonnes</v>
          </cell>
          <cell r="G484" t="e">
            <v>#NAME?</v>
          </cell>
          <cell r="H484">
            <v>4.0662385405027944E-2</v>
          </cell>
          <cell r="I484">
            <v>1.5226047890472096</v>
          </cell>
          <cell r="J484">
            <v>4.2962785345251397</v>
          </cell>
          <cell r="K484" t="str">
            <v>Triangular</v>
          </cell>
          <cell r="L484">
            <v>4.0662385405027944E-2</v>
          </cell>
          <cell r="M484">
            <v>1.5226047890472096</v>
          </cell>
          <cell r="N484">
            <v>4.2962785345251397</v>
          </cell>
          <cell r="O484" t="str">
            <v>Triangular</v>
          </cell>
          <cell r="P484">
            <v>4.0662385405027944E-2</v>
          </cell>
          <cell r="Q484">
            <v>1.5226047890472096</v>
          </cell>
          <cell r="R484">
            <v>4.2962785345251397</v>
          </cell>
          <cell r="S484" t="str">
            <v>Triangular</v>
          </cell>
          <cell r="T484">
            <v>4.0662385405027944E-2</v>
          </cell>
          <cell r="U484">
            <v>1.5226047890472096</v>
          </cell>
          <cell r="V484">
            <v>4.2962785345251397</v>
          </cell>
          <cell r="W484" t="str">
            <v>Triangular</v>
          </cell>
          <cell r="X484">
            <v>4.0662385405027944E-2</v>
          </cell>
          <cell r="Y484">
            <v>1.5226047890472096</v>
          </cell>
          <cell r="Z484">
            <v>4.2962785345251397</v>
          </cell>
          <cell r="AA484" t="str">
            <v>Triangular</v>
          </cell>
          <cell r="AB484">
            <v>4.0662385405027944E-2</v>
          </cell>
          <cell r="AC484">
            <v>1.5226047890472096</v>
          </cell>
          <cell r="AD484">
            <v>4.2962785345251397</v>
          </cell>
          <cell r="AE484" t="str">
            <v>Triangular</v>
          </cell>
          <cell r="AF484">
            <v>4.0662385405027944E-2</v>
          </cell>
          <cell r="AG484">
            <v>1.5226047890472096</v>
          </cell>
          <cell r="AH484">
            <v>4.2962785345251397</v>
          </cell>
          <cell r="AI484" t="str">
            <v>Triangular</v>
          </cell>
          <cell r="AJ484">
            <v>4.0662385405027944E-2</v>
          </cell>
          <cell r="AK484">
            <v>1.5226047890472096</v>
          </cell>
          <cell r="AL484">
            <v>4.2962785345251397</v>
          </cell>
          <cell r="AM484" t="str">
            <v>Triangular</v>
          </cell>
          <cell r="AN484">
            <v>4.0662385405027944E-2</v>
          </cell>
          <cell r="AO484">
            <v>1.5226047890472096</v>
          </cell>
          <cell r="AP484">
            <v>4.2962785345251397</v>
          </cell>
          <cell r="AQ484" t="str">
            <v>Triangular</v>
          </cell>
          <cell r="AR484">
            <v>4.0662385405027944E-2</v>
          </cell>
          <cell r="AS484">
            <v>1.5226047890472096</v>
          </cell>
          <cell r="AT484">
            <v>4.2962785345251397</v>
          </cell>
          <cell r="AU484" t="str">
            <v>Triangular</v>
          </cell>
          <cell r="AV484">
            <v>4.0662385405027944E-2</v>
          </cell>
          <cell r="AW484">
            <v>1.5226047890472096</v>
          </cell>
          <cell r="AX484">
            <v>4.2962785345251397</v>
          </cell>
          <cell r="AY484" t="str">
            <v>Triangular</v>
          </cell>
          <cell r="AZ484">
            <v>4.0662385405027944E-2</v>
          </cell>
          <cell r="BA484">
            <v>1.5226047890472096</v>
          </cell>
          <cell r="BB484">
            <v>4.2962785345251397</v>
          </cell>
          <cell r="BC484" t="str">
            <v>Triangular</v>
          </cell>
          <cell r="BD484">
            <v>4.0662385405027944E-2</v>
          </cell>
          <cell r="BE484">
            <v>1.5226047890472096</v>
          </cell>
          <cell r="BF484">
            <v>4.2962785345251397</v>
          </cell>
          <cell r="BG484" t="str">
            <v>Triangular</v>
          </cell>
          <cell r="BH484">
            <v>4.0662385405027944E-2</v>
          </cell>
          <cell r="BI484">
            <v>1.5226047890472096</v>
          </cell>
          <cell r="BJ484">
            <v>4.2962785345251397</v>
          </cell>
          <cell r="BK484" t="str">
            <v>Triangular</v>
          </cell>
          <cell r="BL484">
            <v>4.0662385405027944E-2</v>
          </cell>
          <cell r="BM484">
            <v>1.5226047890472096</v>
          </cell>
          <cell r="BN484">
            <v>4.2962785345251397</v>
          </cell>
          <cell r="BO484" t="str">
            <v>Triangular</v>
          </cell>
          <cell r="BP484">
            <v>4.0662385405027944E-2</v>
          </cell>
          <cell r="BQ484">
            <v>1.5226047890472096</v>
          </cell>
          <cell r="BR484">
            <v>4.2962785345251397</v>
          </cell>
          <cell r="BS484" t="str">
            <v>Triangular</v>
          </cell>
          <cell r="BT484">
            <v>4.0662385405027944E-2</v>
          </cell>
          <cell r="BU484">
            <v>1.5226047890472096</v>
          </cell>
          <cell r="BV484">
            <v>4.2962785345251397</v>
          </cell>
          <cell r="BW484" t="str">
            <v>Triangular</v>
          </cell>
          <cell r="BX484">
            <v>4.0662385405027944E-2</v>
          </cell>
          <cell r="BY484">
            <v>1.5226047890472096</v>
          </cell>
          <cell r="BZ484">
            <v>4.2962785345251397</v>
          </cell>
          <cell r="CA484" t="str">
            <v>Triangular</v>
          </cell>
          <cell r="CB484">
            <v>4.0662385405027944E-2</v>
          </cell>
          <cell r="CC484">
            <v>1.5226047890472096</v>
          </cell>
          <cell r="CD484">
            <v>4.2962785345251397</v>
          </cell>
          <cell r="CE484" t="str">
            <v>Triangular</v>
          </cell>
          <cell r="CF484">
            <v>4.0662385405027944E-2</v>
          </cell>
          <cell r="CG484">
            <v>1.5226047890472096</v>
          </cell>
          <cell r="CH484">
            <v>4.2962785345251397</v>
          </cell>
          <cell r="CI484" t="str">
            <v>Triangular</v>
          </cell>
          <cell r="CJ484">
            <v>4.0662385405027944E-2</v>
          </cell>
          <cell r="CK484">
            <v>1.5226047890472096</v>
          </cell>
          <cell r="CL484">
            <v>4.2962785345251397</v>
          </cell>
          <cell r="CM484" t="str">
            <v>Triangular</v>
          </cell>
          <cell r="CN484">
            <v>4.0662385405027944E-2</v>
          </cell>
          <cell r="CO484">
            <v>1.5226047890472096</v>
          </cell>
          <cell r="CP484">
            <v>4.2962785345251397</v>
          </cell>
          <cell r="CQ484" t="str">
            <v>Triangular</v>
          </cell>
          <cell r="CR484">
            <v>4.0662385405027944E-2</v>
          </cell>
          <cell r="CS484">
            <v>1.5226047890472096</v>
          </cell>
          <cell r="CT484">
            <v>4.2962785345251397</v>
          </cell>
          <cell r="CU484" t="str">
            <v>Triangular</v>
          </cell>
          <cell r="CV484">
            <v>4.0662385405027944E-2</v>
          </cell>
          <cell r="CW484">
            <v>1.5226047890472096</v>
          </cell>
          <cell r="CX484">
            <v>4.2962785345251397</v>
          </cell>
          <cell r="CY484" t="str">
            <v>Triangular</v>
          </cell>
          <cell r="CZ484">
            <v>4.0662385405027944E-2</v>
          </cell>
          <cell r="DA484">
            <v>1.5226047890472096</v>
          </cell>
          <cell r="DB484">
            <v>4.2962785345251397</v>
          </cell>
          <cell r="DC484" t="str">
            <v>Triangular</v>
          </cell>
          <cell r="DD484">
            <v>4.0662385405027944E-2</v>
          </cell>
          <cell r="DE484">
            <v>1.5226047890472096</v>
          </cell>
          <cell r="DF484">
            <v>4.2962785345251397</v>
          </cell>
          <cell r="DG484" t="str">
            <v>Triangular</v>
          </cell>
          <cell r="DH484">
            <v>4.0662385405027944E-2</v>
          </cell>
          <cell r="DI484">
            <v>1.5226047890472096</v>
          </cell>
          <cell r="DJ484">
            <v>4.2962785345251397</v>
          </cell>
          <cell r="DK484" t="str">
            <v>Triangular</v>
          </cell>
          <cell r="DL484">
            <v>4.0662385405027944E-2</v>
          </cell>
          <cell r="DM484">
            <v>1.5226047890472096</v>
          </cell>
          <cell r="DN484">
            <v>4.2962785345251397</v>
          </cell>
          <cell r="DO484" t="str">
            <v>Triangular</v>
          </cell>
          <cell r="DP484">
            <v>4.0662385405027944E-2</v>
          </cell>
          <cell r="DQ484">
            <v>1.5226047890472096</v>
          </cell>
          <cell r="DR484">
            <v>4.2962785345251397</v>
          </cell>
          <cell r="DS484" t="str">
            <v>Triangular</v>
          </cell>
          <cell r="DT484">
            <v>4.0662385405027944E-2</v>
          </cell>
          <cell r="DU484">
            <v>1.5226047890472096</v>
          </cell>
          <cell r="DV484">
            <v>4.2962785345251397</v>
          </cell>
          <cell r="DW484" t="str">
            <v>Triangular</v>
          </cell>
          <cell r="DX484">
            <v>4.0662385405027944E-2</v>
          </cell>
          <cell r="DY484">
            <v>1.5226047890472096</v>
          </cell>
          <cell r="DZ484">
            <v>4.2962785345251397</v>
          </cell>
          <cell r="EA484" t="str">
            <v>Triangular</v>
          </cell>
          <cell r="EB484">
            <v>4.0662385405027944E-2</v>
          </cell>
          <cell r="EC484">
            <v>1.5226047890472096</v>
          </cell>
          <cell r="ED484">
            <v>4.2962785345251397</v>
          </cell>
          <cell r="EE484" t="str">
            <v>Triangular</v>
          </cell>
        </row>
        <row r="485">
          <cell r="E485" t="str">
            <v>3_BDfacpip_CH4</v>
          </cell>
          <cell r="F485" t="str">
            <v>metric tonnes</v>
          </cell>
          <cell r="G485" t="e">
            <v>#NAME?</v>
          </cell>
          <cell r="H485">
            <v>1.4643363743086595</v>
          </cell>
          <cell r="I485">
            <v>22.310682943260911</v>
          </cell>
          <cell r="J485">
            <v>53.773958059860341</v>
          </cell>
          <cell r="K485" t="str">
            <v>Triangular</v>
          </cell>
          <cell r="L485">
            <v>1.4643363743086595</v>
          </cell>
          <cell r="M485">
            <v>22.310682943260911</v>
          </cell>
          <cell r="N485">
            <v>53.773958059860341</v>
          </cell>
          <cell r="O485" t="str">
            <v>Triangular</v>
          </cell>
          <cell r="P485">
            <v>1.4643363743086595</v>
          </cell>
          <cell r="Q485">
            <v>22.310682943260911</v>
          </cell>
          <cell r="R485">
            <v>53.773958059860341</v>
          </cell>
          <cell r="S485" t="str">
            <v>Triangular</v>
          </cell>
          <cell r="T485">
            <v>1.4643363743086595</v>
          </cell>
          <cell r="U485">
            <v>22.310682943260911</v>
          </cell>
          <cell r="V485">
            <v>53.773958059860341</v>
          </cell>
          <cell r="W485" t="str">
            <v>Triangular</v>
          </cell>
          <cell r="X485">
            <v>1.4643363743086595</v>
          </cell>
          <cell r="Y485">
            <v>22.310682943260911</v>
          </cell>
          <cell r="Z485">
            <v>53.773958059860341</v>
          </cell>
          <cell r="AA485" t="str">
            <v>Triangular</v>
          </cell>
          <cell r="AB485">
            <v>1.4643363743086595</v>
          </cell>
          <cell r="AC485">
            <v>22.310682943260911</v>
          </cell>
          <cell r="AD485">
            <v>53.773958059860341</v>
          </cell>
          <cell r="AE485" t="str">
            <v>Triangular</v>
          </cell>
          <cell r="AF485">
            <v>1.4643363743086595</v>
          </cell>
          <cell r="AG485">
            <v>22.310682943260911</v>
          </cell>
          <cell r="AH485">
            <v>53.773958059860341</v>
          </cell>
          <cell r="AI485" t="str">
            <v>Triangular</v>
          </cell>
          <cell r="AJ485">
            <v>1.4643363743086595</v>
          </cell>
          <cell r="AK485">
            <v>22.310682943260911</v>
          </cell>
          <cell r="AL485">
            <v>53.773958059860341</v>
          </cell>
          <cell r="AM485" t="str">
            <v>Triangular</v>
          </cell>
          <cell r="AN485">
            <v>1.4643363743086595</v>
          </cell>
          <cell r="AO485">
            <v>22.310682943260911</v>
          </cell>
          <cell r="AP485">
            <v>53.773958059860341</v>
          </cell>
          <cell r="AQ485" t="str">
            <v>Triangular</v>
          </cell>
          <cell r="AR485">
            <v>1.4643363743086595</v>
          </cell>
          <cell r="AS485">
            <v>22.310682943260911</v>
          </cell>
          <cell r="AT485">
            <v>53.773958059860341</v>
          </cell>
          <cell r="AU485" t="str">
            <v>Triangular</v>
          </cell>
          <cell r="AV485">
            <v>1.4643363743086595</v>
          </cell>
          <cell r="AW485">
            <v>22.310682943260911</v>
          </cell>
          <cell r="AX485">
            <v>53.773958059860341</v>
          </cell>
          <cell r="AY485" t="str">
            <v>Triangular</v>
          </cell>
          <cell r="AZ485">
            <v>1.4643363743086595</v>
          </cell>
          <cell r="BA485">
            <v>22.310682943260911</v>
          </cell>
          <cell r="BB485">
            <v>53.773958059860341</v>
          </cell>
          <cell r="BC485" t="str">
            <v>Triangular</v>
          </cell>
          <cell r="BD485">
            <v>1.4643363743086595</v>
          </cell>
          <cell r="BE485">
            <v>22.310682943260911</v>
          </cell>
          <cell r="BF485">
            <v>53.773958059860341</v>
          </cell>
          <cell r="BG485" t="str">
            <v>Triangular</v>
          </cell>
          <cell r="BH485">
            <v>1.4643363743086595</v>
          </cell>
          <cell r="BI485">
            <v>22.310682943260911</v>
          </cell>
          <cell r="BJ485">
            <v>53.773958059860341</v>
          </cell>
          <cell r="BK485" t="str">
            <v>Triangular</v>
          </cell>
          <cell r="BL485">
            <v>1.4643363743086595</v>
          </cell>
          <cell r="BM485">
            <v>22.310682943260911</v>
          </cell>
          <cell r="BN485">
            <v>53.773958059860341</v>
          </cell>
          <cell r="BO485" t="str">
            <v>Triangular</v>
          </cell>
          <cell r="BP485">
            <v>1.4643363743086595</v>
          </cell>
          <cell r="BQ485">
            <v>22.310682943260911</v>
          </cell>
          <cell r="BR485">
            <v>53.773958059860341</v>
          </cell>
          <cell r="BS485" t="str">
            <v>Triangular</v>
          </cell>
          <cell r="BT485">
            <v>1.4643363743086595</v>
          </cell>
          <cell r="BU485">
            <v>22.310682943260911</v>
          </cell>
          <cell r="BV485">
            <v>53.773958059860341</v>
          </cell>
          <cell r="BW485" t="str">
            <v>Triangular</v>
          </cell>
          <cell r="BX485">
            <v>1.4643363743086595</v>
          </cell>
          <cell r="BY485">
            <v>22.310682943260911</v>
          </cell>
          <cell r="BZ485">
            <v>53.773958059860341</v>
          </cell>
          <cell r="CA485" t="str">
            <v>Triangular</v>
          </cell>
          <cell r="CB485">
            <v>1.4643363743086595</v>
          </cell>
          <cell r="CC485">
            <v>22.310682943260911</v>
          </cell>
          <cell r="CD485">
            <v>53.773958059860341</v>
          </cell>
          <cell r="CE485" t="str">
            <v>Triangular</v>
          </cell>
          <cell r="CF485">
            <v>1.4643363743086595</v>
          </cell>
          <cell r="CG485">
            <v>22.310682943260911</v>
          </cell>
          <cell r="CH485">
            <v>53.773958059860341</v>
          </cell>
          <cell r="CI485" t="str">
            <v>Triangular</v>
          </cell>
          <cell r="CJ485">
            <v>1.4643363743086595</v>
          </cell>
          <cell r="CK485">
            <v>22.310682943260911</v>
          </cell>
          <cell r="CL485">
            <v>53.773958059860341</v>
          </cell>
          <cell r="CM485" t="str">
            <v>Triangular</v>
          </cell>
          <cell r="CN485">
            <v>1.4643363743086595</v>
          </cell>
          <cell r="CO485">
            <v>22.310682943260911</v>
          </cell>
          <cell r="CP485">
            <v>53.773958059860341</v>
          </cell>
          <cell r="CQ485" t="str">
            <v>Triangular</v>
          </cell>
          <cell r="CR485">
            <v>1.4643363743086595</v>
          </cell>
          <cell r="CS485">
            <v>22.310682943260911</v>
          </cell>
          <cell r="CT485">
            <v>53.773958059860341</v>
          </cell>
          <cell r="CU485" t="str">
            <v>Triangular</v>
          </cell>
          <cell r="CV485">
            <v>1.4643363743086595</v>
          </cell>
          <cell r="CW485">
            <v>22.310682943260911</v>
          </cell>
          <cell r="CX485">
            <v>53.773958059860341</v>
          </cell>
          <cell r="CY485" t="str">
            <v>Triangular</v>
          </cell>
          <cell r="CZ485">
            <v>1.4643363743086595</v>
          </cell>
          <cell r="DA485">
            <v>22.310682943260911</v>
          </cell>
          <cell r="DB485">
            <v>53.773958059860341</v>
          </cell>
          <cell r="DC485" t="str">
            <v>Triangular</v>
          </cell>
          <cell r="DD485">
            <v>1.4643363743086595</v>
          </cell>
          <cell r="DE485">
            <v>22.310682943260911</v>
          </cell>
          <cell r="DF485">
            <v>53.773958059860341</v>
          </cell>
          <cell r="DG485" t="str">
            <v>Triangular</v>
          </cell>
          <cell r="DH485">
            <v>1.4643363743086595</v>
          </cell>
          <cell r="DI485">
            <v>22.310682943260911</v>
          </cell>
          <cell r="DJ485">
            <v>53.773958059860341</v>
          </cell>
          <cell r="DK485" t="str">
            <v>Triangular</v>
          </cell>
          <cell r="DL485">
            <v>1.4643363743086595</v>
          </cell>
          <cell r="DM485">
            <v>22.310682943260911</v>
          </cell>
          <cell r="DN485">
            <v>53.773958059860341</v>
          </cell>
          <cell r="DO485" t="str">
            <v>Triangular</v>
          </cell>
          <cell r="DP485">
            <v>1.4643363743086595</v>
          </cell>
          <cell r="DQ485">
            <v>22.310682943260911</v>
          </cell>
          <cell r="DR485">
            <v>53.773958059860341</v>
          </cell>
          <cell r="DS485" t="str">
            <v>Triangular</v>
          </cell>
          <cell r="DT485">
            <v>1.4643363743086595</v>
          </cell>
          <cell r="DU485">
            <v>22.310682943260911</v>
          </cell>
          <cell r="DV485">
            <v>53.773958059860341</v>
          </cell>
          <cell r="DW485" t="str">
            <v>Triangular</v>
          </cell>
          <cell r="DX485">
            <v>1.4643363743086595</v>
          </cell>
          <cell r="DY485">
            <v>22.310682943260911</v>
          </cell>
          <cell r="DZ485">
            <v>53.773958059860341</v>
          </cell>
          <cell r="EA485" t="str">
            <v>Triangular</v>
          </cell>
          <cell r="EB485">
            <v>1.4643363743086595</v>
          </cell>
          <cell r="EC485">
            <v>22.310682943260911</v>
          </cell>
          <cell r="ED485">
            <v>53.773958059860341</v>
          </cell>
          <cell r="EE485" t="str">
            <v>Triangular</v>
          </cell>
        </row>
        <row r="486">
          <cell r="E486" t="str">
            <v>3_BDpig_CO2</v>
          </cell>
          <cell r="F486" t="str">
            <v>metric tonnes</v>
          </cell>
          <cell r="G486" t="e">
            <v>#NAME?</v>
          </cell>
          <cell r="H486">
            <v>2.8717255740223456E-2</v>
          </cell>
          <cell r="I486">
            <v>8.4702706201396596E-2</v>
          </cell>
          <cell r="J486">
            <v>0.15571833808659216</v>
          </cell>
          <cell r="K486" t="str">
            <v>Triangular</v>
          </cell>
          <cell r="L486">
            <v>2.8717255740223456E-2</v>
          </cell>
          <cell r="M486">
            <v>8.4702706201396596E-2</v>
          </cell>
          <cell r="N486">
            <v>0.15571833808659216</v>
          </cell>
          <cell r="O486" t="str">
            <v>Triangular</v>
          </cell>
          <cell r="P486">
            <v>2.8717255740223456E-2</v>
          </cell>
          <cell r="Q486">
            <v>8.4702706201396596E-2</v>
          </cell>
          <cell r="R486">
            <v>0.15571833808659216</v>
          </cell>
          <cell r="S486" t="str">
            <v>Triangular</v>
          </cell>
          <cell r="T486">
            <v>2.8717255740223456E-2</v>
          </cell>
          <cell r="U486">
            <v>8.4702706201396596E-2</v>
          </cell>
          <cell r="V486">
            <v>0.15571833808659216</v>
          </cell>
          <cell r="W486" t="str">
            <v>Triangular</v>
          </cell>
          <cell r="X486">
            <v>2.8717255740223456E-2</v>
          </cell>
          <cell r="Y486">
            <v>8.4702706201396596E-2</v>
          </cell>
          <cell r="Z486">
            <v>0.15571833808659216</v>
          </cell>
          <cell r="AA486" t="str">
            <v>Triangular</v>
          </cell>
          <cell r="AB486">
            <v>2.8717255740223456E-2</v>
          </cell>
          <cell r="AC486">
            <v>8.4702706201396596E-2</v>
          </cell>
          <cell r="AD486">
            <v>0.15571833808659216</v>
          </cell>
          <cell r="AE486" t="str">
            <v>Triangular</v>
          </cell>
          <cell r="AF486">
            <v>2.8717255740223456E-2</v>
          </cell>
          <cell r="AG486">
            <v>8.4702706201396596E-2</v>
          </cell>
          <cell r="AH486">
            <v>0.15571833808659216</v>
          </cell>
          <cell r="AI486" t="str">
            <v>Triangular</v>
          </cell>
          <cell r="AJ486">
            <v>2.8717255740223456E-2</v>
          </cell>
          <cell r="AK486">
            <v>8.4702706201396596E-2</v>
          </cell>
          <cell r="AL486">
            <v>0.15571833808659216</v>
          </cell>
          <cell r="AM486" t="str">
            <v>Triangular</v>
          </cell>
          <cell r="AN486">
            <v>2.8717255740223456E-2</v>
          </cell>
          <cell r="AO486">
            <v>8.4702706201396596E-2</v>
          </cell>
          <cell r="AP486">
            <v>0.15571833808659216</v>
          </cell>
          <cell r="AQ486" t="str">
            <v>Triangular</v>
          </cell>
          <cell r="AR486">
            <v>2.8717255740223456E-2</v>
          </cell>
          <cell r="AS486">
            <v>8.4702706201396596E-2</v>
          </cell>
          <cell r="AT486">
            <v>0.15571833808659216</v>
          </cell>
          <cell r="AU486" t="str">
            <v>Triangular</v>
          </cell>
          <cell r="AV486">
            <v>2.8717255740223456E-2</v>
          </cell>
          <cell r="AW486">
            <v>8.4702706201396596E-2</v>
          </cell>
          <cell r="AX486">
            <v>0.15571833808659216</v>
          </cell>
          <cell r="AY486" t="str">
            <v>Triangular</v>
          </cell>
          <cell r="AZ486">
            <v>2.8717255740223456E-2</v>
          </cell>
          <cell r="BA486">
            <v>8.4702706201396596E-2</v>
          </cell>
          <cell r="BB486">
            <v>0.15571833808659216</v>
          </cell>
          <cell r="BC486" t="str">
            <v>Triangular</v>
          </cell>
          <cell r="BD486">
            <v>2.8717255740223456E-2</v>
          </cell>
          <cell r="BE486">
            <v>8.4702706201396596E-2</v>
          </cell>
          <cell r="BF486">
            <v>0.15571833808659216</v>
          </cell>
          <cell r="BG486" t="str">
            <v>Triangular</v>
          </cell>
          <cell r="BH486">
            <v>2.8717255740223456E-2</v>
          </cell>
          <cell r="BI486">
            <v>8.4702706201396596E-2</v>
          </cell>
          <cell r="BJ486">
            <v>0.15571833808659216</v>
          </cell>
          <cell r="BK486" t="str">
            <v>Triangular</v>
          </cell>
          <cell r="BL486">
            <v>2.8717255740223456E-2</v>
          </cell>
          <cell r="BM486">
            <v>8.4702706201396596E-2</v>
          </cell>
          <cell r="BN486">
            <v>0.15571833808659216</v>
          </cell>
          <cell r="BO486" t="str">
            <v>Triangular</v>
          </cell>
          <cell r="BP486">
            <v>2.8717255740223456E-2</v>
          </cell>
          <cell r="BQ486">
            <v>8.4702706201396596E-2</v>
          </cell>
          <cell r="BR486">
            <v>0.15571833808659216</v>
          </cell>
          <cell r="BS486" t="str">
            <v>Triangular</v>
          </cell>
          <cell r="BT486">
            <v>2.8717255740223456E-2</v>
          </cell>
          <cell r="BU486">
            <v>8.4702706201396596E-2</v>
          </cell>
          <cell r="BV486">
            <v>0.15571833808659216</v>
          </cell>
          <cell r="BW486" t="str">
            <v>Triangular</v>
          </cell>
          <cell r="BX486">
            <v>2.8717255740223456E-2</v>
          </cell>
          <cell r="BY486">
            <v>8.4702706201396596E-2</v>
          </cell>
          <cell r="BZ486">
            <v>0.15571833808659216</v>
          </cell>
          <cell r="CA486" t="str">
            <v>Triangular</v>
          </cell>
          <cell r="CB486">
            <v>2.8717255740223456E-2</v>
          </cell>
          <cell r="CC486">
            <v>8.4702706201396596E-2</v>
          </cell>
          <cell r="CD486">
            <v>0.15571833808659216</v>
          </cell>
          <cell r="CE486" t="str">
            <v>Triangular</v>
          </cell>
          <cell r="CF486">
            <v>2.8717255740223456E-2</v>
          </cell>
          <cell r="CG486">
            <v>8.4702706201396596E-2</v>
          </cell>
          <cell r="CH486">
            <v>0.15571833808659216</v>
          </cell>
          <cell r="CI486" t="str">
            <v>Triangular</v>
          </cell>
          <cell r="CJ486">
            <v>2.8717255740223456E-2</v>
          </cell>
          <cell r="CK486">
            <v>8.4702706201396596E-2</v>
          </cell>
          <cell r="CL486">
            <v>0.15571833808659216</v>
          </cell>
          <cell r="CM486" t="str">
            <v>Triangular</v>
          </cell>
          <cell r="CN486">
            <v>2.8717255740223456E-2</v>
          </cell>
          <cell r="CO486">
            <v>8.4702706201396596E-2</v>
          </cell>
          <cell r="CP486">
            <v>0.15571833808659216</v>
          </cell>
          <cell r="CQ486" t="str">
            <v>Triangular</v>
          </cell>
          <cell r="CR486">
            <v>2.8717255740223456E-2</v>
          </cell>
          <cell r="CS486">
            <v>8.4702706201396596E-2</v>
          </cell>
          <cell r="CT486">
            <v>0.15571833808659216</v>
          </cell>
          <cell r="CU486" t="str">
            <v>Triangular</v>
          </cell>
          <cell r="CV486">
            <v>2.8717255740223456E-2</v>
          </cell>
          <cell r="CW486">
            <v>8.4702706201396596E-2</v>
          </cell>
          <cell r="CX486">
            <v>0.15571833808659216</v>
          </cell>
          <cell r="CY486" t="str">
            <v>Triangular</v>
          </cell>
          <cell r="CZ486">
            <v>2.8717255740223456E-2</v>
          </cell>
          <cell r="DA486">
            <v>8.4702706201396596E-2</v>
          </cell>
          <cell r="DB486">
            <v>0.15571833808659216</v>
          </cell>
          <cell r="DC486" t="str">
            <v>Triangular</v>
          </cell>
          <cell r="DD486">
            <v>2.8717255740223456E-2</v>
          </cell>
          <cell r="DE486">
            <v>8.4702706201396596E-2</v>
          </cell>
          <cell r="DF486">
            <v>0.15571833808659216</v>
          </cell>
          <cell r="DG486" t="str">
            <v>Triangular</v>
          </cell>
          <cell r="DH486">
            <v>2.8717255740223456E-2</v>
          </cell>
          <cell r="DI486">
            <v>8.4702706201396596E-2</v>
          </cell>
          <cell r="DJ486">
            <v>0.15571833808659216</v>
          </cell>
          <cell r="DK486" t="str">
            <v>Triangular</v>
          </cell>
          <cell r="DL486">
            <v>2.8717255740223456E-2</v>
          </cell>
          <cell r="DM486">
            <v>8.4702706201396596E-2</v>
          </cell>
          <cell r="DN486">
            <v>0.15571833808659216</v>
          </cell>
          <cell r="DO486" t="str">
            <v>Triangular</v>
          </cell>
          <cell r="DP486">
            <v>2.8717255740223456E-2</v>
          </cell>
          <cell r="DQ486">
            <v>8.4702706201396596E-2</v>
          </cell>
          <cell r="DR486">
            <v>0.15571833808659216</v>
          </cell>
          <cell r="DS486" t="str">
            <v>Triangular</v>
          </cell>
          <cell r="DT486">
            <v>2.8717255740223456E-2</v>
          </cell>
          <cell r="DU486">
            <v>8.4702706201396596E-2</v>
          </cell>
          <cell r="DV486">
            <v>0.15571833808659216</v>
          </cell>
          <cell r="DW486" t="str">
            <v>Triangular</v>
          </cell>
          <cell r="DX486">
            <v>2.8717255740223456E-2</v>
          </cell>
          <cell r="DY486">
            <v>8.4702706201396596E-2</v>
          </cell>
          <cell r="DZ486">
            <v>0.15571833808659216</v>
          </cell>
          <cell r="EA486" t="str">
            <v>Triangular</v>
          </cell>
          <cell r="EB486">
            <v>2.8717255740223456E-2</v>
          </cell>
          <cell r="EC486">
            <v>8.4702706201396596E-2</v>
          </cell>
          <cell r="ED486">
            <v>0.15571833808659216</v>
          </cell>
          <cell r="EE486" t="str">
            <v>Triangular</v>
          </cell>
        </row>
        <row r="487">
          <cell r="E487" t="str">
            <v>3_BDpig_CH4</v>
          </cell>
          <cell r="F487" t="str">
            <v>metric tonnes</v>
          </cell>
          <cell r="G487" t="e">
            <v>#NAME?</v>
          </cell>
          <cell r="H487">
            <v>0.46154318835893837</v>
          </cell>
          <cell r="I487">
            <v>1.0270457462181561</v>
          </cell>
          <cell r="J487">
            <v>1.7369909272416209</v>
          </cell>
          <cell r="K487" t="str">
            <v>Triangular</v>
          </cell>
          <cell r="L487">
            <v>0.46154318835893837</v>
          </cell>
          <cell r="M487">
            <v>1.0270457462181561</v>
          </cell>
          <cell r="N487">
            <v>1.7369909272416209</v>
          </cell>
          <cell r="O487" t="str">
            <v>Triangular</v>
          </cell>
          <cell r="P487">
            <v>0.46154318835893837</v>
          </cell>
          <cell r="Q487">
            <v>1.0270457462181561</v>
          </cell>
          <cell r="R487">
            <v>1.7369909272416209</v>
          </cell>
          <cell r="S487" t="str">
            <v>Triangular</v>
          </cell>
          <cell r="T487">
            <v>0.46154318835893837</v>
          </cell>
          <cell r="U487">
            <v>1.0270457462181561</v>
          </cell>
          <cell r="V487">
            <v>1.7369909272416209</v>
          </cell>
          <cell r="W487" t="str">
            <v>Triangular</v>
          </cell>
          <cell r="X487">
            <v>0.46154318835893837</v>
          </cell>
          <cell r="Y487">
            <v>1.0270457462181561</v>
          </cell>
          <cell r="Z487">
            <v>1.7369909272416209</v>
          </cell>
          <cell r="AA487" t="str">
            <v>Triangular</v>
          </cell>
          <cell r="AB487">
            <v>0.46154318835893837</v>
          </cell>
          <cell r="AC487">
            <v>1.0270457462181561</v>
          </cell>
          <cell r="AD487">
            <v>1.7369909272416209</v>
          </cell>
          <cell r="AE487" t="str">
            <v>Triangular</v>
          </cell>
          <cell r="AF487">
            <v>0.46154318835893837</v>
          </cell>
          <cell r="AG487">
            <v>1.0270457462181561</v>
          </cell>
          <cell r="AH487">
            <v>1.7369909272416209</v>
          </cell>
          <cell r="AI487" t="str">
            <v>Triangular</v>
          </cell>
          <cell r="AJ487">
            <v>0.46154318835893837</v>
          </cell>
          <cell r="AK487">
            <v>1.0270457462181561</v>
          </cell>
          <cell r="AL487">
            <v>1.7369909272416209</v>
          </cell>
          <cell r="AM487" t="str">
            <v>Triangular</v>
          </cell>
          <cell r="AN487">
            <v>0.46154318835893837</v>
          </cell>
          <cell r="AO487">
            <v>1.0270457462181561</v>
          </cell>
          <cell r="AP487">
            <v>1.7369909272416209</v>
          </cell>
          <cell r="AQ487" t="str">
            <v>Triangular</v>
          </cell>
          <cell r="AR487">
            <v>0.46154318835893837</v>
          </cell>
          <cell r="AS487">
            <v>1.0270457462181561</v>
          </cell>
          <cell r="AT487">
            <v>1.7369909272416209</v>
          </cell>
          <cell r="AU487" t="str">
            <v>Triangular</v>
          </cell>
          <cell r="AV487">
            <v>0.46154318835893837</v>
          </cell>
          <cell r="AW487">
            <v>1.0270457462181561</v>
          </cell>
          <cell r="AX487">
            <v>1.7369909272416209</v>
          </cell>
          <cell r="AY487" t="str">
            <v>Triangular</v>
          </cell>
          <cell r="AZ487">
            <v>0.46154318835893837</v>
          </cell>
          <cell r="BA487">
            <v>1.0270457462181561</v>
          </cell>
          <cell r="BB487">
            <v>1.7369909272416209</v>
          </cell>
          <cell r="BC487" t="str">
            <v>Triangular</v>
          </cell>
          <cell r="BD487">
            <v>0.46154318835893837</v>
          </cell>
          <cell r="BE487">
            <v>1.0270457462181561</v>
          </cell>
          <cell r="BF487">
            <v>1.7369909272416209</v>
          </cell>
          <cell r="BG487" t="str">
            <v>Triangular</v>
          </cell>
          <cell r="BH487">
            <v>0.46154318835893837</v>
          </cell>
          <cell r="BI487">
            <v>1.0270457462181561</v>
          </cell>
          <cell r="BJ487">
            <v>1.7369909272416209</v>
          </cell>
          <cell r="BK487" t="str">
            <v>Triangular</v>
          </cell>
          <cell r="BL487">
            <v>0.46154318835893837</v>
          </cell>
          <cell r="BM487">
            <v>1.0270457462181561</v>
          </cell>
          <cell r="BN487">
            <v>1.7369909272416209</v>
          </cell>
          <cell r="BO487" t="str">
            <v>Triangular</v>
          </cell>
          <cell r="BP487">
            <v>0.46154318835893837</v>
          </cell>
          <cell r="BQ487">
            <v>1.0270457462181561</v>
          </cell>
          <cell r="BR487">
            <v>1.7369909272416209</v>
          </cell>
          <cell r="BS487" t="str">
            <v>Triangular</v>
          </cell>
          <cell r="BT487">
            <v>0.46154318835893837</v>
          </cell>
          <cell r="BU487">
            <v>1.0270457462181561</v>
          </cell>
          <cell r="BV487">
            <v>1.7369909272416209</v>
          </cell>
          <cell r="BW487" t="str">
            <v>Triangular</v>
          </cell>
          <cell r="BX487">
            <v>0.46154318835893837</v>
          </cell>
          <cell r="BY487">
            <v>1.0270457462181561</v>
          </cell>
          <cell r="BZ487">
            <v>1.7369909272416209</v>
          </cell>
          <cell r="CA487" t="str">
            <v>Triangular</v>
          </cell>
          <cell r="CB487">
            <v>0.46154318835893837</v>
          </cell>
          <cell r="CC487">
            <v>1.0270457462181561</v>
          </cell>
          <cell r="CD487">
            <v>1.7369909272416209</v>
          </cell>
          <cell r="CE487" t="str">
            <v>Triangular</v>
          </cell>
          <cell r="CF487">
            <v>0.46154318835893837</v>
          </cell>
          <cell r="CG487">
            <v>1.0270457462181561</v>
          </cell>
          <cell r="CH487">
            <v>1.7369909272416209</v>
          </cell>
          <cell r="CI487" t="str">
            <v>Triangular</v>
          </cell>
          <cell r="CJ487">
            <v>0.46154318835893837</v>
          </cell>
          <cell r="CK487">
            <v>1.0270457462181561</v>
          </cell>
          <cell r="CL487">
            <v>1.7369909272416209</v>
          </cell>
          <cell r="CM487" t="str">
            <v>Triangular</v>
          </cell>
          <cell r="CN487">
            <v>0.46154318835893837</v>
          </cell>
          <cell r="CO487">
            <v>1.0270457462181561</v>
          </cell>
          <cell r="CP487">
            <v>1.7369909272416209</v>
          </cell>
          <cell r="CQ487" t="str">
            <v>Triangular</v>
          </cell>
          <cell r="CR487">
            <v>0.46154318835893837</v>
          </cell>
          <cell r="CS487">
            <v>1.0270457462181561</v>
          </cell>
          <cell r="CT487">
            <v>1.7369909272416209</v>
          </cell>
          <cell r="CU487" t="str">
            <v>Triangular</v>
          </cell>
          <cell r="CV487">
            <v>0.46154318835893837</v>
          </cell>
          <cell r="CW487">
            <v>1.0270457462181561</v>
          </cell>
          <cell r="CX487">
            <v>1.7369909272416209</v>
          </cell>
          <cell r="CY487" t="str">
            <v>Triangular</v>
          </cell>
          <cell r="CZ487">
            <v>0.46154318835893837</v>
          </cell>
          <cell r="DA487">
            <v>1.0270457462181561</v>
          </cell>
          <cell r="DB487">
            <v>1.7369909272416209</v>
          </cell>
          <cell r="DC487" t="str">
            <v>Triangular</v>
          </cell>
          <cell r="DD487">
            <v>0.46154318835893837</v>
          </cell>
          <cell r="DE487">
            <v>1.0270457462181561</v>
          </cell>
          <cell r="DF487">
            <v>1.7369909272416209</v>
          </cell>
          <cell r="DG487" t="str">
            <v>Triangular</v>
          </cell>
          <cell r="DH487">
            <v>0.46154318835893837</v>
          </cell>
          <cell r="DI487">
            <v>1.0270457462181561</v>
          </cell>
          <cell r="DJ487">
            <v>1.7369909272416209</v>
          </cell>
          <cell r="DK487" t="str">
            <v>Triangular</v>
          </cell>
          <cell r="DL487">
            <v>0.46154318835893837</v>
          </cell>
          <cell r="DM487">
            <v>1.0270457462181561</v>
          </cell>
          <cell r="DN487">
            <v>1.7369909272416209</v>
          </cell>
          <cell r="DO487" t="str">
            <v>Triangular</v>
          </cell>
          <cell r="DP487">
            <v>0.46154318835893837</v>
          </cell>
          <cell r="DQ487">
            <v>1.0270457462181561</v>
          </cell>
          <cell r="DR487">
            <v>1.7369909272416209</v>
          </cell>
          <cell r="DS487" t="str">
            <v>Triangular</v>
          </cell>
          <cell r="DT487">
            <v>0.46154318835893837</v>
          </cell>
          <cell r="DU487">
            <v>1.0270457462181561</v>
          </cell>
          <cell r="DV487">
            <v>1.7369909272416209</v>
          </cell>
          <cell r="DW487" t="str">
            <v>Triangular</v>
          </cell>
          <cell r="DX487">
            <v>0.46154318835893837</v>
          </cell>
          <cell r="DY487">
            <v>1.0270457462181561</v>
          </cell>
          <cell r="DZ487">
            <v>1.7369909272416209</v>
          </cell>
          <cell r="EA487" t="str">
            <v>Triangular</v>
          </cell>
          <cell r="EB487">
            <v>0.46154318835893837</v>
          </cell>
          <cell r="EC487">
            <v>1.0270457462181561</v>
          </cell>
          <cell r="ED487">
            <v>1.7369909272416209</v>
          </cell>
          <cell r="EE487" t="str">
            <v>Triangular</v>
          </cell>
        </row>
        <row r="488">
          <cell r="E488" t="str">
            <v>3_BDscrub_CO2</v>
          </cell>
          <cell r="F488" t="str">
            <v>metric tonnes</v>
          </cell>
          <cell r="G488" t="e">
            <v>#NAME?</v>
          </cell>
          <cell r="H488">
            <v>8.4305261173184352E-4</v>
          </cell>
          <cell r="I488">
            <v>2.101453829776535E-2</v>
          </cell>
          <cell r="J488">
            <v>7.1446701159217862E-2</v>
          </cell>
          <cell r="K488" t="str">
            <v>Triangular</v>
          </cell>
          <cell r="L488">
            <v>8.4305261173184352E-4</v>
          </cell>
          <cell r="M488">
            <v>2.101453829776535E-2</v>
          </cell>
          <cell r="N488">
            <v>7.1446701159217862E-2</v>
          </cell>
          <cell r="O488" t="str">
            <v>Triangular</v>
          </cell>
          <cell r="P488">
            <v>8.4305261173184352E-4</v>
          </cell>
          <cell r="Q488">
            <v>2.101453829776535E-2</v>
          </cell>
          <cell r="R488">
            <v>7.1446701159217862E-2</v>
          </cell>
          <cell r="S488" t="str">
            <v>Triangular</v>
          </cell>
          <cell r="T488">
            <v>8.4305261173184352E-4</v>
          </cell>
          <cell r="U488">
            <v>2.101453829776535E-2</v>
          </cell>
          <cell r="V488">
            <v>7.1446701159217862E-2</v>
          </cell>
          <cell r="W488" t="str">
            <v>Triangular</v>
          </cell>
          <cell r="X488">
            <v>8.4305261173184352E-4</v>
          </cell>
          <cell r="Y488">
            <v>2.101453829776535E-2</v>
          </cell>
          <cell r="Z488">
            <v>7.1446701159217862E-2</v>
          </cell>
          <cell r="AA488" t="str">
            <v>Triangular</v>
          </cell>
          <cell r="AB488">
            <v>8.4305261173184352E-4</v>
          </cell>
          <cell r="AC488">
            <v>2.101453829776535E-2</v>
          </cell>
          <cell r="AD488">
            <v>7.1446701159217862E-2</v>
          </cell>
          <cell r="AE488" t="str">
            <v>Triangular</v>
          </cell>
          <cell r="AF488">
            <v>8.4305261173184352E-4</v>
          </cell>
          <cell r="AG488">
            <v>2.101453829776535E-2</v>
          </cell>
          <cell r="AH488">
            <v>7.1446701159217862E-2</v>
          </cell>
          <cell r="AI488" t="str">
            <v>Triangular</v>
          </cell>
          <cell r="AJ488">
            <v>8.4305261173184352E-4</v>
          </cell>
          <cell r="AK488">
            <v>2.101453829776535E-2</v>
          </cell>
          <cell r="AL488">
            <v>7.1446701159217862E-2</v>
          </cell>
          <cell r="AM488" t="str">
            <v>Triangular</v>
          </cell>
          <cell r="AN488">
            <v>8.4305261173184352E-4</v>
          </cell>
          <cell r="AO488">
            <v>2.101453829776535E-2</v>
          </cell>
          <cell r="AP488">
            <v>7.1446701159217862E-2</v>
          </cell>
          <cell r="AQ488" t="str">
            <v>Triangular</v>
          </cell>
          <cell r="AR488">
            <v>8.4305261173184352E-4</v>
          </cell>
          <cell r="AS488">
            <v>2.101453829776535E-2</v>
          </cell>
          <cell r="AT488">
            <v>7.1446701159217862E-2</v>
          </cell>
          <cell r="AU488" t="str">
            <v>Triangular</v>
          </cell>
          <cell r="AV488">
            <v>8.4305261173184352E-4</v>
          </cell>
          <cell r="AW488">
            <v>2.101453829776535E-2</v>
          </cell>
          <cell r="AX488">
            <v>7.1446701159217862E-2</v>
          </cell>
          <cell r="AY488" t="str">
            <v>Triangular</v>
          </cell>
          <cell r="AZ488">
            <v>8.4305261173184352E-4</v>
          </cell>
          <cell r="BA488">
            <v>2.101453829776535E-2</v>
          </cell>
          <cell r="BB488">
            <v>7.1446701159217862E-2</v>
          </cell>
          <cell r="BC488" t="str">
            <v>Triangular</v>
          </cell>
          <cell r="BD488">
            <v>8.4305261173184352E-4</v>
          </cell>
          <cell r="BE488">
            <v>2.101453829776535E-2</v>
          </cell>
          <cell r="BF488">
            <v>7.1446701159217862E-2</v>
          </cell>
          <cell r="BG488" t="str">
            <v>Triangular</v>
          </cell>
          <cell r="BH488">
            <v>8.4305261173184352E-4</v>
          </cell>
          <cell r="BI488">
            <v>2.101453829776535E-2</v>
          </cell>
          <cell r="BJ488">
            <v>7.1446701159217862E-2</v>
          </cell>
          <cell r="BK488" t="str">
            <v>Triangular</v>
          </cell>
          <cell r="BL488">
            <v>8.4305261173184352E-4</v>
          </cell>
          <cell r="BM488">
            <v>2.101453829776535E-2</v>
          </cell>
          <cell r="BN488">
            <v>7.1446701159217862E-2</v>
          </cell>
          <cell r="BO488" t="str">
            <v>Triangular</v>
          </cell>
          <cell r="BP488">
            <v>8.4305261173184352E-4</v>
          </cell>
          <cell r="BQ488">
            <v>2.101453829776535E-2</v>
          </cell>
          <cell r="BR488">
            <v>7.1446701159217862E-2</v>
          </cell>
          <cell r="BS488" t="str">
            <v>Triangular</v>
          </cell>
          <cell r="BT488">
            <v>8.4305261173184352E-4</v>
          </cell>
          <cell r="BU488">
            <v>2.101453829776535E-2</v>
          </cell>
          <cell r="BV488">
            <v>7.1446701159217862E-2</v>
          </cell>
          <cell r="BW488" t="str">
            <v>Triangular</v>
          </cell>
          <cell r="BX488">
            <v>8.4305261173184352E-4</v>
          </cell>
          <cell r="BY488">
            <v>2.101453829776535E-2</v>
          </cell>
          <cell r="BZ488">
            <v>7.1446701159217862E-2</v>
          </cell>
          <cell r="CA488" t="str">
            <v>Triangular</v>
          </cell>
          <cell r="CB488">
            <v>8.4305261173184352E-4</v>
          </cell>
          <cell r="CC488">
            <v>2.101453829776535E-2</v>
          </cell>
          <cell r="CD488">
            <v>7.1446701159217862E-2</v>
          </cell>
          <cell r="CE488" t="str">
            <v>Triangular</v>
          </cell>
          <cell r="CF488">
            <v>8.4305261173184352E-4</v>
          </cell>
          <cell r="CG488">
            <v>2.101453829776535E-2</v>
          </cell>
          <cell r="CH488">
            <v>7.1446701159217862E-2</v>
          </cell>
          <cell r="CI488" t="str">
            <v>Triangular</v>
          </cell>
          <cell r="CJ488">
            <v>8.4305261173184352E-4</v>
          </cell>
          <cell r="CK488">
            <v>2.101453829776535E-2</v>
          </cell>
          <cell r="CL488">
            <v>7.1446701159217862E-2</v>
          </cell>
          <cell r="CM488" t="str">
            <v>Triangular</v>
          </cell>
          <cell r="CN488">
            <v>8.4305261173184352E-4</v>
          </cell>
          <cell r="CO488">
            <v>2.101453829776535E-2</v>
          </cell>
          <cell r="CP488">
            <v>7.1446701159217862E-2</v>
          </cell>
          <cell r="CQ488" t="str">
            <v>Triangular</v>
          </cell>
          <cell r="CR488">
            <v>8.4305261173184352E-4</v>
          </cell>
          <cell r="CS488">
            <v>2.101453829776535E-2</v>
          </cell>
          <cell r="CT488">
            <v>7.1446701159217862E-2</v>
          </cell>
          <cell r="CU488" t="str">
            <v>Triangular</v>
          </cell>
          <cell r="CV488">
            <v>8.4305261173184352E-4</v>
          </cell>
          <cell r="CW488">
            <v>2.101453829776535E-2</v>
          </cell>
          <cell r="CX488">
            <v>7.1446701159217862E-2</v>
          </cell>
          <cell r="CY488" t="str">
            <v>Triangular</v>
          </cell>
          <cell r="CZ488">
            <v>8.4305261173184352E-4</v>
          </cell>
          <cell r="DA488">
            <v>2.101453829776535E-2</v>
          </cell>
          <cell r="DB488">
            <v>7.1446701159217862E-2</v>
          </cell>
          <cell r="DC488" t="str">
            <v>Triangular</v>
          </cell>
          <cell r="DD488">
            <v>8.4305261173184352E-4</v>
          </cell>
          <cell r="DE488">
            <v>2.101453829776535E-2</v>
          </cell>
          <cell r="DF488">
            <v>7.1446701159217862E-2</v>
          </cell>
          <cell r="DG488" t="str">
            <v>Triangular</v>
          </cell>
          <cell r="DH488">
            <v>8.4305261173184352E-4</v>
          </cell>
          <cell r="DI488">
            <v>2.101453829776535E-2</v>
          </cell>
          <cell r="DJ488">
            <v>7.1446701159217862E-2</v>
          </cell>
          <cell r="DK488" t="str">
            <v>Triangular</v>
          </cell>
          <cell r="DL488">
            <v>8.4305261173184352E-4</v>
          </cell>
          <cell r="DM488">
            <v>2.101453829776535E-2</v>
          </cell>
          <cell r="DN488">
            <v>7.1446701159217862E-2</v>
          </cell>
          <cell r="DO488" t="str">
            <v>Triangular</v>
          </cell>
          <cell r="DP488">
            <v>8.4305261173184352E-4</v>
          </cell>
          <cell r="DQ488">
            <v>2.101453829776535E-2</v>
          </cell>
          <cell r="DR488">
            <v>7.1446701159217862E-2</v>
          </cell>
          <cell r="DS488" t="str">
            <v>Triangular</v>
          </cell>
          <cell r="DT488">
            <v>8.4305261173184352E-4</v>
          </cell>
          <cell r="DU488">
            <v>2.101453829776535E-2</v>
          </cell>
          <cell r="DV488">
            <v>7.1446701159217862E-2</v>
          </cell>
          <cell r="DW488" t="str">
            <v>Triangular</v>
          </cell>
          <cell r="DX488">
            <v>8.4305261173184352E-4</v>
          </cell>
          <cell r="DY488">
            <v>2.101453829776535E-2</v>
          </cell>
          <cell r="DZ488">
            <v>7.1446701159217862E-2</v>
          </cell>
          <cell r="EA488" t="str">
            <v>Triangular</v>
          </cell>
          <cell r="EB488">
            <v>8.4305261173184352E-4</v>
          </cell>
          <cell r="EC488">
            <v>2.101453829776535E-2</v>
          </cell>
          <cell r="ED488">
            <v>7.1446701159217862E-2</v>
          </cell>
          <cell r="EE488" t="str">
            <v>Triangular</v>
          </cell>
        </row>
        <row r="489">
          <cell r="E489" t="str">
            <v>3_BDscrub_CH4</v>
          </cell>
          <cell r="F489" t="str">
            <v>metric tonnes</v>
          </cell>
          <cell r="G489" t="e">
            <v>#NAME?</v>
          </cell>
          <cell r="H489">
            <v>3.8514977367318425E-2</v>
          </cell>
          <cell r="I489">
            <v>0.3575425590178774</v>
          </cell>
          <cell r="J489">
            <v>1.0418911011452512</v>
          </cell>
          <cell r="K489" t="str">
            <v>Triangular</v>
          </cell>
          <cell r="L489">
            <v>3.8514977367318425E-2</v>
          </cell>
          <cell r="M489">
            <v>0.3575425590178774</v>
          </cell>
          <cell r="N489">
            <v>1.0418911011452512</v>
          </cell>
          <cell r="O489" t="str">
            <v>Triangular</v>
          </cell>
          <cell r="P489">
            <v>3.8514977367318425E-2</v>
          </cell>
          <cell r="Q489">
            <v>0.3575425590178774</v>
          </cell>
          <cell r="R489">
            <v>1.0418911011452512</v>
          </cell>
          <cell r="S489" t="str">
            <v>Triangular</v>
          </cell>
          <cell r="T489">
            <v>3.8514977367318425E-2</v>
          </cell>
          <cell r="U489">
            <v>0.3575425590178774</v>
          </cell>
          <cell r="V489">
            <v>1.0418911011452512</v>
          </cell>
          <cell r="W489" t="str">
            <v>Triangular</v>
          </cell>
          <cell r="X489">
            <v>3.8514977367318425E-2</v>
          </cell>
          <cell r="Y489">
            <v>0.3575425590178774</v>
          </cell>
          <cell r="Z489">
            <v>1.0418911011452512</v>
          </cell>
          <cell r="AA489" t="str">
            <v>Triangular</v>
          </cell>
          <cell r="AB489">
            <v>3.8514977367318425E-2</v>
          </cell>
          <cell r="AC489">
            <v>0.3575425590178774</v>
          </cell>
          <cell r="AD489">
            <v>1.0418911011452512</v>
          </cell>
          <cell r="AE489" t="str">
            <v>Triangular</v>
          </cell>
          <cell r="AF489">
            <v>3.8514977367318425E-2</v>
          </cell>
          <cell r="AG489">
            <v>0.3575425590178774</v>
          </cell>
          <cell r="AH489">
            <v>1.0418911011452512</v>
          </cell>
          <cell r="AI489" t="str">
            <v>Triangular</v>
          </cell>
          <cell r="AJ489">
            <v>3.8514977367318425E-2</v>
          </cell>
          <cell r="AK489">
            <v>0.3575425590178774</v>
          </cell>
          <cell r="AL489">
            <v>1.0418911011452512</v>
          </cell>
          <cell r="AM489" t="str">
            <v>Triangular</v>
          </cell>
          <cell r="AN489">
            <v>3.8514977367318425E-2</v>
          </cell>
          <cell r="AO489">
            <v>0.3575425590178774</v>
          </cell>
          <cell r="AP489">
            <v>1.0418911011452512</v>
          </cell>
          <cell r="AQ489" t="str">
            <v>Triangular</v>
          </cell>
          <cell r="AR489">
            <v>3.8514977367318425E-2</v>
          </cell>
          <cell r="AS489">
            <v>0.3575425590178774</v>
          </cell>
          <cell r="AT489">
            <v>1.0418911011452512</v>
          </cell>
          <cell r="AU489" t="str">
            <v>Triangular</v>
          </cell>
          <cell r="AV489">
            <v>3.8514977367318425E-2</v>
          </cell>
          <cell r="AW489">
            <v>0.3575425590178774</v>
          </cell>
          <cell r="AX489">
            <v>1.0418911011452512</v>
          </cell>
          <cell r="AY489" t="str">
            <v>Triangular</v>
          </cell>
          <cell r="AZ489">
            <v>3.8514977367318425E-2</v>
          </cell>
          <cell r="BA489">
            <v>0.3575425590178774</v>
          </cell>
          <cell r="BB489">
            <v>1.0418911011452512</v>
          </cell>
          <cell r="BC489" t="str">
            <v>Triangular</v>
          </cell>
          <cell r="BD489">
            <v>3.8514977367318425E-2</v>
          </cell>
          <cell r="BE489">
            <v>0.3575425590178774</v>
          </cell>
          <cell r="BF489">
            <v>1.0418911011452512</v>
          </cell>
          <cell r="BG489" t="str">
            <v>Triangular</v>
          </cell>
          <cell r="BH489">
            <v>3.8514977367318425E-2</v>
          </cell>
          <cell r="BI489">
            <v>0.3575425590178774</v>
          </cell>
          <cell r="BJ489">
            <v>1.0418911011452512</v>
          </cell>
          <cell r="BK489" t="str">
            <v>Triangular</v>
          </cell>
          <cell r="BL489">
            <v>3.8514977367318425E-2</v>
          </cell>
          <cell r="BM489">
            <v>0.3575425590178774</v>
          </cell>
          <cell r="BN489">
            <v>1.0418911011452512</v>
          </cell>
          <cell r="BO489" t="str">
            <v>Triangular</v>
          </cell>
          <cell r="BP489">
            <v>3.8514977367318425E-2</v>
          </cell>
          <cell r="BQ489">
            <v>0.3575425590178774</v>
          </cell>
          <cell r="BR489">
            <v>1.0418911011452512</v>
          </cell>
          <cell r="BS489" t="str">
            <v>Triangular</v>
          </cell>
          <cell r="BT489">
            <v>3.8514977367318425E-2</v>
          </cell>
          <cell r="BU489">
            <v>0.3575425590178774</v>
          </cell>
          <cell r="BV489">
            <v>1.0418911011452512</v>
          </cell>
          <cell r="BW489" t="str">
            <v>Triangular</v>
          </cell>
          <cell r="BX489">
            <v>3.8514977367318425E-2</v>
          </cell>
          <cell r="BY489">
            <v>0.3575425590178774</v>
          </cell>
          <cell r="BZ489">
            <v>1.0418911011452512</v>
          </cell>
          <cell r="CA489" t="str">
            <v>Triangular</v>
          </cell>
          <cell r="CB489">
            <v>3.8514977367318425E-2</v>
          </cell>
          <cell r="CC489">
            <v>0.3575425590178774</v>
          </cell>
          <cell r="CD489">
            <v>1.0418911011452512</v>
          </cell>
          <cell r="CE489" t="str">
            <v>Triangular</v>
          </cell>
          <cell r="CF489">
            <v>3.8514977367318425E-2</v>
          </cell>
          <cell r="CG489">
            <v>0.3575425590178774</v>
          </cell>
          <cell r="CH489">
            <v>1.0418911011452512</v>
          </cell>
          <cell r="CI489" t="str">
            <v>Triangular</v>
          </cell>
          <cell r="CJ489">
            <v>3.8514977367318425E-2</v>
          </cell>
          <cell r="CK489">
            <v>0.3575425590178774</v>
          </cell>
          <cell r="CL489">
            <v>1.0418911011452512</v>
          </cell>
          <cell r="CM489" t="str">
            <v>Triangular</v>
          </cell>
          <cell r="CN489">
            <v>3.8514977367318425E-2</v>
          </cell>
          <cell r="CO489">
            <v>0.3575425590178774</v>
          </cell>
          <cell r="CP489">
            <v>1.0418911011452512</v>
          </cell>
          <cell r="CQ489" t="str">
            <v>Triangular</v>
          </cell>
          <cell r="CR489">
            <v>3.8514977367318425E-2</v>
          </cell>
          <cell r="CS489">
            <v>0.3575425590178774</v>
          </cell>
          <cell r="CT489">
            <v>1.0418911011452512</v>
          </cell>
          <cell r="CU489" t="str">
            <v>Triangular</v>
          </cell>
          <cell r="CV489">
            <v>3.8514977367318425E-2</v>
          </cell>
          <cell r="CW489">
            <v>0.3575425590178774</v>
          </cell>
          <cell r="CX489">
            <v>1.0418911011452512</v>
          </cell>
          <cell r="CY489" t="str">
            <v>Triangular</v>
          </cell>
          <cell r="CZ489">
            <v>3.8514977367318425E-2</v>
          </cell>
          <cell r="DA489">
            <v>0.3575425590178774</v>
          </cell>
          <cell r="DB489">
            <v>1.0418911011452512</v>
          </cell>
          <cell r="DC489" t="str">
            <v>Triangular</v>
          </cell>
          <cell r="DD489">
            <v>3.8514977367318425E-2</v>
          </cell>
          <cell r="DE489">
            <v>0.3575425590178774</v>
          </cell>
          <cell r="DF489">
            <v>1.0418911011452512</v>
          </cell>
          <cell r="DG489" t="str">
            <v>Triangular</v>
          </cell>
          <cell r="DH489">
            <v>3.8514977367318425E-2</v>
          </cell>
          <cell r="DI489">
            <v>0.3575425590178774</v>
          </cell>
          <cell r="DJ489">
            <v>1.0418911011452512</v>
          </cell>
          <cell r="DK489" t="str">
            <v>Triangular</v>
          </cell>
          <cell r="DL489">
            <v>3.8514977367318425E-2</v>
          </cell>
          <cell r="DM489">
            <v>0.3575425590178774</v>
          </cell>
          <cell r="DN489">
            <v>1.0418911011452512</v>
          </cell>
          <cell r="DO489" t="str">
            <v>Triangular</v>
          </cell>
          <cell r="DP489">
            <v>3.8514977367318425E-2</v>
          </cell>
          <cell r="DQ489">
            <v>0.3575425590178774</v>
          </cell>
          <cell r="DR489">
            <v>1.0418911011452512</v>
          </cell>
          <cell r="DS489" t="str">
            <v>Triangular</v>
          </cell>
          <cell r="DT489">
            <v>3.8514977367318425E-2</v>
          </cell>
          <cell r="DU489">
            <v>0.3575425590178774</v>
          </cell>
          <cell r="DV489">
            <v>1.0418911011452512</v>
          </cell>
          <cell r="DW489" t="str">
            <v>Triangular</v>
          </cell>
          <cell r="DX489">
            <v>3.8514977367318425E-2</v>
          </cell>
          <cell r="DY489">
            <v>0.3575425590178774</v>
          </cell>
          <cell r="DZ489">
            <v>1.0418911011452512</v>
          </cell>
          <cell r="EA489" t="str">
            <v>Triangular</v>
          </cell>
          <cell r="EB489">
            <v>3.8514977367318425E-2</v>
          </cell>
          <cell r="EC489">
            <v>0.3575425590178774</v>
          </cell>
          <cell r="ED489">
            <v>1.0418911011452512</v>
          </cell>
          <cell r="EE489" t="str">
            <v>Triangular</v>
          </cell>
        </row>
        <row r="490">
          <cell r="E490" t="str">
            <v>3_BD_flare_rate</v>
          </cell>
          <cell r="F490"/>
          <cell r="G490" t="e">
            <v>#NAME?</v>
          </cell>
          <cell r="H490">
            <v>0</v>
          </cell>
          <cell r="I490">
            <v>0</v>
          </cell>
          <cell r="J490">
            <v>0</v>
          </cell>
          <cell r="K490" t="str">
            <v>Uniform</v>
          </cell>
          <cell r="L490">
            <v>0</v>
          </cell>
          <cell r="M490">
            <v>0</v>
          </cell>
          <cell r="N490">
            <v>0</v>
          </cell>
          <cell r="O490" t="str">
            <v>Uniform</v>
          </cell>
          <cell r="P490">
            <v>0</v>
          </cell>
          <cell r="Q490">
            <v>0</v>
          </cell>
          <cell r="R490">
            <v>0</v>
          </cell>
          <cell r="S490" t="str">
            <v>Uniform</v>
          </cell>
          <cell r="T490">
            <v>0</v>
          </cell>
          <cell r="U490">
            <v>0</v>
          </cell>
          <cell r="V490">
            <v>0</v>
          </cell>
          <cell r="W490" t="str">
            <v>Uniform</v>
          </cell>
          <cell r="X490">
            <v>0</v>
          </cell>
          <cell r="Y490">
            <v>0</v>
          </cell>
          <cell r="Z490">
            <v>0</v>
          </cell>
          <cell r="AA490" t="str">
            <v>Uniform</v>
          </cell>
          <cell r="AB490">
            <v>0</v>
          </cell>
          <cell r="AC490">
            <v>0</v>
          </cell>
          <cell r="AD490">
            <v>0</v>
          </cell>
          <cell r="AE490" t="str">
            <v>Uniform</v>
          </cell>
          <cell r="AF490">
            <v>0</v>
          </cell>
          <cell r="AG490">
            <v>0</v>
          </cell>
          <cell r="AH490">
            <v>0</v>
          </cell>
          <cell r="AI490" t="str">
            <v>Uniform</v>
          </cell>
          <cell r="AJ490">
            <v>0</v>
          </cell>
          <cell r="AK490">
            <v>0</v>
          </cell>
          <cell r="AL490">
            <v>0</v>
          </cell>
          <cell r="AM490" t="str">
            <v>Uniform</v>
          </cell>
          <cell r="AN490">
            <v>0</v>
          </cell>
          <cell r="AO490">
            <v>0</v>
          </cell>
          <cell r="AP490">
            <v>0</v>
          </cell>
          <cell r="AQ490" t="str">
            <v>Uniform</v>
          </cell>
          <cell r="AR490">
            <v>0</v>
          </cell>
          <cell r="AS490">
            <v>0</v>
          </cell>
          <cell r="AT490">
            <v>0</v>
          </cell>
          <cell r="AU490" t="str">
            <v>Uniform</v>
          </cell>
          <cell r="AV490">
            <v>0</v>
          </cell>
          <cell r="AW490">
            <v>0</v>
          </cell>
          <cell r="AX490">
            <v>0</v>
          </cell>
          <cell r="AY490" t="str">
            <v>Uniform</v>
          </cell>
          <cell r="AZ490">
            <v>0</v>
          </cell>
          <cell r="BA490">
            <v>0</v>
          </cell>
          <cell r="BB490">
            <v>0</v>
          </cell>
          <cell r="BC490" t="str">
            <v>Uniform</v>
          </cell>
          <cell r="BD490">
            <v>0</v>
          </cell>
          <cell r="BE490">
            <v>0</v>
          </cell>
          <cell r="BF490">
            <v>0</v>
          </cell>
          <cell r="BG490" t="str">
            <v>Uniform</v>
          </cell>
          <cell r="BH490">
            <v>0</v>
          </cell>
          <cell r="BI490">
            <v>0</v>
          </cell>
          <cell r="BJ490">
            <v>0</v>
          </cell>
          <cell r="BK490" t="str">
            <v>Uniform</v>
          </cell>
          <cell r="BL490">
            <v>0</v>
          </cell>
          <cell r="BM490">
            <v>0</v>
          </cell>
          <cell r="BN490">
            <v>0</v>
          </cell>
          <cell r="BO490" t="str">
            <v>Uniform</v>
          </cell>
          <cell r="BP490">
            <v>0</v>
          </cell>
          <cell r="BQ490">
            <v>0</v>
          </cell>
          <cell r="BR490">
            <v>0</v>
          </cell>
          <cell r="BS490" t="str">
            <v>Uniform</v>
          </cell>
          <cell r="BT490">
            <v>0</v>
          </cell>
          <cell r="BU490">
            <v>0</v>
          </cell>
          <cell r="BV490">
            <v>0</v>
          </cell>
          <cell r="BW490" t="str">
            <v>Uniform</v>
          </cell>
          <cell r="BX490">
            <v>0</v>
          </cell>
          <cell r="BY490">
            <v>0</v>
          </cell>
          <cell r="BZ490">
            <v>0</v>
          </cell>
          <cell r="CA490" t="str">
            <v>Uniform</v>
          </cell>
          <cell r="CB490">
            <v>0</v>
          </cell>
          <cell r="CC490">
            <v>0</v>
          </cell>
          <cell r="CD490">
            <v>0</v>
          </cell>
          <cell r="CE490" t="str">
            <v>Uniform</v>
          </cell>
          <cell r="CF490">
            <v>0</v>
          </cell>
          <cell r="CG490">
            <v>0</v>
          </cell>
          <cell r="CH490">
            <v>0</v>
          </cell>
          <cell r="CI490" t="str">
            <v>Uniform</v>
          </cell>
          <cell r="CJ490">
            <v>0</v>
          </cell>
          <cell r="CK490">
            <v>0</v>
          </cell>
          <cell r="CL490">
            <v>0</v>
          </cell>
          <cell r="CM490" t="str">
            <v>Uniform</v>
          </cell>
          <cell r="CN490">
            <v>0</v>
          </cell>
          <cell r="CO490">
            <v>0</v>
          </cell>
          <cell r="CP490">
            <v>0</v>
          </cell>
          <cell r="CQ490" t="str">
            <v>Uniform</v>
          </cell>
          <cell r="CR490">
            <v>0</v>
          </cell>
          <cell r="CS490">
            <v>0</v>
          </cell>
          <cell r="CT490">
            <v>0</v>
          </cell>
          <cell r="CU490" t="str">
            <v>Uniform</v>
          </cell>
          <cell r="CV490">
            <v>0</v>
          </cell>
          <cell r="CW490">
            <v>0</v>
          </cell>
          <cell r="CX490">
            <v>0</v>
          </cell>
          <cell r="CY490" t="str">
            <v>Uniform</v>
          </cell>
          <cell r="CZ490">
            <v>0</v>
          </cell>
          <cell r="DA490">
            <v>0</v>
          </cell>
          <cell r="DB490">
            <v>0</v>
          </cell>
          <cell r="DC490" t="str">
            <v>Uniform</v>
          </cell>
          <cell r="DD490">
            <v>0</v>
          </cell>
          <cell r="DE490">
            <v>0</v>
          </cell>
          <cell r="DF490">
            <v>0</v>
          </cell>
          <cell r="DG490" t="str">
            <v>Uniform</v>
          </cell>
          <cell r="DH490">
            <v>0</v>
          </cell>
          <cell r="DI490">
            <v>0</v>
          </cell>
          <cell r="DJ490">
            <v>0</v>
          </cell>
          <cell r="DK490" t="str">
            <v>Uniform</v>
          </cell>
          <cell r="DL490">
            <v>0</v>
          </cell>
          <cell r="DM490">
            <v>0</v>
          </cell>
          <cell r="DN490">
            <v>0</v>
          </cell>
          <cell r="DO490" t="str">
            <v>Uniform</v>
          </cell>
          <cell r="DP490">
            <v>0</v>
          </cell>
          <cell r="DQ490">
            <v>0</v>
          </cell>
          <cell r="DR490">
            <v>0</v>
          </cell>
          <cell r="DS490" t="str">
            <v>Uniform</v>
          </cell>
          <cell r="DT490">
            <v>0</v>
          </cell>
          <cell r="DU490">
            <v>0</v>
          </cell>
          <cell r="DV490">
            <v>0</v>
          </cell>
          <cell r="DW490" t="str">
            <v>Uniform</v>
          </cell>
          <cell r="DX490">
            <v>0</v>
          </cell>
          <cell r="DY490">
            <v>0</v>
          </cell>
          <cell r="DZ490">
            <v>0</v>
          </cell>
          <cell r="EA490" t="str">
            <v>Uniform</v>
          </cell>
          <cell r="EB490">
            <v>0</v>
          </cell>
          <cell r="EC490">
            <v>0</v>
          </cell>
          <cell r="ED490">
            <v>0</v>
          </cell>
          <cell r="EE490" t="str">
            <v>Uniform</v>
          </cell>
        </row>
        <row r="491">
          <cell r="E491" t="str">
            <v>3_BD_flare_eff</v>
          </cell>
          <cell r="F491"/>
          <cell r="G491" t="e">
            <v>#NAME?</v>
          </cell>
          <cell r="H491">
            <v>0</v>
          </cell>
          <cell r="I491">
            <v>0</v>
          </cell>
          <cell r="J491">
            <v>0</v>
          </cell>
          <cell r="K491" t="str">
            <v>Uniform</v>
          </cell>
          <cell r="L491">
            <v>0</v>
          </cell>
          <cell r="M491">
            <v>0</v>
          </cell>
          <cell r="N491">
            <v>0</v>
          </cell>
          <cell r="O491" t="str">
            <v>Uniform</v>
          </cell>
          <cell r="P491">
            <v>0</v>
          </cell>
          <cell r="Q491">
            <v>0</v>
          </cell>
          <cell r="R491">
            <v>0</v>
          </cell>
          <cell r="S491" t="str">
            <v>Uniform</v>
          </cell>
          <cell r="T491">
            <v>0</v>
          </cell>
          <cell r="U491">
            <v>0</v>
          </cell>
          <cell r="V491">
            <v>0</v>
          </cell>
          <cell r="W491" t="str">
            <v>Uniform</v>
          </cell>
          <cell r="X491">
            <v>0</v>
          </cell>
          <cell r="Y491">
            <v>0</v>
          </cell>
          <cell r="Z491">
            <v>0</v>
          </cell>
          <cell r="AA491" t="str">
            <v>Uniform</v>
          </cell>
          <cell r="AB491">
            <v>0</v>
          </cell>
          <cell r="AC491">
            <v>0</v>
          </cell>
          <cell r="AD491">
            <v>0</v>
          </cell>
          <cell r="AE491" t="str">
            <v>Uniform</v>
          </cell>
          <cell r="AF491">
            <v>0</v>
          </cell>
          <cell r="AG491">
            <v>0</v>
          </cell>
          <cell r="AH491">
            <v>0</v>
          </cell>
          <cell r="AI491" t="str">
            <v>Uniform</v>
          </cell>
          <cell r="AJ491">
            <v>0</v>
          </cell>
          <cell r="AK491">
            <v>0</v>
          </cell>
          <cell r="AL491">
            <v>0</v>
          </cell>
          <cell r="AM491" t="str">
            <v>Uniform</v>
          </cell>
          <cell r="AN491">
            <v>0</v>
          </cell>
          <cell r="AO491">
            <v>0</v>
          </cell>
          <cell r="AP491">
            <v>0</v>
          </cell>
          <cell r="AQ491" t="str">
            <v>Uniform</v>
          </cell>
          <cell r="AR491">
            <v>0</v>
          </cell>
          <cell r="AS491">
            <v>0</v>
          </cell>
          <cell r="AT491">
            <v>0</v>
          </cell>
          <cell r="AU491" t="str">
            <v>Uniform</v>
          </cell>
          <cell r="AV491">
            <v>0</v>
          </cell>
          <cell r="AW491">
            <v>0</v>
          </cell>
          <cell r="AX491">
            <v>0</v>
          </cell>
          <cell r="AY491" t="str">
            <v>Uniform</v>
          </cell>
          <cell r="AZ491">
            <v>0</v>
          </cell>
          <cell r="BA491">
            <v>0</v>
          </cell>
          <cell r="BB491">
            <v>0</v>
          </cell>
          <cell r="BC491" t="str">
            <v>Uniform</v>
          </cell>
          <cell r="BD491">
            <v>0</v>
          </cell>
          <cell r="BE491">
            <v>0</v>
          </cell>
          <cell r="BF491">
            <v>0</v>
          </cell>
          <cell r="BG491" t="str">
            <v>Uniform</v>
          </cell>
          <cell r="BH491">
            <v>0</v>
          </cell>
          <cell r="BI491">
            <v>0</v>
          </cell>
          <cell r="BJ491">
            <v>0</v>
          </cell>
          <cell r="BK491" t="str">
            <v>Uniform</v>
          </cell>
          <cell r="BL491">
            <v>0</v>
          </cell>
          <cell r="BM491">
            <v>0</v>
          </cell>
          <cell r="BN491">
            <v>0</v>
          </cell>
          <cell r="BO491" t="str">
            <v>Uniform</v>
          </cell>
          <cell r="BP491">
            <v>0</v>
          </cell>
          <cell r="BQ491">
            <v>0</v>
          </cell>
          <cell r="BR491">
            <v>0</v>
          </cell>
          <cell r="BS491" t="str">
            <v>Uniform</v>
          </cell>
          <cell r="BT491">
            <v>0</v>
          </cell>
          <cell r="BU491">
            <v>0</v>
          </cell>
          <cell r="BV491">
            <v>0</v>
          </cell>
          <cell r="BW491" t="str">
            <v>Uniform</v>
          </cell>
          <cell r="BX491">
            <v>0</v>
          </cell>
          <cell r="BY491">
            <v>0</v>
          </cell>
          <cell r="BZ491">
            <v>0</v>
          </cell>
          <cell r="CA491" t="str">
            <v>Uniform</v>
          </cell>
          <cell r="CB491">
            <v>0</v>
          </cell>
          <cell r="CC491">
            <v>0</v>
          </cell>
          <cell r="CD491">
            <v>0</v>
          </cell>
          <cell r="CE491" t="str">
            <v>Uniform</v>
          </cell>
          <cell r="CF491">
            <v>0</v>
          </cell>
          <cell r="CG491">
            <v>0</v>
          </cell>
          <cell r="CH491">
            <v>0</v>
          </cell>
          <cell r="CI491" t="str">
            <v>Uniform</v>
          </cell>
          <cell r="CJ491">
            <v>0</v>
          </cell>
          <cell r="CK491">
            <v>0</v>
          </cell>
          <cell r="CL491">
            <v>0</v>
          </cell>
          <cell r="CM491" t="str">
            <v>Uniform</v>
          </cell>
          <cell r="CN491">
            <v>0</v>
          </cell>
          <cell r="CO491">
            <v>0</v>
          </cell>
          <cell r="CP491">
            <v>0</v>
          </cell>
          <cell r="CQ491" t="str">
            <v>Uniform</v>
          </cell>
          <cell r="CR491">
            <v>0</v>
          </cell>
          <cell r="CS491">
            <v>0</v>
          </cell>
          <cell r="CT491">
            <v>0</v>
          </cell>
          <cell r="CU491" t="str">
            <v>Uniform</v>
          </cell>
          <cell r="CV491">
            <v>0</v>
          </cell>
          <cell r="CW491">
            <v>0</v>
          </cell>
          <cell r="CX491">
            <v>0</v>
          </cell>
          <cell r="CY491" t="str">
            <v>Uniform</v>
          </cell>
          <cell r="CZ491">
            <v>0</v>
          </cell>
          <cell r="DA491">
            <v>0</v>
          </cell>
          <cell r="DB491">
            <v>0</v>
          </cell>
          <cell r="DC491" t="str">
            <v>Uniform</v>
          </cell>
          <cell r="DD491">
            <v>0</v>
          </cell>
          <cell r="DE491">
            <v>0</v>
          </cell>
          <cell r="DF491">
            <v>0</v>
          </cell>
          <cell r="DG491" t="str">
            <v>Uniform</v>
          </cell>
          <cell r="DH491">
            <v>0</v>
          </cell>
          <cell r="DI491">
            <v>0</v>
          </cell>
          <cell r="DJ491">
            <v>0</v>
          </cell>
          <cell r="DK491" t="str">
            <v>Uniform</v>
          </cell>
          <cell r="DL491">
            <v>0</v>
          </cell>
          <cell r="DM491">
            <v>0</v>
          </cell>
          <cell r="DN491">
            <v>0</v>
          </cell>
          <cell r="DO491" t="str">
            <v>Uniform</v>
          </cell>
          <cell r="DP491">
            <v>0</v>
          </cell>
          <cell r="DQ491">
            <v>0</v>
          </cell>
          <cell r="DR491">
            <v>0</v>
          </cell>
          <cell r="DS491" t="str">
            <v>Uniform</v>
          </cell>
          <cell r="DT491">
            <v>0</v>
          </cell>
          <cell r="DU491">
            <v>0</v>
          </cell>
          <cell r="DV491">
            <v>0</v>
          </cell>
          <cell r="DW491" t="str">
            <v>Uniform</v>
          </cell>
          <cell r="DX491">
            <v>0</v>
          </cell>
          <cell r="DY491">
            <v>0</v>
          </cell>
          <cell r="DZ491">
            <v>0</v>
          </cell>
          <cell r="EA491" t="str">
            <v>Uniform</v>
          </cell>
          <cell r="EB491">
            <v>0</v>
          </cell>
          <cell r="EC491">
            <v>0</v>
          </cell>
          <cell r="ED491">
            <v>0</v>
          </cell>
          <cell r="EE491" t="str">
            <v>Uniform</v>
          </cell>
        </row>
        <row r="492">
          <cell r="E492" t="str">
            <v>3_FLARE_vol</v>
          </cell>
          <cell r="F492" t="str">
            <v>scf</v>
          </cell>
          <cell r="G492" t="e">
            <v>#NAME?</v>
          </cell>
          <cell r="H492">
            <v>297964369.3911798</v>
          </cell>
          <cell r="I492">
            <v>354227686.68426079</v>
          </cell>
          <cell r="J492">
            <v>415276099.72304249</v>
          </cell>
          <cell r="K492" t="str">
            <v>Triangular</v>
          </cell>
          <cell r="L492">
            <v>297964369.3911798</v>
          </cell>
          <cell r="M492">
            <v>354227686.68426079</v>
          </cell>
          <cell r="N492">
            <v>415276099.72304249</v>
          </cell>
          <cell r="O492" t="str">
            <v>Triangular</v>
          </cell>
          <cell r="P492">
            <v>297964369.3911798</v>
          </cell>
          <cell r="Q492">
            <v>354227686.68426079</v>
          </cell>
          <cell r="R492">
            <v>415276099.72304249</v>
          </cell>
          <cell r="S492" t="str">
            <v>Triangular</v>
          </cell>
          <cell r="T492">
            <v>297964369.3911798</v>
          </cell>
          <cell r="U492">
            <v>354227686.68426079</v>
          </cell>
          <cell r="V492">
            <v>415276099.72304249</v>
          </cell>
          <cell r="W492" t="str">
            <v>Triangular</v>
          </cell>
          <cell r="X492">
            <v>297964369.3911798</v>
          </cell>
          <cell r="Y492">
            <v>354227686.68426079</v>
          </cell>
          <cell r="Z492">
            <v>415276099.72304249</v>
          </cell>
          <cell r="AA492" t="str">
            <v>Triangular</v>
          </cell>
          <cell r="AB492">
            <v>297964369.3911798</v>
          </cell>
          <cell r="AC492">
            <v>354227686.68426079</v>
          </cell>
          <cell r="AD492">
            <v>415276099.72304249</v>
          </cell>
          <cell r="AE492" t="str">
            <v>Triangular</v>
          </cell>
          <cell r="AF492">
            <v>297964369.3911798</v>
          </cell>
          <cell r="AG492">
            <v>354227686.68426079</v>
          </cell>
          <cell r="AH492">
            <v>415276099.72304249</v>
          </cell>
          <cell r="AI492" t="str">
            <v>Triangular</v>
          </cell>
          <cell r="AJ492">
            <v>297964369.3911798</v>
          </cell>
          <cell r="AK492">
            <v>354227686.68426079</v>
          </cell>
          <cell r="AL492">
            <v>415276099.72304249</v>
          </cell>
          <cell r="AM492" t="str">
            <v>Triangular</v>
          </cell>
          <cell r="AN492">
            <v>297964369.3911798</v>
          </cell>
          <cell r="AO492">
            <v>354227686.68426079</v>
          </cell>
          <cell r="AP492">
            <v>415276099.72304249</v>
          </cell>
          <cell r="AQ492" t="str">
            <v>Triangular</v>
          </cell>
          <cell r="AR492">
            <v>297964369.3911798</v>
          </cell>
          <cell r="AS492">
            <v>354227686.68426079</v>
          </cell>
          <cell r="AT492">
            <v>415276099.72304249</v>
          </cell>
          <cell r="AU492" t="str">
            <v>Triangular</v>
          </cell>
          <cell r="AV492">
            <v>297964369.3911798</v>
          </cell>
          <cell r="AW492">
            <v>354227686.68426079</v>
          </cell>
          <cell r="AX492">
            <v>415276099.72304249</v>
          </cell>
          <cell r="AY492" t="str">
            <v>Triangular</v>
          </cell>
          <cell r="AZ492">
            <v>297964369.3911798</v>
          </cell>
          <cell r="BA492">
            <v>354227686.68426079</v>
          </cell>
          <cell r="BB492">
            <v>415276099.72304249</v>
          </cell>
          <cell r="BC492" t="str">
            <v>Triangular</v>
          </cell>
          <cell r="BD492">
            <v>297964369.3911798</v>
          </cell>
          <cell r="BE492">
            <v>354227686.68426079</v>
          </cell>
          <cell r="BF492">
            <v>415276099.72304249</v>
          </cell>
          <cell r="BG492" t="str">
            <v>Triangular</v>
          </cell>
          <cell r="BH492">
            <v>297964369.3911798</v>
          </cell>
          <cell r="BI492">
            <v>354227686.68426079</v>
          </cell>
          <cell r="BJ492">
            <v>415276099.72304249</v>
          </cell>
          <cell r="BK492" t="str">
            <v>Triangular</v>
          </cell>
          <cell r="BL492">
            <v>297964369.3911798</v>
          </cell>
          <cell r="BM492">
            <v>354227686.68426079</v>
          </cell>
          <cell r="BN492">
            <v>415276099.72304249</v>
          </cell>
          <cell r="BO492" t="str">
            <v>Triangular</v>
          </cell>
          <cell r="BP492">
            <v>297964369.3911798</v>
          </cell>
          <cell r="BQ492">
            <v>354227686.68426079</v>
          </cell>
          <cell r="BR492">
            <v>415276099.72304249</v>
          </cell>
          <cell r="BS492" t="str">
            <v>Triangular</v>
          </cell>
          <cell r="BT492">
            <v>297964369.3911798</v>
          </cell>
          <cell r="BU492">
            <v>354227686.68426079</v>
          </cell>
          <cell r="BV492">
            <v>415276099.72304249</v>
          </cell>
          <cell r="BW492" t="str">
            <v>Triangular</v>
          </cell>
          <cell r="BX492">
            <v>297964369.3911798</v>
          </cell>
          <cell r="BY492">
            <v>354227686.68426079</v>
          </cell>
          <cell r="BZ492">
            <v>415276099.72304249</v>
          </cell>
          <cell r="CA492" t="str">
            <v>Triangular</v>
          </cell>
          <cell r="CB492">
            <v>297964369.3911798</v>
          </cell>
          <cell r="CC492">
            <v>354227686.68426079</v>
          </cell>
          <cell r="CD492">
            <v>415276099.72304249</v>
          </cell>
          <cell r="CE492" t="str">
            <v>Triangular</v>
          </cell>
          <cell r="CF492">
            <v>297964369.3911798</v>
          </cell>
          <cell r="CG492">
            <v>354227686.68426079</v>
          </cell>
          <cell r="CH492">
            <v>415276099.72304249</v>
          </cell>
          <cell r="CI492" t="str">
            <v>Triangular</v>
          </cell>
          <cell r="CJ492">
            <v>297964369.3911798</v>
          </cell>
          <cell r="CK492">
            <v>354227686.68426079</v>
          </cell>
          <cell r="CL492">
            <v>415276099.72304249</v>
          </cell>
          <cell r="CM492" t="str">
            <v>Triangular</v>
          </cell>
          <cell r="CN492">
            <v>297964369.3911798</v>
          </cell>
          <cell r="CO492">
            <v>354227686.68426079</v>
          </cell>
          <cell r="CP492">
            <v>415276099.72304249</v>
          </cell>
          <cell r="CQ492" t="str">
            <v>Triangular</v>
          </cell>
          <cell r="CR492">
            <v>297964369.3911798</v>
          </cell>
          <cell r="CS492">
            <v>354227686.68426079</v>
          </cell>
          <cell r="CT492">
            <v>415276099.72304249</v>
          </cell>
          <cell r="CU492" t="str">
            <v>Triangular</v>
          </cell>
          <cell r="CV492">
            <v>297964369.3911798</v>
          </cell>
          <cell r="CW492">
            <v>354227686.68426079</v>
          </cell>
          <cell r="CX492">
            <v>415276099.72304249</v>
          </cell>
          <cell r="CY492" t="str">
            <v>Triangular</v>
          </cell>
          <cell r="CZ492">
            <v>297964369.3911798</v>
          </cell>
          <cell r="DA492">
            <v>354227686.68426079</v>
          </cell>
          <cell r="DB492">
            <v>415276099.72304249</v>
          </cell>
          <cell r="DC492" t="str">
            <v>Triangular</v>
          </cell>
          <cell r="DD492">
            <v>297964369.3911798</v>
          </cell>
          <cell r="DE492">
            <v>354227686.68426079</v>
          </cell>
          <cell r="DF492">
            <v>415276099.72304249</v>
          </cell>
          <cell r="DG492" t="str">
            <v>Triangular</v>
          </cell>
          <cell r="DH492">
            <v>297964369.3911798</v>
          </cell>
          <cell r="DI492">
            <v>354227686.68426079</v>
          </cell>
          <cell r="DJ492">
            <v>415276099.72304249</v>
          </cell>
          <cell r="DK492" t="str">
            <v>Triangular</v>
          </cell>
          <cell r="DL492">
            <v>297964369.3911798</v>
          </cell>
          <cell r="DM492">
            <v>354227686.68426079</v>
          </cell>
          <cell r="DN492">
            <v>415276099.72304249</v>
          </cell>
          <cell r="DO492" t="str">
            <v>Triangular</v>
          </cell>
          <cell r="DP492">
            <v>297964369.3911798</v>
          </cell>
          <cell r="DQ492">
            <v>354227686.68426079</v>
          </cell>
          <cell r="DR492">
            <v>415276099.72304249</v>
          </cell>
          <cell r="DS492" t="str">
            <v>Triangular</v>
          </cell>
          <cell r="DT492">
            <v>297964369.3911798</v>
          </cell>
          <cell r="DU492">
            <v>354227686.68426079</v>
          </cell>
          <cell r="DV492">
            <v>415276099.72304249</v>
          </cell>
          <cell r="DW492" t="str">
            <v>Triangular</v>
          </cell>
          <cell r="DX492">
            <v>297964369.3911798</v>
          </cell>
          <cell r="DY492">
            <v>354227686.68426079</v>
          </cell>
          <cell r="DZ492">
            <v>415276099.72304249</v>
          </cell>
          <cell r="EA492" t="str">
            <v>Triangular</v>
          </cell>
          <cell r="EB492">
            <v>297964369.3911798</v>
          </cell>
          <cell r="EC492">
            <v>354227686.68426079</v>
          </cell>
          <cell r="ED492">
            <v>415276099.72304249</v>
          </cell>
          <cell r="EE492" t="str">
            <v>Triangular</v>
          </cell>
        </row>
        <row r="493">
          <cell r="E493" t="str">
            <v>3_FLARE_unlit</v>
          </cell>
          <cell r="F493" t="str">
            <v>fraction</v>
          </cell>
          <cell r="G493" t="e">
            <v>#NAME?</v>
          </cell>
          <cell r="H493">
            <v>3.072625698324022E-5</v>
          </cell>
          <cell r="I493">
            <v>4.3516713221601518E-4</v>
          </cell>
          <cell r="J493">
            <v>9.8762802607076333E-4</v>
          </cell>
          <cell r="K493" t="str">
            <v>Triangular</v>
          </cell>
          <cell r="L493">
            <v>3.072625698324022E-5</v>
          </cell>
          <cell r="M493">
            <v>4.3516713221601518E-4</v>
          </cell>
          <cell r="N493">
            <v>9.8762802607076333E-4</v>
          </cell>
          <cell r="O493" t="str">
            <v>Triangular</v>
          </cell>
          <cell r="P493">
            <v>3.072625698324022E-5</v>
          </cell>
          <cell r="Q493">
            <v>4.3516713221601518E-4</v>
          </cell>
          <cell r="R493">
            <v>9.8762802607076333E-4</v>
          </cell>
          <cell r="S493" t="str">
            <v>Triangular</v>
          </cell>
          <cell r="T493">
            <v>3.072625698324022E-5</v>
          </cell>
          <cell r="U493">
            <v>4.3516713221601518E-4</v>
          </cell>
          <cell r="V493">
            <v>9.8762802607076333E-4</v>
          </cell>
          <cell r="W493" t="str">
            <v>Triangular</v>
          </cell>
          <cell r="X493">
            <v>3.072625698324022E-5</v>
          </cell>
          <cell r="Y493">
            <v>4.3516713221601518E-4</v>
          </cell>
          <cell r="Z493">
            <v>9.8762802607076333E-4</v>
          </cell>
          <cell r="AA493" t="str">
            <v>Triangular</v>
          </cell>
          <cell r="AB493">
            <v>3.072625698324022E-5</v>
          </cell>
          <cell r="AC493">
            <v>4.3516713221601518E-4</v>
          </cell>
          <cell r="AD493">
            <v>9.8762802607076333E-4</v>
          </cell>
          <cell r="AE493" t="str">
            <v>Triangular</v>
          </cell>
          <cell r="AF493">
            <v>3.072625698324022E-5</v>
          </cell>
          <cell r="AG493">
            <v>4.3516713221601518E-4</v>
          </cell>
          <cell r="AH493">
            <v>9.8762802607076333E-4</v>
          </cell>
          <cell r="AI493" t="str">
            <v>Triangular</v>
          </cell>
          <cell r="AJ493">
            <v>3.072625698324022E-5</v>
          </cell>
          <cell r="AK493">
            <v>4.3516713221601518E-4</v>
          </cell>
          <cell r="AL493">
            <v>9.8762802607076333E-4</v>
          </cell>
          <cell r="AM493" t="str">
            <v>Triangular</v>
          </cell>
          <cell r="AN493">
            <v>3.072625698324022E-5</v>
          </cell>
          <cell r="AO493">
            <v>4.3516713221601518E-4</v>
          </cell>
          <cell r="AP493">
            <v>9.8762802607076333E-4</v>
          </cell>
          <cell r="AQ493" t="str">
            <v>Triangular</v>
          </cell>
          <cell r="AR493">
            <v>3.072625698324022E-5</v>
          </cell>
          <cell r="AS493">
            <v>4.3516713221601518E-4</v>
          </cell>
          <cell r="AT493">
            <v>9.8762802607076333E-4</v>
          </cell>
          <cell r="AU493" t="str">
            <v>Triangular</v>
          </cell>
          <cell r="AV493">
            <v>3.072625698324022E-5</v>
          </cell>
          <cell r="AW493">
            <v>4.3516713221601518E-4</v>
          </cell>
          <cell r="AX493">
            <v>9.8762802607076333E-4</v>
          </cell>
          <cell r="AY493" t="str">
            <v>Triangular</v>
          </cell>
          <cell r="AZ493">
            <v>3.072625698324022E-5</v>
          </cell>
          <cell r="BA493">
            <v>4.3516713221601518E-4</v>
          </cell>
          <cell r="BB493">
            <v>9.8762802607076333E-4</v>
          </cell>
          <cell r="BC493" t="str">
            <v>Triangular</v>
          </cell>
          <cell r="BD493">
            <v>3.072625698324022E-5</v>
          </cell>
          <cell r="BE493">
            <v>4.3516713221601518E-4</v>
          </cell>
          <cell r="BF493">
            <v>9.8762802607076333E-4</v>
          </cell>
          <cell r="BG493" t="str">
            <v>Triangular</v>
          </cell>
          <cell r="BH493">
            <v>3.072625698324022E-5</v>
          </cell>
          <cell r="BI493">
            <v>4.3516713221601518E-4</v>
          </cell>
          <cell r="BJ493">
            <v>9.8762802607076333E-4</v>
          </cell>
          <cell r="BK493" t="str">
            <v>Triangular</v>
          </cell>
          <cell r="BL493">
            <v>3.072625698324022E-5</v>
          </cell>
          <cell r="BM493">
            <v>4.3516713221601518E-4</v>
          </cell>
          <cell r="BN493">
            <v>9.8762802607076333E-4</v>
          </cell>
          <cell r="BO493" t="str">
            <v>Triangular</v>
          </cell>
          <cell r="BP493">
            <v>3.072625698324022E-5</v>
          </cell>
          <cell r="BQ493">
            <v>4.3516713221601518E-4</v>
          </cell>
          <cell r="BR493">
            <v>9.8762802607076333E-4</v>
          </cell>
          <cell r="BS493" t="str">
            <v>Triangular</v>
          </cell>
          <cell r="BT493">
            <v>3.072625698324022E-5</v>
          </cell>
          <cell r="BU493">
            <v>4.3516713221601518E-4</v>
          </cell>
          <cell r="BV493">
            <v>9.8762802607076333E-4</v>
          </cell>
          <cell r="BW493" t="str">
            <v>Triangular</v>
          </cell>
          <cell r="BX493">
            <v>3.072625698324022E-5</v>
          </cell>
          <cell r="BY493">
            <v>4.3516713221601518E-4</v>
          </cell>
          <cell r="BZ493">
            <v>9.8762802607076333E-4</v>
          </cell>
          <cell r="CA493" t="str">
            <v>Triangular</v>
          </cell>
          <cell r="CB493">
            <v>3.072625698324022E-5</v>
          </cell>
          <cell r="CC493">
            <v>4.3516713221601518E-4</v>
          </cell>
          <cell r="CD493">
            <v>9.8762802607076333E-4</v>
          </cell>
          <cell r="CE493" t="str">
            <v>Triangular</v>
          </cell>
          <cell r="CF493">
            <v>3.072625698324022E-5</v>
          </cell>
          <cell r="CG493">
            <v>4.3516713221601518E-4</v>
          </cell>
          <cell r="CH493">
            <v>9.8762802607076333E-4</v>
          </cell>
          <cell r="CI493" t="str">
            <v>Triangular</v>
          </cell>
          <cell r="CJ493">
            <v>3.072625698324022E-5</v>
          </cell>
          <cell r="CK493">
            <v>4.3516713221601518E-4</v>
          </cell>
          <cell r="CL493">
            <v>9.8762802607076333E-4</v>
          </cell>
          <cell r="CM493" t="str">
            <v>Triangular</v>
          </cell>
          <cell r="CN493">
            <v>3.072625698324022E-5</v>
          </cell>
          <cell r="CO493">
            <v>4.3516713221601518E-4</v>
          </cell>
          <cell r="CP493">
            <v>9.8762802607076333E-4</v>
          </cell>
          <cell r="CQ493" t="str">
            <v>Triangular</v>
          </cell>
          <cell r="CR493">
            <v>3.072625698324022E-5</v>
          </cell>
          <cell r="CS493">
            <v>4.3516713221601518E-4</v>
          </cell>
          <cell r="CT493">
            <v>9.8762802607076333E-4</v>
          </cell>
          <cell r="CU493" t="str">
            <v>Triangular</v>
          </cell>
          <cell r="CV493">
            <v>3.072625698324022E-5</v>
          </cell>
          <cell r="CW493">
            <v>4.3516713221601518E-4</v>
          </cell>
          <cell r="CX493">
            <v>9.8762802607076333E-4</v>
          </cell>
          <cell r="CY493" t="str">
            <v>Triangular</v>
          </cell>
          <cell r="CZ493">
            <v>3.072625698324022E-5</v>
          </cell>
          <cell r="DA493">
            <v>4.3516713221601518E-4</v>
          </cell>
          <cell r="DB493">
            <v>9.8762802607076333E-4</v>
          </cell>
          <cell r="DC493" t="str">
            <v>Triangular</v>
          </cell>
          <cell r="DD493">
            <v>3.072625698324022E-5</v>
          </cell>
          <cell r="DE493">
            <v>4.3516713221601518E-4</v>
          </cell>
          <cell r="DF493">
            <v>9.8762802607076333E-4</v>
          </cell>
          <cell r="DG493" t="str">
            <v>Triangular</v>
          </cell>
          <cell r="DH493">
            <v>3.072625698324022E-5</v>
          </cell>
          <cell r="DI493">
            <v>4.3516713221601518E-4</v>
          </cell>
          <cell r="DJ493">
            <v>9.8762802607076333E-4</v>
          </cell>
          <cell r="DK493" t="str">
            <v>Triangular</v>
          </cell>
          <cell r="DL493">
            <v>3.072625698324022E-5</v>
          </cell>
          <cell r="DM493">
            <v>4.3516713221601518E-4</v>
          </cell>
          <cell r="DN493">
            <v>9.8762802607076333E-4</v>
          </cell>
          <cell r="DO493" t="str">
            <v>Triangular</v>
          </cell>
          <cell r="DP493">
            <v>3.072625698324022E-5</v>
          </cell>
          <cell r="DQ493">
            <v>4.3516713221601518E-4</v>
          </cell>
          <cell r="DR493">
            <v>9.8762802607076333E-4</v>
          </cell>
          <cell r="DS493" t="str">
            <v>Triangular</v>
          </cell>
          <cell r="DT493">
            <v>3.072625698324022E-5</v>
          </cell>
          <cell r="DU493">
            <v>4.3516713221601518E-4</v>
          </cell>
          <cell r="DV493">
            <v>9.8762802607076333E-4</v>
          </cell>
          <cell r="DW493" t="str">
            <v>Triangular</v>
          </cell>
          <cell r="DX493">
            <v>3.072625698324022E-5</v>
          </cell>
          <cell r="DY493">
            <v>4.3516713221601518E-4</v>
          </cell>
          <cell r="DZ493">
            <v>9.8762802607076333E-4</v>
          </cell>
          <cell r="EA493" t="str">
            <v>Triangular</v>
          </cell>
          <cell r="EB493">
            <v>3.072625698324022E-5</v>
          </cell>
          <cell r="EC493">
            <v>4.3516713221601518E-4</v>
          </cell>
          <cell r="ED493">
            <v>9.8762802607076333E-4</v>
          </cell>
          <cell r="EE493" t="str">
            <v>Triangular</v>
          </cell>
        </row>
        <row r="494">
          <cell r="E494" t="str">
            <v>3_FLARE_eff</v>
          </cell>
          <cell r="F494" t="str">
            <v>fraction</v>
          </cell>
          <cell r="G494" t="e">
            <v>#NAME?</v>
          </cell>
          <cell r="H494">
            <v>0.86134752094971978</v>
          </cell>
          <cell r="I494">
            <v>0.8921376110335193</v>
          </cell>
          <cell r="J494">
            <v>0.92017845670391107</v>
          </cell>
          <cell r="K494" t="str">
            <v>Triangular</v>
          </cell>
          <cell r="L494">
            <v>0.86134752094971978</v>
          </cell>
          <cell r="M494">
            <v>0.8921376110335193</v>
          </cell>
          <cell r="N494">
            <v>0.92017845670391107</v>
          </cell>
          <cell r="O494" t="str">
            <v>Triangular</v>
          </cell>
          <cell r="P494">
            <v>0.86134752094971978</v>
          </cell>
          <cell r="Q494">
            <v>0.8921376110335193</v>
          </cell>
          <cell r="R494">
            <v>0.92017845670391107</v>
          </cell>
          <cell r="S494" t="str">
            <v>Triangular</v>
          </cell>
          <cell r="T494">
            <v>0.86134752094971978</v>
          </cell>
          <cell r="U494">
            <v>0.8921376110335193</v>
          </cell>
          <cell r="V494">
            <v>0.92017845670391107</v>
          </cell>
          <cell r="W494" t="str">
            <v>Triangular</v>
          </cell>
          <cell r="X494">
            <v>0.86134752094971978</v>
          </cell>
          <cell r="Y494">
            <v>0.8921376110335193</v>
          </cell>
          <cell r="Z494">
            <v>0.92017845670391107</v>
          </cell>
          <cell r="AA494" t="str">
            <v>Triangular</v>
          </cell>
          <cell r="AB494">
            <v>0.86134752094971978</v>
          </cell>
          <cell r="AC494">
            <v>0.8921376110335193</v>
          </cell>
          <cell r="AD494">
            <v>0.92017845670391107</v>
          </cell>
          <cell r="AE494" t="str">
            <v>Triangular</v>
          </cell>
          <cell r="AF494">
            <v>0.86134752094971978</v>
          </cell>
          <cell r="AG494">
            <v>0.8921376110335193</v>
          </cell>
          <cell r="AH494">
            <v>0.92017845670391107</v>
          </cell>
          <cell r="AI494" t="str">
            <v>Triangular</v>
          </cell>
          <cell r="AJ494">
            <v>0.86134752094971978</v>
          </cell>
          <cell r="AK494">
            <v>0.8921376110335193</v>
          </cell>
          <cell r="AL494">
            <v>0.92017845670391107</v>
          </cell>
          <cell r="AM494" t="str">
            <v>Triangular</v>
          </cell>
          <cell r="AN494">
            <v>0.86134752094971978</v>
          </cell>
          <cell r="AO494">
            <v>0.8921376110335193</v>
          </cell>
          <cell r="AP494">
            <v>0.92017845670391107</v>
          </cell>
          <cell r="AQ494" t="str">
            <v>Triangular</v>
          </cell>
          <cell r="AR494">
            <v>0.86134752094971978</v>
          </cell>
          <cell r="AS494">
            <v>0.8921376110335193</v>
          </cell>
          <cell r="AT494">
            <v>0.92017845670391107</v>
          </cell>
          <cell r="AU494" t="str">
            <v>Triangular</v>
          </cell>
          <cell r="AV494">
            <v>0.86134752094971978</v>
          </cell>
          <cell r="AW494">
            <v>0.8921376110335193</v>
          </cell>
          <cell r="AX494">
            <v>0.92017845670391107</v>
          </cell>
          <cell r="AY494" t="str">
            <v>Triangular</v>
          </cell>
          <cell r="AZ494">
            <v>0.86134752094971978</v>
          </cell>
          <cell r="BA494">
            <v>0.8921376110335193</v>
          </cell>
          <cell r="BB494">
            <v>0.92017845670391107</v>
          </cell>
          <cell r="BC494" t="str">
            <v>Triangular</v>
          </cell>
          <cell r="BD494">
            <v>0.86134752094971978</v>
          </cell>
          <cell r="BE494">
            <v>0.8921376110335193</v>
          </cell>
          <cell r="BF494">
            <v>0.92017845670391107</v>
          </cell>
          <cell r="BG494" t="str">
            <v>Triangular</v>
          </cell>
          <cell r="BH494">
            <v>0.86134752094971978</v>
          </cell>
          <cell r="BI494">
            <v>0.8921376110335193</v>
          </cell>
          <cell r="BJ494">
            <v>0.92017845670391107</v>
          </cell>
          <cell r="BK494" t="str">
            <v>Triangular</v>
          </cell>
          <cell r="BL494">
            <v>0.86134752094971978</v>
          </cell>
          <cell r="BM494">
            <v>0.8921376110335193</v>
          </cell>
          <cell r="BN494">
            <v>0.92017845670391107</v>
          </cell>
          <cell r="BO494" t="str">
            <v>Triangular</v>
          </cell>
          <cell r="BP494">
            <v>0.86134752094971978</v>
          </cell>
          <cell r="BQ494">
            <v>0.8921376110335193</v>
          </cell>
          <cell r="BR494">
            <v>0.92017845670391107</v>
          </cell>
          <cell r="BS494" t="str">
            <v>Triangular</v>
          </cell>
          <cell r="BT494">
            <v>0.86134752094971978</v>
          </cell>
          <cell r="BU494">
            <v>0.8921376110335193</v>
          </cell>
          <cell r="BV494">
            <v>0.92017845670391107</v>
          </cell>
          <cell r="BW494" t="str">
            <v>Triangular</v>
          </cell>
          <cell r="BX494">
            <v>0.86134752094971978</v>
          </cell>
          <cell r="BY494">
            <v>0.8921376110335193</v>
          </cell>
          <cell r="BZ494">
            <v>0.92017845670391107</v>
          </cell>
          <cell r="CA494" t="str">
            <v>Triangular</v>
          </cell>
          <cell r="CB494">
            <v>0.86134752094971978</v>
          </cell>
          <cell r="CC494">
            <v>0.8921376110335193</v>
          </cell>
          <cell r="CD494">
            <v>0.92017845670391107</v>
          </cell>
          <cell r="CE494" t="str">
            <v>Triangular</v>
          </cell>
          <cell r="CF494">
            <v>0.86134752094971978</v>
          </cell>
          <cell r="CG494">
            <v>0.8921376110335193</v>
          </cell>
          <cell r="CH494">
            <v>0.92017845670391107</v>
          </cell>
          <cell r="CI494" t="str">
            <v>Triangular</v>
          </cell>
          <cell r="CJ494">
            <v>0.86134752094971978</v>
          </cell>
          <cell r="CK494">
            <v>0.8921376110335193</v>
          </cell>
          <cell r="CL494">
            <v>0.92017845670391107</v>
          </cell>
          <cell r="CM494" t="str">
            <v>Triangular</v>
          </cell>
          <cell r="CN494">
            <v>0.86134752094971978</v>
          </cell>
          <cell r="CO494">
            <v>0.8921376110335193</v>
          </cell>
          <cell r="CP494">
            <v>0.92017845670391107</v>
          </cell>
          <cell r="CQ494" t="str">
            <v>Triangular</v>
          </cell>
          <cell r="CR494">
            <v>0.86134752094971978</v>
          </cell>
          <cell r="CS494">
            <v>0.8921376110335193</v>
          </cell>
          <cell r="CT494">
            <v>0.92017845670391107</v>
          </cell>
          <cell r="CU494" t="str">
            <v>Triangular</v>
          </cell>
          <cell r="CV494">
            <v>0.86134752094971978</v>
          </cell>
          <cell r="CW494">
            <v>0.8921376110335193</v>
          </cell>
          <cell r="CX494">
            <v>0.92017845670391107</v>
          </cell>
          <cell r="CY494" t="str">
            <v>Triangular</v>
          </cell>
          <cell r="CZ494">
            <v>0.86134752094971978</v>
          </cell>
          <cell r="DA494">
            <v>0.8921376110335193</v>
          </cell>
          <cell r="DB494">
            <v>0.92017845670391107</v>
          </cell>
          <cell r="DC494" t="str">
            <v>Triangular</v>
          </cell>
          <cell r="DD494">
            <v>0.86134752094971978</v>
          </cell>
          <cell r="DE494">
            <v>0.8921376110335193</v>
          </cell>
          <cell r="DF494">
            <v>0.92017845670391107</v>
          </cell>
          <cell r="DG494" t="str">
            <v>Triangular</v>
          </cell>
          <cell r="DH494">
            <v>0.86134752094971978</v>
          </cell>
          <cell r="DI494">
            <v>0.8921376110335193</v>
          </cell>
          <cell r="DJ494">
            <v>0.92017845670391107</v>
          </cell>
          <cell r="DK494" t="str">
            <v>Triangular</v>
          </cell>
          <cell r="DL494">
            <v>0.86134752094971978</v>
          </cell>
          <cell r="DM494">
            <v>0.8921376110335193</v>
          </cell>
          <cell r="DN494">
            <v>0.92017845670391107</v>
          </cell>
          <cell r="DO494" t="str">
            <v>Triangular</v>
          </cell>
          <cell r="DP494">
            <v>0.86134752094971978</v>
          </cell>
          <cell r="DQ494">
            <v>0.8921376110335193</v>
          </cell>
          <cell r="DR494">
            <v>0.92017845670391107</v>
          </cell>
          <cell r="DS494" t="str">
            <v>Triangular</v>
          </cell>
          <cell r="DT494">
            <v>0.86134752094971978</v>
          </cell>
          <cell r="DU494">
            <v>0.8921376110335193</v>
          </cell>
          <cell r="DV494">
            <v>0.92017845670391107</v>
          </cell>
          <cell r="DW494" t="str">
            <v>Triangular</v>
          </cell>
          <cell r="DX494">
            <v>0.86134752094971978</v>
          </cell>
          <cell r="DY494">
            <v>0.8921376110335193</v>
          </cell>
          <cell r="DZ494">
            <v>0.92017845670391107</v>
          </cell>
          <cell r="EA494" t="str">
            <v>Triangular</v>
          </cell>
          <cell r="EB494">
            <v>0.86134752094971978</v>
          </cell>
          <cell r="EC494">
            <v>0.8921376110335193</v>
          </cell>
          <cell r="ED494">
            <v>0.92017845670391107</v>
          </cell>
          <cell r="EE494" t="str">
            <v>Triangular</v>
          </cell>
        </row>
        <row r="495">
          <cell r="E495" t="str">
            <v>3_FLARE_CO2x</v>
          </cell>
          <cell r="F495" t="str">
            <v>mol fraction</v>
          </cell>
          <cell r="G495" t="e">
            <v>#NAME?</v>
          </cell>
          <cell r="H495">
            <v>0.60966529994679464</v>
          </cell>
          <cell r="I495">
            <v>0.63838879128757564</v>
          </cell>
          <cell r="J495">
            <v>0.66691663967588888</v>
          </cell>
          <cell r="K495" t="str">
            <v>Triangular</v>
          </cell>
          <cell r="L495">
            <v>0.60966529994679464</v>
          </cell>
          <cell r="M495">
            <v>0.63838879128757564</v>
          </cell>
          <cell r="N495">
            <v>0.66691663967588888</v>
          </cell>
          <cell r="O495" t="str">
            <v>Triangular</v>
          </cell>
          <cell r="P495">
            <v>0.60966529994679464</v>
          </cell>
          <cell r="Q495">
            <v>0.63838879128757564</v>
          </cell>
          <cell r="R495">
            <v>0.66691663967588888</v>
          </cell>
          <cell r="S495" t="str">
            <v>Triangular</v>
          </cell>
          <cell r="T495">
            <v>0.60966529994679464</v>
          </cell>
          <cell r="U495">
            <v>0.63838879128757564</v>
          </cell>
          <cell r="V495">
            <v>0.66691663967588888</v>
          </cell>
          <cell r="W495" t="str">
            <v>Triangular</v>
          </cell>
          <cell r="X495">
            <v>0.60966529994679464</v>
          </cell>
          <cell r="Y495">
            <v>0.63838879128757564</v>
          </cell>
          <cell r="Z495">
            <v>0.66691663967588888</v>
          </cell>
          <cell r="AA495" t="str">
            <v>Triangular</v>
          </cell>
          <cell r="AB495">
            <v>0.60966529994679464</v>
          </cell>
          <cell r="AC495">
            <v>0.63838879128757564</v>
          </cell>
          <cell r="AD495">
            <v>0.66691663967588888</v>
          </cell>
          <cell r="AE495" t="str">
            <v>Triangular</v>
          </cell>
          <cell r="AF495">
            <v>0.60966529994679464</v>
          </cell>
          <cell r="AG495">
            <v>0.63838879128757564</v>
          </cell>
          <cell r="AH495">
            <v>0.66691663967588888</v>
          </cell>
          <cell r="AI495" t="str">
            <v>Triangular</v>
          </cell>
          <cell r="AJ495">
            <v>0.60966529994679464</v>
          </cell>
          <cell r="AK495">
            <v>0.63838879128757564</v>
          </cell>
          <cell r="AL495">
            <v>0.66691663967588888</v>
          </cell>
          <cell r="AM495" t="str">
            <v>Triangular</v>
          </cell>
          <cell r="AN495">
            <v>0.60966529994679464</v>
          </cell>
          <cell r="AO495">
            <v>0.63838879128757564</v>
          </cell>
          <cell r="AP495">
            <v>0.66691663967588888</v>
          </cell>
          <cell r="AQ495" t="str">
            <v>Triangular</v>
          </cell>
          <cell r="AR495">
            <v>0.60966529994679464</v>
          </cell>
          <cell r="AS495">
            <v>0.63838879128757564</v>
          </cell>
          <cell r="AT495">
            <v>0.66691663967588888</v>
          </cell>
          <cell r="AU495" t="str">
            <v>Triangular</v>
          </cell>
          <cell r="AV495">
            <v>0.60966529994679464</v>
          </cell>
          <cell r="AW495">
            <v>0.63838879128757564</v>
          </cell>
          <cell r="AX495">
            <v>0.66691663967588888</v>
          </cell>
          <cell r="AY495" t="str">
            <v>Triangular</v>
          </cell>
          <cell r="AZ495">
            <v>0.60966529994679464</v>
          </cell>
          <cell r="BA495">
            <v>0.63838879128757564</v>
          </cell>
          <cell r="BB495">
            <v>0.66691663967588888</v>
          </cell>
          <cell r="BC495" t="str">
            <v>Triangular</v>
          </cell>
          <cell r="BD495">
            <v>0.60966529994679464</v>
          </cell>
          <cell r="BE495">
            <v>0.63838879128757564</v>
          </cell>
          <cell r="BF495">
            <v>0.66691663967588888</v>
          </cell>
          <cell r="BG495" t="str">
            <v>Triangular</v>
          </cell>
          <cell r="BH495">
            <v>0.60966529994679464</v>
          </cell>
          <cell r="BI495">
            <v>0.63838879128757564</v>
          </cell>
          <cell r="BJ495">
            <v>0.66691663967588888</v>
          </cell>
          <cell r="BK495" t="str">
            <v>Triangular</v>
          </cell>
          <cell r="BL495">
            <v>0.60966529994679464</v>
          </cell>
          <cell r="BM495">
            <v>0.63838879128757564</v>
          </cell>
          <cell r="BN495">
            <v>0.66691663967588888</v>
          </cell>
          <cell r="BO495" t="str">
            <v>Triangular</v>
          </cell>
          <cell r="BP495">
            <v>0.60966529994679464</v>
          </cell>
          <cell r="BQ495">
            <v>0.63838879128757564</v>
          </cell>
          <cell r="BR495">
            <v>0.66691663967588888</v>
          </cell>
          <cell r="BS495" t="str">
            <v>Triangular</v>
          </cell>
          <cell r="BT495">
            <v>0.60966529994679464</v>
          </cell>
          <cell r="BU495">
            <v>0.63838879128757564</v>
          </cell>
          <cell r="BV495">
            <v>0.66691663967588888</v>
          </cell>
          <cell r="BW495" t="str">
            <v>Triangular</v>
          </cell>
          <cell r="BX495">
            <v>0.60966529994679464</v>
          </cell>
          <cell r="BY495">
            <v>0.63838879128757564</v>
          </cell>
          <cell r="BZ495">
            <v>0.66691663967588888</v>
          </cell>
          <cell r="CA495" t="str">
            <v>Triangular</v>
          </cell>
          <cell r="CB495">
            <v>0.60966529994679464</v>
          </cell>
          <cell r="CC495">
            <v>0.63838879128757564</v>
          </cell>
          <cell r="CD495">
            <v>0.66691663967588888</v>
          </cell>
          <cell r="CE495" t="str">
            <v>Triangular</v>
          </cell>
          <cell r="CF495">
            <v>0.60966529994679464</v>
          </cell>
          <cell r="CG495">
            <v>0.63838879128757564</v>
          </cell>
          <cell r="CH495">
            <v>0.66691663967588888</v>
          </cell>
          <cell r="CI495" t="str">
            <v>Triangular</v>
          </cell>
          <cell r="CJ495">
            <v>0.60966529994679464</v>
          </cell>
          <cell r="CK495">
            <v>0.63838879128757564</v>
          </cell>
          <cell r="CL495">
            <v>0.66691663967588888</v>
          </cell>
          <cell r="CM495" t="str">
            <v>Triangular</v>
          </cell>
          <cell r="CN495">
            <v>0.60966529994679464</v>
          </cell>
          <cell r="CO495">
            <v>0.63838879128757564</v>
          </cell>
          <cell r="CP495">
            <v>0.66691663967588888</v>
          </cell>
          <cell r="CQ495" t="str">
            <v>Triangular</v>
          </cell>
          <cell r="CR495">
            <v>0.60966529994679464</v>
          </cell>
          <cell r="CS495">
            <v>0.63838879128757564</v>
          </cell>
          <cell r="CT495">
            <v>0.66691663967588888</v>
          </cell>
          <cell r="CU495" t="str">
            <v>Triangular</v>
          </cell>
          <cell r="CV495">
            <v>0.60966529994679464</v>
          </cell>
          <cell r="CW495">
            <v>0.63838879128757564</v>
          </cell>
          <cell r="CX495">
            <v>0.66691663967588888</v>
          </cell>
          <cell r="CY495" t="str">
            <v>Triangular</v>
          </cell>
          <cell r="CZ495">
            <v>0.60966529994679464</v>
          </cell>
          <cell r="DA495">
            <v>0.63838879128757564</v>
          </cell>
          <cell r="DB495">
            <v>0.66691663967588888</v>
          </cell>
          <cell r="DC495" t="str">
            <v>Triangular</v>
          </cell>
          <cell r="DD495">
            <v>0.60966529994679464</v>
          </cell>
          <cell r="DE495">
            <v>0.63838879128757564</v>
          </cell>
          <cell r="DF495">
            <v>0.66691663967588888</v>
          </cell>
          <cell r="DG495" t="str">
            <v>Triangular</v>
          </cell>
          <cell r="DH495">
            <v>0.60966529994679464</v>
          </cell>
          <cell r="DI495">
            <v>0.63838879128757564</v>
          </cell>
          <cell r="DJ495">
            <v>0.66691663967588888</v>
          </cell>
          <cell r="DK495" t="str">
            <v>Triangular</v>
          </cell>
          <cell r="DL495">
            <v>0.60966529994679464</v>
          </cell>
          <cell r="DM495">
            <v>0.63838879128757564</v>
          </cell>
          <cell r="DN495">
            <v>0.66691663967588888</v>
          </cell>
          <cell r="DO495" t="str">
            <v>Triangular</v>
          </cell>
          <cell r="DP495">
            <v>0.60966529994679464</v>
          </cell>
          <cell r="DQ495">
            <v>0.63838879128757564</v>
          </cell>
          <cell r="DR495">
            <v>0.66691663967588888</v>
          </cell>
          <cell r="DS495" t="str">
            <v>Triangular</v>
          </cell>
          <cell r="DT495">
            <v>0.60966529994679464</v>
          </cell>
          <cell r="DU495">
            <v>0.63838879128757564</v>
          </cell>
          <cell r="DV495">
            <v>0.66691663967588888</v>
          </cell>
          <cell r="DW495" t="str">
            <v>Triangular</v>
          </cell>
          <cell r="DX495">
            <v>0.60966529994679464</v>
          </cell>
          <cell r="DY495">
            <v>0.63838879128757564</v>
          </cell>
          <cell r="DZ495">
            <v>0.66691663967588888</v>
          </cell>
          <cell r="EA495" t="str">
            <v>Triangular</v>
          </cell>
          <cell r="EB495">
            <v>0.60966529994679464</v>
          </cell>
          <cell r="EC495">
            <v>0.63838879128757564</v>
          </cell>
          <cell r="ED495">
            <v>0.66691663967588888</v>
          </cell>
          <cell r="EE495" t="str">
            <v>Triangular</v>
          </cell>
        </row>
        <row r="496">
          <cell r="E496" t="str">
            <v>3_FLARE_CH4x</v>
          </cell>
          <cell r="F496" t="str">
            <v>mol fraction</v>
          </cell>
          <cell r="G496" t="e">
            <v>#NAME?</v>
          </cell>
          <cell r="H496">
            <v>7.8461288075285934E-2</v>
          </cell>
          <cell r="I496">
            <v>9.7767942305134345E-2</v>
          </cell>
          <cell r="J496">
            <v>0.11890993343752772</v>
          </cell>
          <cell r="K496" t="str">
            <v>Triangular</v>
          </cell>
          <cell r="L496">
            <v>7.8461288075285934E-2</v>
          </cell>
          <cell r="M496">
            <v>9.7767942305134345E-2</v>
          </cell>
          <cell r="N496">
            <v>0.11890993343752772</v>
          </cell>
          <cell r="O496" t="str">
            <v>Triangular</v>
          </cell>
          <cell r="P496">
            <v>7.8461288075285934E-2</v>
          </cell>
          <cell r="Q496">
            <v>9.7767942305134345E-2</v>
          </cell>
          <cell r="R496">
            <v>0.11890993343752772</v>
          </cell>
          <cell r="S496" t="str">
            <v>Triangular</v>
          </cell>
          <cell r="T496">
            <v>7.8461288075285934E-2</v>
          </cell>
          <cell r="U496">
            <v>9.7767942305134345E-2</v>
          </cell>
          <cell r="V496">
            <v>0.11890993343752772</v>
          </cell>
          <cell r="W496" t="str">
            <v>Triangular</v>
          </cell>
          <cell r="X496">
            <v>7.8461288075285934E-2</v>
          </cell>
          <cell r="Y496">
            <v>9.7767942305134345E-2</v>
          </cell>
          <cell r="Z496">
            <v>0.11890993343752772</v>
          </cell>
          <cell r="AA496" t="str">
            <v>Triangular</v>
          </cell>
          <cell r="AB496">
            <v>7.8461288075285934E-2</v>
          </cell>
          <cell r="AC496">
            <v>9.7767942305134345E-2</v>
          </cell>
          <cell r="AD496">
            <v>0.11890993343752772</v>
          </cell>
          <cell r="AE496" t="str">
            <v>Triangular</v>
          </cell>
          <cell r="AF496">
            <v>7.8461288075285934E-2</v>
          </cell>
          <cell r="AG496">
            <v>9.7767942305134345E-2</v>
          </cell>
          <cell r="AH496">
            <v>0.11890993343752772</v>
          </cell>
          <cell r="AI496" t="str">
            <v>Triangular</v>
          </cell>
          <cell r="AJ496">
            <v>7.8461288075285934E-2</v>
          </cell>
          <cell r="AK496">
            <v>9.7767942305134345E-2</v>
          </cell>
          <cell r="AL496">
            <v>0.11890993343752772</v>
          </cell>
          <cell r="AM496" t="str">
            <v>Triangular</v>
          </cell>
          <cell r="AN496">
            <v>7.8461288075285934E-2</v>
          </cell>
          <cell r="AO496">
            <v>9.7767942305134345E-2</v>
          </cell>
          <cell r="AP496">
            <v>0.11890993343752772</v>
          </cell>
          <cell r="AQ496" t="str">
            <v>Triangular</v>
          </cell>
          <cell r="AR496">
            <v>7.8461288075285934E-2</v>
          </cell>
          <cell r="AS496">
            <v>9.7767942305134345E-2</v>
          </cell>
          <cell r="AT496">
            <v>0.11890993343752772</v>
          </cell>
          <cell r="AU496" t="str">
            <v>Triangular</v>
          </cell>
          <cell r="AV496">
            <v>7.8461288075285934E-2</v>
          </cell>
          <cell r="AW496">
            <v>9.7767942305134345E-2</v>
          </cell>
          <cell r="AX496">
            <v>0.11890993343752772</v>
          </cell>
          <cell r="AY496" t="str">
            <v>Triangular</v>
          </cell>
          <cell r="AZ496">
            <v>7.8461288075285934E-2</v>
          </cell>
          <cell r="BA496">
            <v>9.7767942305134345E-2</v>
          </cell>
          <cell r="BB496">
            <v>0.11890993343752772</v>
          </cell>
          <cell r="BC496" t="str">
            <v>Triangular</v>
          </cell>
          <cell r="BD496">
            <v>7.8461288075285934E-2</v>
          </cell>
          <cell r="BE496">
            <v>9.7767942305134345E-2</v>
          </cell>
          <cell r="BF496">
            <v>0.11890993343752772</v>
          </cell>
          <cell r="BG496" t="str">
            <v>Triangular</v>
          </cell>
          <cell r="BH496">
            <v>7.8461288075285934E-2</v>
          </cell>
          <cell r="BI496">
            <v>9.7767942305134345E-2</v>
          </cell>
          <cell r="BJ496">
            <v>0.11890993343752772</v>
          </cell>
          <cell r="BK496" t="str">
            <v>Triangular</v>
          </cell>
          <cell r="BL496">
            <v>7.8461288075285934E-2</v>
          </cell>
          <cell r="BM496">
            <v>9.7767942305134345E-2</v>
          </cell>
          <cell r="BN496">
            <v>0.11890993343752772</v>
          </cell>
          <cell r="BO496" t="str">
            <v>Triangular</v>
          </cell>
          <cell r="BP496">
            <v>7.8461288075285934E-2</v>
          </cell>
          <cell r="BQ496">
            <v>9.7767942305134345E-2</v>
          </cell>
          <cell r="BR496">
            <v>0.11890993343752772</v>
          </cell>
          <cell r="BS496" t="str">
            <v>Triangular</v>
          </cell>
          <cell r="BT496">
            <v>7.8461288075285934E-2</v>
          </cell>
          <cell r="BU496">
            <v>9.7767942305134345E-2</v>
          </cell>
          <cell r="BV496">
            <v>0.11890993343752772</v>
          </cell>
          <cell r="BW496" t="str">
            <v>Triangular</v>
          </cell>
          <cell r="BX496">
            <v>7.8461288075285934E-2</v>
          </cell>
          <cell r="BY496">
            <v>9.7767942305134345E-2</v>
          </cell>
          <cell r="BZ496">
            <v>0.11890993343752772</v>
          </cell>
          <cell r="CA496" t="str">
            <v>Triangular</v>
          </cell>
          <cell r="CB496">
            <v>7.8461288075285934E-2</v>
          </cell>
          <cell r="CC496">
            <v>9.7767942305134345E-2</v>
          </cell>
          <cell r="CD496">
            <v>0.11890993343752772</v>
          </cell>
          <cell r="CE496" t="str">
            <v>Triangular</v>
          </cell>
          <cell r="CF496">
            <v>7.8461288075285934E-2</v>
          </cell>
          <cell r="CG496">
            <v>9.7767942305134345E-2</v>
          </cell>
          <cell r="CH496">
            <v>0.11890993343752772</v>
          </cell>
          <cell r="CI496" t="str">
            <v>Triangular</v>
          </cell>
          <cell r="CJ496">
            <v>7.8461288075285934E-2</v>
          </cell>
          <cell r="CK496">
            <v>9.7767942305134345E-2</v>
          </cell>
          <cell r="CL496">
            <v>0.11890993343752772</v>
          </cell>
          <cell r="CM496" t="str">
            <v>Triangular</v>
          </cell>
          <cell r="CN496">
            <v>7.8461288075285934E-2</v>
          </cell>
          <cell r="CO496">
            <v>9.7767942305134345E-2</v>
          </cell>
          <cell r="CP496">
            <v>0.11890993343752772</v>
          </cell>
          <cell r="CQ496" t="str">
            <v>Triangular</v>
          </cell>
          <cell r="CR496">
            <v>7.8461288075285934E-2</v>
          </cell>
          <cell r="CS496">
            <v>9.7767942305134345E-2</v>
          </cell>
          <cell r="CT496">
            <v>0.11890993343752772</v>
          </cell>
          <cell r="CU496" t="str">
            <v>Triangular</v>
          </cell>
          <cell r="CV496">
            <v>7.8461288075285934E-2</v>
          </cell>
          <cell r="CW496">
            <v>9.7767942305134345E-2</v>
          </cell>
          <cell r="CX496">
            <v>0.11890993343752772</v>
          </cell>
          <cell r="CY496" t="str">
            <v>Triangular</v>
          </cell>
          <cell r="CZ496">
            <v>7.8461288075285934E-2</v>
          </cell>
          <cell r="DA496">
            <v>9.7767942305134345E-2</v>
          </cell>
          <cell r="DB496">
            <v>0.11890993343752772</v>
          </cell>
          <cell r="DC496" t="str">
            <v>Triangular</v>
          </cell>
          <cell r="DD496">
            <v>7.8461288075285934E-2</v>
          </cell>
          <cell r="DE496">
            <v>9.7767942305134345E-2</v>
          </cell>
          <cell r="DF496">
            <v>0.11890993343752772</v>
          </cell>
          <cell r="DG496" t="str">
            <v>Triangular</v>
          </cell>
          <cell r="DH496">
            <v>7.8461288075285934E-2</v>
          </cell>
          <cell r="DI496">
            <v>9.7767942305134345E-2</v>
          </cell>
          <cell r="DJ496">
            <v>0.11890993343752772</v>
          </cell>
          <cell r="DK496" t="str">
            <v>Triangular</v>
          </cell>
          <cell r="DL496">
            <v>7.8461288075285934E-2</v>
          </cell>
          <cell r="DM496">
            <v>9.7767942305134345E-2</v>
          </cell>
          <cell r="DN496">
            <v>0.11890993343752772</v>
          </cell>
          <cell r="DO496" t="str">
            <v>Triangular</v>
          </cell>
          <cell r="DP496">
            <v>7.8461288075285934E-2</v>
          </cell>
          <cell r="DQ496">
            <v>9.7767942305134345E-2</v>
          </cell>
          <cell r="DR496">
            <v>0.11890993343752772</v>
          </cell>
          <cell r="DS496" t="str">
            <v>Triangular</v>
          </cell>
          <cell r="DT496">
            <v>7.8461288075285934E-2</v>
          </cell>
          <cell r="DU496">
            <v>9.7767942305134345E-2</v>
          </cell>
          <cell r="DV496">
            <v>0.11890993343752772</v>
          </cell>
          <cell r="DW496" t="str">
            <v>Triangular</v>
          </cell>
          <cell r="DX496">
            <v>7.8461288075285934E-2</v>
          </cell>
          <cell r="DY496">
            <v>9.7767942305134345E-2</v>
          </cell>
          <cell r="DZ496">
            <v>0.11890993343752772</v>
          </cell>
          <cell r="EA496" t="str">
            <v>Triangular</v>
          </cell>
          <cell r="EB496">
            <v>7.8461288075285934E-2</v>
          </cell>
          <cell r="EC496">
            <v>9.7767942305134345E-2</v>
          </cell>
          <cell r="ED496">
            <v>0.11890993343752772</v>
          </cell>
          <cell r="EE496" t="str">
            <v>Triangular</v>
          </cell>
        </row>
        <row r="497">
          <cell r="E497" t="str">
            <v>3_CENT_power</v>
          </cell>
          <cell r="F497" t="str">
            <v>hp</v>
          </cell>
          <cell r="G497" t="e">
            <v>#NAME?</v>
          </cell>
          <cell r="H497">
            <v>60335.726386739101</v>
          </cell>
          <cell r="I497">
            <v>76480.084708557217</v>
          </cell>
          <cell r="J497">
            <v>92847.638784143128</v>
          </cell>
          <cell r="K497" t="str">
            <v>Triangular</v>
          </cell>
          <cell r="L497">
            <v>60335.726386739101</v>
          </cell>
          <cell r="M497">
            <v>76480.084708557217</v>
          </cell>
          <cell r="N497">
            <v>92847.638784143128</v>
          </cell>
          <cell r="O497" t="str">
            <v>Triangular</v>
          </cell>
          <cell r="P497">
            <v>60335.726386739101</v>
          </cell>
          <cell r="Q497">
            <v>76480.084708557217</v>
          </cell>
          <cell r="R497">
            <v>92847.638784143128</v>
          </cell>
          <cell r="S497" t="str">
            <v>Triangular</v>
          </cell>
          <cell r="T497">
            <v>60335.726386739101</v>
          </cell>
          <cell r="U497">
            <v>76480.084708557217</v>
          </cell>
          <cell r="V497">
            <v>92847.638784143128</v>
          </cell>
          <cell r="W497" t="str">
            <v>Triangular</v>
          </cell>
          <cell r="X497">
            <v>60335.726386739101</v>
          </cell>
          <cell r="Y497">
            <v>76480.084708557217</v>
          </cell>
          <cell r="Z497">
            <v>92847.638784143128</v>
          </cell>
          <cell r="AA497" t="str">
            <v>Triangular</v>
          </cell>
          <cell r="AB497">
            <v>60335.726386739101</v>
          </cell>
          <cell r="AC497">
            <v>76480.084708557217</v>
          </cell>
          <cell r="AD497">
            <v>92847.638784143128</v>
          </cell>
          <cell r="AE497" t="str">
            <v>Triangular</v>
          </cell>
          <cell r="AF497">
            <v>60335.726386739101</v>
          </cell>
          <cell r="AG497">
            <v>76480.084708557217</v>
          </cell>
          <cell r="AH497">
            <v>92847.638784143128</v>
          </cell>
          <cell r="AI497" t="str">
            <v>Triangular</v>
          </cell>
          <cell r="AJ497">
            <v>60335.726386739101</v>
          </cell>
          <cell r="AK497">
            <v>76480.084708557217</v>
          </cell>
          <cell r="AL497">
            <v>92847.638784143128</v>
          </cell>
          <cell r="AM497" t="str">
            <v>Triangular</v>
          </cell>
          <cell r="AN497">
            <v>60335.726386739101</v>
          </cell>
          <cell r="AO497">
            <v>76480.084708557217</v>
          </cell>
          <cell r="AP497">
            <v>92847.638784143128</v>
          </cell>
          <cell r="AQ497" t="str">
            <v>Triangular</v>
          </cell>
          <cell r="AR497">
            <v>60335.726386739101</v>
          </cell>
          <cell r="AS497">
            <v>76480.084708557217</v>
          </cell>
          <cell r="AT497">
            <v>92847.638784143128</v>
          </cell>
          <cell r="AU497" t="str">
            <v>Triangular</v>
          </cell>
          <cell r="AV497">
            <v>60335.726386739101</v>
          </cell>
          <cell r="AW497">
            <v>76480.084708557217</v>
          </cell>
          <cell r="AX497">
            <v>92847.638784143128</v>
          </cell>
          <cell r="AY497" t="str">
            <v>Triangular</v>
          </cell>
          <cell r="AZ497">
            <v>60335.726386739101</v>
          </cell>
          <cell r="BA497">
            <v>76480.084708557217</v>
          </cell>
          <cell r="BB497">
            <v>92847.638784143128</v>
          </cell>
          <cell r="BC497" t="str">
            <v>Triangular</v>
          </cell>
          <cell r="BD497">
            <v>60335.726386739101</v>
          </cell>
          <cell r="BE497">
            <v>76480.084708557217</v>
          </cell>
          <cell r="BF497">
            <v>92847.638784143128</v>
          </cell>
          <cell r="BG497" t="str">
            <v>Triangular</v>
          </cell>
          <cell r="BH497">
            <v>60335.726386739101</v>
          </cell>
          <cell r="BI497">
            <v>76480.084708557217</v>
          </cell>
          <cell r="BJ497">
            <v>92847.638784143128</v>
          </cell>
          <cell r="BK497" t="str">
            <v>Triangular</v>
          </cell>
          <cell r="BL497">
            <v>60335.726386739101</v>
          </cell>
          <cell r="BM497">
            <v>76480.084708557217</v>
          </cell>
          <cell r="BN497">
            <v>92847.638784143128</v>
          </cell>
          <cell r="BO497" t="str">
            <v>Triangular</v>
          </cell>
          <cell r="BP497">
            <v>60335.726386739101</v>
          </cell>
          <cell r="BQ497">
            <v>76480.084708557217</v>
          </cell>
          <cell r="BR497">
            <v>92847.638784143128</v>
          </cell>
          <cell r="BS497" t="str">
            <v>Triangular</v>
          </cell>
          <cell r="BT497">
            <v>60335.726386739101</v>
          </cell>
          <cell r="BU497">
            <v>76480.084708557217</v>
          </cell>
          <cell r="BV497">
            <v>92847.638784143128</v>
          </cell>
          <cell r="BW497" t="str">
            <v>Triangular</v>
          </cell>
          <cell r="BX497">
            <v>60335.726386739101</v>
          </cell>
          <cell r="BY497">
            <v>76480.084708557217</v>
          </cell>
          <cell r="BZ497">
            <v>92847.638784143128</v>
          </cell>
          <cell r="CA497" t="str">
            <v>Triangular</v>
          </cell>
          <cell r="CB497">
            <v>60335.726386739101</v>
          </cell>
          <cell r="CC497">
            <v>76480.084708557217</v>
          </cell>
          <cell r="CD497">
            <v>92847.638784143128</v>
          </cell>
          <cell r="CE497" t="str">
            <v>Triangular</v>
          </cell>
          <cell r="CF497">
            <v>60335.726386739101</v>
          </cell>
          <cell r="CG497">
            <v>76480.084708557217</v>
          </cell>
          <cell r="CH497">
            <v>92847.638784143128</v>
          </cell>
          <cell r="CI497" t="str">
            <v>Triangular</v>
          </cell>
          <cell r="CJ497">
            <v>60335.726386739101</v>
          </cell>
          <cell r="CK497">
            <v>76480.084708557217</v>
          </cell>
          <cell r="CL497">
            <v>92847.638784143128</v>
          </cell>
          <cell r="CM497" t="str">
            <v>Triangular</v>
          </cell>
          <cell r="CN497">
            <v>60335.726386739101</v>
          </cell>
          <cell r="CO497">
            <v>76480.084708557217</v>
          </cell>
          <cell r="CP497">
            <v>92847.638784143128</v>
          </cell>
          <cell r="CQ497" t="str">
            <v>Triangular</v>
          </cell>
          <cell r="CR497">
            <v>60335.726386739101</v>
          </cell>
          <cell r="CS497">
            <v>76480.084708557217</v>
          </cell>
          <cell r="CT497">
            <v>92847.638784143128</v>
          </cell>
          <cell r="CU497" t="str">
            <v>Triangular</v>
          </cell>
          <cell r="CV497">
            <v>60335.726386739101</v>
          </cell>
          <cell r="CW497">
            <v>76480.084708557217</v>
          </cell>
          <cell r="CX497">
            <v>92847.638784143128</v>
          </cell>
          <cell r="CY497" t="str">
            <v>Triangular</v>
          </cell>
          <cell r="CZ497">
            <v>60335.726386739101</v>
          </cell>
          <cell r="DA497">
            <v>76480.084708557217</v>
          </cell>
          <cell r="DB497">
            <v>92847.638784143128</v>
          </cell>
          <cell r="DC497" t="str">
            <v>Triangular</v>
          </cell>
          <cell r="DD497">
            <v>60335.726386739101</v>
          </cell>
          <cell r="DE497">
            <v>76480.084708557217</v>
          </cell>
          <cell r="DF497">
            <v>92847.638784143128</v>
          </cell>
          <cell r="DG497" t="str">
            <v>Triangular</v>
          </cell>
          <cell r="DH497">
            <v>60335.726386739101</v>
          </cell>
          <cell r="DI497">
            <v>76480.084708557217</v>
          </cell>
          <cell r="DJ497">
            <v>92847.638784143128</v>
          </cell>
          <cell r="DK497" t="str">
            <v>Triangular</v>
          </cell>
          <cell r="DL497">
            <v>60335.726386739101</v>
          </cell>
          <cell r="DM497">
            <v>76480.084708557217</v>
          </cell>
          <cell r="DN497">
            <v>92847.638784143128</v>
          </cell>
          <cell r="DO497" t="str">
            <v>Triangular</v>
          </cell>
          <cell r="DP497">
            <v>60335.726386739101</v>
          </cell>
          <cell r="DQ497">
            <v>76480.084708557217</v>
          </cell>
          <cell r="DR497">
            <v>92847.638784143128</v>
          </cell>
          <cell r="DS497" t="str">
            <v>Triangular</v>
          </cell>
          <cell r="DT497">
            <v>60335.726386739101</v>
          </cell>
          <cell r="DU497">
            <v>76480.084708557217</v>
          </cell>
          <cell r="DV497">
            <v>92847.638784143128</v>
          </cell>
          <cell r="DW497" t="str">
            <v>Triangular</v>
          </cell>
          <cell r="DX497">
            <v>60335.726386739101</v>
          </cell>
          <cell r="DY497">
            <v>76480.084708557217</v>
          </cell>
          <cell r="DZ497">
            <v>92847.638784143128</v>
          </cell>
          <cell r="EA497" t="str">
            <v>Triangular</v>
          </cell>
          <cell r="EB497">
            <v>60335.726386739101</v>
          </cell>
          <cell r="EC497">
            <v>76480.084708557217</v>
          </cell>
          <cell r="ED497">
            <v>92847.638784143128</v>
          </cell>
          <cell r="EE497" t="str">
            <v>Triangular</v>
          </cell>
        </row>
        <row r="498">
          <cell r="E498" t="str">
            <v>3_CENT_time</v>
          </cell>
          <cell r="F498" t="str">
            <v>hours</v>
          </cell>
          <cell r="G498" t="e">
            <v>#NAME?</v>
          </cell>
          <cell r="H498">
            <v>3727.6495112512184</v>
          </cell>
          <cell r="I498">
            <v>4118.9661056210653</v>
          </cell>
          <cell r="J498">
            <v>4520.726988556472</v>
          </cell>
          <cell r="K498" t="str">
            <v>Triangular</v>
          </cell>
          <cell r="L498">
            <v>3727.6495112512184</v>
          </cell>
          <cell r="M498">
            <v>4118.9661056210653</v>
          </cell>
          <cell r="N498">
            <v>4520.726988556472</v>
          </cell>
          <cell r="O498" t="str">
            <v>Triangular</v>
          </cell>
          <cell r="P498">
            <v>3727.6495112512184</v>
          </cell>
          <cell r="Q498">
            <v>4118.9661056210653</v>
          </cell>
          <cell r="R498">
            <v>4520.726988556472</v>
          </cell>
          <cell r="S498" t="str">
            <v>Triangular</v>
          </cell>
          <cell r="T498">
            <v>3727.6495112512184</v>
          </cell>
          <cell r="U498">
            <v>4118.9661056210653</v>
          </cell>
          <cell r="V498">
            <v>4520.726988556472</v>
          </cell>
          <cell r="W498" t="str">
            <v>Triangular</v>
          </cell>
          <cell r="X498">
            <v>3727.6495112512184</v>
          </cell>
          <cell r="Y498">
            <v>4118.9661056210653</v>
          </cell>
          <cell r="Z498">
            <v>4520.726988556472</v>
          </cell>
          <cell r="AA498" t="str">
            <v>Triangular</v>
          </cell>
          <cell r="AB498">
            <v>3727.6495112512184</v>
          </cell>
          <cell r="AC498">
            <v>4118.9661056210653</v>
          </cell>
          <cell r="AD498">
            <v>4520.726988556472</v>
          </cell>
          <cell r="AE498" t="str">
            <v>Triangular</v>
          </cell>
          <cell r="AF498">
            <v>3727.6495112512184</v>
          </cell>
          <cell r="AG498">
            <v>4118.9661056210653</v>
          </cell>
          <cell r="AH498">
            <v>4520.726988556472</v>
          </cell>
          <cell r="AI498" t="str">
            <v>Triangular</v>
          </cell>
          <cell r="AJ498">
            <v>3727.6495112512184</v>
          </cell>
          <cell r="AK498">
            <v>4118.9661056210653</v>
          </cell>
          <cell r="AL498">
            <v>4520.726988556472</v>
          </cell>
          <cell r="AM498" t="str">
            <v>Triangular</v>
          </cell>
          <cell r="AN498">
            <v>3727.6495112512184</v>
          </cell>
          <cell r="AO498">
            <v>4118.9661056210653</v>
          </cell>
          <cell r="AP498">
            <v>4520.726988556472</v>
          </cell>
          <cell r="AQ498" t="str">
            <v>Triangular</v>
          </cell>
          <cell r="AR498">
            <v>3727.6495112512184</v>
          </cell>
          <cell r="AS498">
            <v>4118.9661056210653</v>
          </cell>
          <cell r="AT498">
            <v>4520.726988556472</v>
          </cell>
          <cell r="AU498" t="str">
            <v>Triangular</v>
          </cell>
          <cell r="AV498">
            <v>3727.6495112512184</v>
          </cell>
          <cell r="AW498">
            <v>4118.9661056210653</v>
          </cell>
          <cell r="AX498">
            <v>4520.726988556472</v>
          </cell>
          <cell r="AY498" t="str">
            <v>Triangular</v>
          </cell>
          <cell r="AZ498">
            <v>3727.6495112512184</v>
          </cell>
          <cell r="BA498">
            <v>4118.9661056210653</v>
          </cell>
          <cell r="BB498">
            <v>4520.726988556472</v>
          </cell>
          <cell r="BC498" t="str">
            <v>Triangular</v>
          </cell>
          <cell r="BD498">
            <v>3727.6495112512184</v>
          </cell>
          <cell r="BE498">
            <v>4118.9661056210653</v>
          </cell>
          <cell r="BF498">
            <v>4520.726988556472</v>
          </cell>
          <cell r="BG498" t="str">
            <v>Triangular</v>
          </cell>
          <cell r="BH498">
            <v>3727.6495112512184</v>
          </cell>
          <cell r="BI498">
            <v>4118.9661056210653</v>
          </cell>
          <cell r="BJ498">
            <v>4520.726988556472</v>
          </cell>
          <cell r="BK498" t="str">
            <v>Triangular</v>
          </cell>
          <cell r="BL498">
            <v>3727.6495112512184</v>
          </cell>
          <cell r="BM498">
            <v>4118.9661056210653</v>
          </cell>
          <cell r="BN498">
            <v>4520.726988556472</v>
          </cell>
          <cell r="BO498" t="str">
            <v>Triangular</v>
          </cell>
          <cell r="BP498">
            <v>3727.6495112512184</v>
          </cell>
          <cell r="BQ498">
            <v>4118.9661056210653</v>
          </cell>
          <cell r="BR498">
            <v>4520.726988556472</v>
          </cell>
          <cell r="BS498" t="str">
            <v>Triangular</v>
          </cell>
          <cell r="BT498">
            <v>3727.6495112512184</v>
          </cell>
          <cell r="BU498">
            <v>4118.9661056210653</v>
          </cell>
          <cell r="BV498">
            <v>4520.726988556472</v>
          </cell>
          <cell r="BW498" t="str">
            <v>Triangular</v>
          </cell>
          <cell r="BX498">
            <v>3727.6495112512184</v>
          </cell>
          <cell r="BY498">
            <v>4118.9661056210653</v>
          </cell>
          <cell r="BZ498">
            <v>4520.726988556472</v>
          </cell>
          <cell r="CA498" t="str">
            <v>Triangular</v>
          </cell>
          <cell r="CB498">
            <v>3727.6495112512184</v>
          </cell>
          <cell r="CC498">
            <v>4118.9661056210653</v>
          </cell>
          <cell r="CD498">
            <v>4520.726988556472</v>
          </cell>
          <cell r="CE498" t="str">
            <v>Triangular</v>
          </cell>
          <cell r="CF498">
            <v>3727.6495112512184</v>
          </cell>
          <cell r="CG498">
            <v>4118.9661056210653</v>
          </cell>
          <cell r="CH498">
            <v>4520.726988556472</v>
          </cell>
          <cell r="CI498" t="str">
            <v>Triangular</v>
          </cell>
          <cell r="CJ498">
            <v>3727.6495112512184</v>
          </cell>
          <cell r="CK498">
            <v>4118.9661056210653</v>
          </cell>
          <cell r="CL498">
            <v>4520.726988556472</v>
          </cell>
          <cell r="CM498" t="str">
            <v>Triangular</v>
          </cell>
          <cell r="CN498">
            <v>3727.6495112512184</v>
          </cell>
          <cell r="CO498">
            <v>4118.9661056210653</v>
          </cell>
          <cell r="CP498">
            <v>4520.726988556472</v>
          </cell>
          <cell r="CQ498" t="str">
            <v>Triangular</v>
          </cell>
          <cell r="CR498">
            <v>3727.6495112512184</v>
          </cell>
          <cell r="CS498">
            <v>4118.9661056210653</v>
          </cell>
          <cell r="CT498">
            <v>4520.726988556472</v>
          </cell>
          <cell r="CU498" t="str">
            <v>Triangular</v>
          </cell>
          <cell r="CV498">
            <v>3727.6495112512184</v>
          </cell>
          <cell r="CW498">
            <v>4118.9661056210653</v>
          </cell>
          <cell r="CX498">
            <v>4520.726988556472</v>
          </cell>
          <cell r="CY498" t="str">
            <v>Triangular</v>
          </cell>
          <cell r="CZ498">
            <v>3727.6495112512184</v>
          </cell>
          <cell r="DA498">
            <v>4118.9661056210653</v>
          </cell>
          <cell r="DB498">
            <v>4520.726988556472</v>
          </cell>
          <cell r="DC498" t="str">
            <v>Triangular</v>
          </cell>
          <cell r="DD498">
            <v>3727.6495112512184</v>
          </cell>
          <cell r="DE498">
            <v>4118.9661056210653</v>
          </cell>
          <cell r="DF498">
            <v>4520.726988556472</v>
          </cell>
          <cell r="DG498" t="str">
            <v>Triangular</v>
          </cell>
          <cell r="DH498">
            <v>3727.6495112512184</v>
          </cell>
          <cell r="DI498">
            <v>4118.9661056210653</v>
          </cell>
          <cell r="DJ498">
            <v>4520.726988556472</v>
          </cell>
          <cell r="DK498" t="str">
            <v>Triangular</v>
          </cell>
          <cell r="DL498">
            <v>3727.6495112512184</v>
          </cell>
          <cell r="DM498">
            <v>4118.9661056210653</v>
          </cell>
          <cell r="DN498">
            <v>4520.726988556472</v>
          </cell>
          <cell r="DO498" t="str">
            <v>Triangular</v>
          </cell>
          <cell r="DP498">
            <v>3727.6495112512184</v>
          </cell>
          <cell r="DQ498">
            <v>4118.9661056210653</v>
          </cell>
          <cell r="DR498">
            <v>4520.726988556472</v>
          </cell>
          <cell r="DS498" t="str">
            <v>Triangular</v>
          </cell>
          <cell r="DT498">
            <v>3727.6495112512184</v>
          </cell>
          <cell r="DU498">
            <v>4118.9661056210653</v>
          </cell>
          <cell r="DV498">
            <v>4520.726988556472</v>
          </cell>
          <cell r="DW498" t="str">
            <v>Triangular</v>
          </cell>
          <cell r="DX498">
            <v>3727.6495112512184</v>
          </cell>
          <cell r="DY498">
            <v>4118.9661056210653</v>
          </cell>
          <cell r="DZ498">
            <v>4520.726988556472</v>
          </cell>
          <cell r="EA498" t="str">
            <v>Triangular</v>
          </cell>
          <cell r="EB498">
            <v>3727.6495112512184</v>
          </cell>
          <cell r="EC498">
            <v>4118.9661056210653</v>
          </cell>
          <cell r="ED498">
            <v>4520.726988556472</v>
          </cell>
          <cell r="EE498" t="str">
            <v>Triangular</v>
          </cell>
        </row>
        <row r="499">
          <cell r="E499" t="str">
            <v>3_CENT_CO2</v>
          </cell>
          <cell r="F499" t="str">
            <v>metric tonnes</v>
          </cell>
          <cell r="G499" t="e">
            <v>#NAME?</v>
          </cell>
          <cell r="H499">
            <v>35.94121494413411</v>
          </cell>
          <cell r="I499">
            <v>48.658156173184352</v>
          </cell>
          <cell r="J499">
            <v>61.629396578212237</v>
          </cell>
          <cell r="K499" t="str">
            <v>Triangular</v>
          </cell>
          <cell r="L499">
            <v>35.94121494413411</v>
          </cell>
          <cell r="M499">
            <v>48.658156173184352</v>
          </cell>
          <cell r="N499">
            <v>61.629396578212237</v>
          </cell>
          <cell r="O499" t="str">
            <v>Triangular</v>
          </cell>
          <cell r="P499">
            <v>35.94121494413411</v>
          </cell>
          <cell r="Q499">
            <v>48.658156173184352</v>
          </cell>
          <cell r="R499">
            <v>61.629396578212237</v>
          </cell>
          <cell r="S499" t="str">
            <v>Triangular</v>
          </cell>
          <cell r="T499">
            <v>35.94121494413411</v>
          </cell>
          <cell r="U499">
            <v>48.658156173184352</v>
          </cell>
          <cell r="V499">
            <v>61.629396578212237</v>
          </cell>
          <cell r="W499" t="str">
            <v>Triangular</v>
          </cell>
          <cell r="X499">
            <v>35.94121494413411</v>
          </cell>
          <cell r="Y499">
            <v>48.658156173184352</v>
          </cell>
          <cell r="Z499">
            <v>61.629396578212237</v>
          </cell>
          <cell r="AA499" t="str">
            <v>Triangular</v>
          </cell>
          <cell r="AB499">
            <v>35.94121494413411</v>
          </cell>
          <cell r="AC499">
            <v>48.658156173184352</v>
          </cell>
          <cell r="AD499">
            <v>61.629396578212237</v>
          </cell>
          <cell r="AE499" t="str">
            <v>Triangular</v>
          </cell>
          <cell r="AF499">
            <v>35.94121494413411</v>
          </cell>
          <cell r="AG499">
            <v>48.658156173184352</v>
          </cell>
          <cell r="AH499">
            <v>61.629396578212237</v>
          </cell>
          <cell r="AI499" t="str">
            <v>Triangular</v>
          </cell>
          <cell r="AJ499">
            <v>35.94121494413411</v>
          </cell>
          <cell r="AK499">
            <v>48.658156173184352</v>
          </cell>
          <cell r="AL499">
            <v>61.629396578212237</v>
          </cell>
          <cell r="AM499" t="str">
            <v>Triangular</v>
          </cell>
          <cell r="AN499">
            <v>35.94121494413411</v>
          </cell>
          <cell r="AO499">
            <v>48.658156173184352</v>
          </cell>
          <cell r="AP499">
            <v>61.629396578212237</v>
          </cell>
          <cell r="AQ499" t="str">
            <v>Triangular</v>
          </cell>
          <cell r="AR499">
            <v>35.94121494413411</v>
          </cell>
          <cell r="AS499">
            <v>48.658156173184352</v>
          </cell>
          <cell r="AT499">
            <v>61.629396578212237</v>
          </cell>
          <cell r="AU499" t="str">
            <v>Triangular</v>
          </cell>
          <cell r="AV499">
            <v>35.94121494413411</v>
          </cell>
          <cell r="AW499">
            <v>48.658156173184352</v>
          </cell>
          <cell r="AX499">
            <v>61.629396578212237</v>
          </cell>
          <cell r="AY499" t="str">
            <v>Triangular</v>
          </cell>
          <cell r="AZ499">
            <v>35.94121494413411</v>
          </cell>
          <cell r="BA499">
            <v>48.658156173184352</v>
          </cell>
          <cell r="BB499">
            <v>61.629396578212237</v>
          </cell>
          <cell r="BC499" t="str">
            <v>Triangular</v>
          </cell>
          <cell r="BD499">
            <v>35.94121494413411</v>
          </cell>
          <cell r="BE499">
            <v>48.658156173184352</v>
          </cell>
          <cell r="BF499">
            <v>61.629396578212237</v>
          </cell>
          <cell r="BG499" t="str">
            <v>Triangular</v>
          </cell>
          <cell r="BH499">
            <v>35.94121494413411</v>
          </cell>
          <cell r="BI499">
            <v>48.658156173184352</v>
          </cell>
          <cell r="BJ499">
            <v>61.629396578212237</v>
          </cell>
          <cell r="BK499" t="str">
            <v>Triangular</v>
          </cell>
          <cell r="BL499">
            <v>35.94121494413411</v>
          </cell>
          <cell r="BM499">
            <v>48.658156173184352</v>
          </cell>
          <cell r="BN499">
            <v>61.629396578212237</v>
          </cell>
          <cell r="BO499" t="str">
            <v>Triangular</v>
          </cell>
          <cell r="BP499">
            <v>35.94121494413411</v>
          </cell>
          <cell r="BQ499">
            <v>48.658156173184352</v>
          </cell>
          <cell r="BR499">
            <v>61.629396578212237</v>
          </cell>
          <cell r="BS499" t="str">
            <v>Triangular</v>
          </cell>
          <cell r="BT499">
            <v>35.94121494413411</v>
          </cell>
          <cell r="BU499">
            <v>48.658156173184352</v>
          </cell>
          <cell r="BV499">
            <v>61.629396578212237</v>
          </cell>
          <cell r="BW499" t="str">
            <v>Triangular</v>
          </cell>
          <cell r="BX499">
            <v>35.94121494413411</v>
          </cell>
          <cell r="BY499">
            <v>48.658156173184352</v>
          </cell>
          <cell r="BZ499">
            <v>61.629396578212237</v>
          </cell>
          <cell r="CA499" t="str">
            <v>Triangular</v>
          </cell>
          <cell r="CB499">
            <v>35.94121494413411</v>
          </cell>
          <cell r="CC499">
            <v>48.658156173184352</v>
          </cell>
          <cell r="CD499">
            <v>61.629396578212237</v>
          </cell>
          <cell r="CE499" t="str">
            <v>Triangular</v>
          </cell>
          <cell r="CF499">
            <v>35.94121494413411</v>
          </cell>
          <cell r="CG499">
            <v>48.658156173184352</v>
          </cell>
          <cell r="CH499">
            <v>61.629396578212237</v>
          </cell>
          <cell r="CI499" t="str">
            <v>Triangular</v>
          </cell>
          <cell r="CJ499">
            <v>35.94121494413411</v>
          </cell>
          <cell r="CK499">
            <v>48.658156173184352</v>
          </cell>
          <cell r="CL499">
            <v>61.629396578212237</v>
          </cell>
          <cell r="CM499" t="str">
            <v>Triangular</v>
          </cell>
          <cell r="CN499">
            <v>35.94121494413411</v>
          </cell>
          <cell r="CO499">
            <v>48.658156173184352</v>
          </cell>
          <cell r="CP499">
            <v>61.629396578212237</v>
          </cell>
          <cell r="CQ499" t="str">
            <v>Triangular</v>
          </cell>
          <cell r="CR499">
            <v>35.94121494413411</v>
          </cell>
          <cell r="CS499">
            <v>48.658156173184352</v>
          </cell>
          <cell r="CT499">
            <v>61.629396578212237</v>
          </cell>
          <cell r="CU499" t="str">
            <v>Triangular</v>
          </cell>
          <cell r="CV499">
            <v>35.94121494413411</v>
          </cell>
          <cell r="CW499">
            <v>48.658156173184352</v>
          </cell>
          <cell r="CX499">
            <v>61.629396578212237</v>
          </cell>
          <cell r="CY499" t="str">
            <v>Triangular</v>
          </cell>
          <cell r="CZ499">
            <v>35.94121494413411</v>
          </cell>
          <cell r="DA499">
            <v>48.658156173184352</v>
          </cell>
          <cell r="DB499">
            <v>61.629396578212237</v>
          </cell>
          <cell r="DC499" t="str">
            <v>Triangular</v>
          </cell>
          <cell r="DD499">
            <v>35.94121494413411</v>
          </cell>
          <cell r="DE499">
            <v>48.658156173184352</v>
          </cell>
          <cell r="DF499">
            <v>61.629396578212237</v>
          </cell>
          <cell r="DG499" t="str">
            <v>Triangular</v>
          </cell>
          <cell r="DH499">
            <v>35.94121494413411</v>
          </cell>
          <cell r="DI499">
            <v>48.658156173184352</v>
          </cell>
          <cell r="DJ499">
            <v>61.629396578212237</v>
          </cell>
          <cell r="DK499" t="str">
            <v>Triangular</v>
          </cell>
          <cell r="DL499">
            <v>35.94121494413411</v>
          </cell>
          <cell r="DM499">
            <v>48.658156173184352</v>
          </cell>
          <cell r="DN499">
            <v>61.629396578212237</v>
          </cell>
          <cell r="DO499" t="str">
            <v>Triangular</v>
          </cell>
          <cell r="DP499">
            <v>35.94121494413411</v>
          </cell>
          <cell r="DQ499">
            <v>48.658156173184352</v>
          </cell>
          <cell r="DR499">
            <v>61.629396578212237</v>
          </cell>
          <cell r="DS499" t="str">
            <v>Triangular</v>
          </cell>
          <cell r="DT499">
            <v>35.94121494413411</v>
          </cell>
          <cell r="DU499">
            <v>48.658156173184352</v>
          </cell>
          <cell r="DV499">
            <v>61.629396578212237</v>
          </cell>
          <cell r="DW499" t="str">
            <v>Triangular</v>
          </cell>
          <cell r="DX499">
            <v>35.94121494413411</v>
          </cell>
          <cell r="DY499">
            <v>48.658156173184352</v>
          </cell>
          <cell r="DZ499">
            <v>61.629396578212237</v>
          </cell>
          <cell r="EA499" t="str">
            <v>Triangular</v>
          </cell>
          <cell r="EB499">
            <v>35.94121494413411</v>
          </cell>
          <cell r="EC499">
            <v>48.658156173184352</v>
          </cell>
          <cell r="ED499">
            <v>61.629396578212237</v>
          </cell>
          <cell r="EE499" t="str">
            <v>Triangular</v>
          </cell>
        </row>
        <row r="500">
          <cell r="E500" t="str">
            <v>3_CENT_CH4</v>
          </cell>
          <cell r="F500" t="str">
            <v>metric tonnes</v>
          </cell>
          <cell r="G500" t="e">
            <v>#NAME?</v>
          </cell>
          <cell r="H500">
            <v>157.68524483240225</v>
          </cell>
          <cell r="I500">
            <v>206.88032722905001</v>
          </cell>
          <cell r="J500">
            <v>260.66119148044669</v>
          </cell>
          <cell r="K500" t="str">
            <v>Triangular</v>
          </cell>
          <cell r="L500">
            <v>157.68524483240225</v>
          </cell>
          <cell r="M500">
            <v>206.88032722905001</v>
          </cell>
          <cell r="N500">
            <v>260.66119148044669</v>
          </cell>
          <cell r="O500" t="str">
            <v>Triangular</v>
          </cell>
          <cell r="P500">
            <v>157.68524483240225</v>
          </cell>
          <cell r="Q500">
            <v>206.88032722905001</v>
          </cell>
          <cell r="R500">
            <v>260.66119148044669</v>
          </cell>
          <cell r="S500" t="str">
            <v>Triangular</v>
          </cell>
          <cell r="T500">
            <v>157.68524483240225</v>
          </cell>
          <cell r="U500">
            <v>206.88032722905001</v>
          </cell>
          <cell r="V500">
            <v>260.66119148044669</v>
          </cell>
          <cell r="W500" t="str">
            <v>Triangular</v>
          </cell>
          <cell r="X500">
            <v>157.68524483240225</v>
          </cell>
          <cell r="Y500">
            <v>206.88032722905001</v>
          </cell>
          <cell r="Z500">
            <v>260.66119148044669</v>
          </cell>
          <cell r="AA500" t="str">
            <v>Triangular</v>
          </cell>
          <cell r="AB500">
            <v>157.68524483240225</v>
          </cell>
          <cell r="AC500">
            <v>206.88032722905001</v>
          </cell>
          <cell r="AD500">
            <v>260.66119148044669</v>
          </cell>
          <cell r="AE500" t="str">
            <v>Triangular</v>
          </cell>
          <cell r="AF500">
            <v>157.68524483240225</v>
          </cell>
          <cell r="AG500">
            <v>206.88032722905001</v>
          </cell>
          <cell r="AH500">
            <v>260.66119148044669</v>
          </cell>
          <cell r="AI500" t="str">
            <v>Triangular</v>
          </cell>
          <cell r="AJ500">
            <v>157.68524483240225</v>
          </cell>
          <cell r="AK500">
            <v>206.88032722905001</v>
          </cell>
          <cell r="AL500">
            <v>260.66119148044669</v>
          </cell>
          <cell r="AM500" t="str">
            <v>Triangular</v>
          </cell>
          <cell r="AN500">
            <v>157.68524483240225</v>
          </cell>
          <cell r="AO500">
            <v>206.88032722905001</v>
          </cell>
          <cell r="AP500">
            <v>260.66119148044669</v>
          </cell>
          <cell r="AQ500" t="str">
            <v>Triangular</v>
          </cell>
          <cell r="AR500">
            <v>157.68524483240225</v>
          </cell>
          <cell r="AS500">
            <v>206.88032722905001</v>
          </cell>
          <cell r="AT500">
            <v>260.66119148044669</v>
          </cell>
          <cell r="AU500" t="str">
            <v>Triangular</v>
          </cell>
          <cell r="AV500">
            <v>157.68524483240225</v>
          </cell>
          <cell r="AW500">
            <v>206.88032722905001</v>
          </cell>
          <cell r="AX500">
            <v>260.66119148044669</v>
          </cell>
          <cell r="AY500" t="str">
            <v>Triangular</v>
          </cell>
          <cell r="AZ500">
            <v>157.68524483240225</v>
          </cell>
          <cell r="BA500">
            <v>206.88032722905001</v>
          </cell>
          <cell r="BB500">
            <v>260.66119148044669</v>
          </cell>
          <cell r="BC500" t="str">
            <v>Triangular</v>
          </cell>
          <cell r="BD500">
            <v>157.68524483240225</v>
          </cell>
          <cell r="BE500">
            <v>206.88032722905001</v>
          </cell>
          <cell r="BF500">
            <v>260.66119148044669</v>
          </cell>
          <cell r="BG500" t="str">
            <v>Triangular</v>
          </cell>
          <cell r="BH500">
            <v>157.68524483240225</v>
          </cell>
          <cell r="BI500">
            <v>206.88032722905001</v>
          </cell>
          <cell r="BJ500">
            <v>260.66119148044669</v>
          </cell>
          <cell r="BK500" t="str">
            <v>Triangular</v>
          </cell>
          <cell r="BL500">
            <v>157.68524483240225</v>
          </cell>
          <cell r="BM500">
            <v>206.88032722905001</v>
          </cell>
          <cell r="BN500">
            <v>260.66119148044669</v>
          </cell>
          <cell r="BO500" t="str">
            <v>Triangular</v>
          </cell>
          <cell r="BP500">
            <v>157.68524483240225</v>
          </cell>
          <cell r="BQ500">
            <v>206.88032722905001</v>
          </cell>
          <cell r="BR500">
            <v>260.66119148044669</v>
          </cell>
          <cell r="BS500" t="str">
            <v>Triangular</v>
          </cell>
          <cell r="BT500">
            <v>157.68524483240225</v>
          </cell>
          <cell r="BU500">
            <v>206.88032722905001</v>
          </cell>
          <cell r="BV500">
            <v>260.66119148044669</v>
          </cell>
          <cell r="BW500" t="str">
            <v>Triangular</v>
          </cell>
          <cell r="BX500">
            <v>157.68524483240225</v>
          </cell>
          <cell r="BY500">
            <v>206.88032722905001</v>
          </cell>
          <cell r="BZ500">
            <v>260.66119148044669</v>
          </cell>
          <cell r="CA500" t="str">
            <v>Triangular</v>
          </cell>
          <cell r="CB500">
            <v>157.68524483240225</v>
          </cell>
          <cell r="CC500">
            <v>206.88032722905001</v>
          </cell>
          <cell r="CD500">
            <v>260.66119148044669</v>
          </cell>
          <cell r="CE500" t="str">
            <v>Triangular</v>
          </cell>
          <cell r="CF500">
            <v>157.68524483240225</v>
          </cell>
          <cell r="CG500">
            <v>206.88032722905001</v>
          </cell>
          <cell r="CH500">
            <v>260.66119148044669</v>
          </cell>
          <cell r="CI500" t="str">
            <v>Triangular</v>
          </cell>
          <cell r="CJ500">
            <v>157.68524483240225</v>
          </cell>
          <cell r="CK500">
            <v>206.88032722905001</v>
          </cell>
          <cell r="CL500">
            <v>260.66119148044669</v>
          </cell>
          <cell r="CM500" t="str">
            <v>Triangular</v>
          </cell>
          <cell r="CN500">
            <v>157.68524483240225</v>
          </cell>
          <cell r="CO500">
            <v>206.88032722905001</v>
          </cell>
          <cell r="CP500">
            <v>260.66119148044669</v>
          </cell>
          <cell r="CQ500" t="str">
            <v>Triangular</v>
          </cell>
          <cell r="CR500">
            <v>157.68524483240225</v>
          </cell>
          <cell r="CS500">
            <v>206.88032722905001</v>
          </cell>
          <cell r="CT500">
            <v>260.66119148044669</v>
          </cell>
          <cell r="CU500" t="str">
            <v>Triangular</v>
          </cell>
          <cell r="CV500">
            <v>157.68524483240225</v>
          </cell>
          <cell r="CW500">
            <v>206.88032722905001</v>
          </cell>
          <cell r="CX500">
            <v>260.66119148044669</v>
          </cell>
          <cell r="CY500" t="str">
            <v>Triangular</v>
          </cell>
          <cell r="CZ500">
            <v>157.68524483240225</v>
          </cell>
          <cell r="DA500">
            <v>206.88032722905001</v>
          </cell>
          <cell r="DB500">
            <v>260.66119148044669</v>
          </cell>
          <cell r="DC500" t="str">
            <v>Triangular</v>
          </cell>
          <cell r="DD500">
            <v>157.68524483240225</v>
          </cell>
          <cell r="DE500">
            <v>206.88032722905001</v>
          </cell>
          <cell r="DF500">
            <v>260.66119148044669</v>
          </cell>
          <cell r="DG500" t="str">
            <v>Triangular</v>
          </cell>
          <cell r="DH500">
            <v>157.68524483240225</v>
          </cell>
          <cell r="DI500">
            <v>206.88032722905001</v>
          </cell>
          <cell r="DJ500">
            <v>260.66119148044669</v>
          </cell>
          <cell r="DK500" t="str">
            <v>Triangular</v>
          </cell>
          <cell r="DL500">
            <v>157.68524483240225</v>
          </cell>
          <cell r="DM500">
            <v>206.88032722905001</v>
          </cell>
          <cell r="DN500">
            <v>260.66119148044669</v>
          </cell>
          <cell r="DO500" t="str">
            <v>Triangular</v>
          </cell>
          <cell r="DP500">
            <v>157.68524483240225</v>
          </cell>
          <cell r="DQ500">
            <v>206.88032722905001</v>
          </cell>
          <cell r="DR500">
            <v>260.66119148044669</v>
          </cell>
          <cell r="DS500" t="str">
            <v>Triangular</v>
          </cell>
          <cell r="DT500">
            <v>157.68524483240225</v>
          </cell>
          <cell r="DU500">
            <v>206.88032722905001</v>
          </cell>
          <cell r="DV500">
            <v>260.66119148044669</v>
          </cell>
          <cell r="DW500" t="str">
            <v>Triangular</v>
          </cell>
          <cell r="DX500">
            <v>157.68524483240225</v>
          </cell>
          <cell r="DY500">
            <v>206.88032722905001</v>
          </cell>
          <cell r="DZ500">
            <v>260.66119148044669</v>
          </cell>
          <cell r="EA500" t="str">
            <v>Triangular</v>
          </cell>
          <cell r="EB500">
            <v>157.68524483240225</v>
          </cell>
          <cell r="EC500">
            <v>206.88032722905001</v>
          </cell>
          <cell r="ED500">
            <v>260.66119148044669</v>
          </cell>
          <cell r="EE500" t="str">
            <v>Triangular</v>
          </cell>
        </row>
        <row r="501">
          <cell r="E501" t="str">
            <v>3_CENT_flare_rate</v>
          </cell>
          <cell r="F501"/>
          <cell r="G501" t="e">
            <v>#NAME?</v>
          </cell>
          <cell r="H501">
            <v>0</v>
          </cell>
          <cell r="I501">
            <v>0</v>
          </cell>
          <cell r="J501">
            <v>0</v>
          </cell>
          <cell r="K501" t="str">
            <v>Uniform</v>
          </cell>
          <cell r="L501">
            <v>0</v>
          </cell>
          <cell r="M501">
            <v>0</v>
          </cell>
          <cell r="N501">
            <v>0</v>
          </cell>
          <cell r="O501" t="str">
            <v>Uniform</v>
          </cell>
          <cell r="P501">
            <v>0</v>
          </cell>
          <cell r="Q501">
            <v>0</v>
          </cell>
          <cell r="R501">
            <v>0</v>
          </cell>
          <cell r="S501" t="str">
            <v>Uniform</v>
          </cell>
          <cell r="T501">
            <v>0</v>
          </cell>
          <cell r="U501">
            <v>0</v>
          </cell>
          <cell r="V501">
            <v>0</v>
          </cell>
          <cell r="W501" t="str">
            <v>Uniform</v>
          </cell>
          <cell r="X501">
            <v>0</v>
          </cell>
          <cell r="Y501">
            <v>0</v>
          </cell>
          <cell r="Z501">
            <v>0</v>
          </cell>
          <cell r="AA501" t="str">
            <v>Uniform</v>
          </cell>
          <cell r="AB501">
            <v>0</v>
          </cell>
          <cell r="AC501">
            <v>0</v>
          </cell>
          <cell r="AD501">
            <v>0</v>
          </cell>
          <cell r="AE501" t="str">
            <v>Uniform</v>
          </cell>
          <cell r="AF501">
            <v>0</v>
          </cell>
          <cell r="AG501">
            <v>0</v>
          </cell>
          <cell r="AH501">
            <v>0</v>
          </cell>
          <cell r="AI501" t="str">
            <v>Uniform</v>
          </cell>
          <cell r="AJ501">
            <v>0</v>
          </cell>
          <cell r="AK501">
            <v>0</v>
          </cell>
          <cell r="AL501">
            <v>0</v>
          </cell>
          <cell r="AM501" t="str">
            <v>Uniform</v>
          </cell>
          <cell r="AN501">
            <v>0</v>
          </cell>
          <cell r="AO501">
            <v>0</v>
          </cell>
          <cell r="AP501">
            <v>0</v>
          </cell>
          <cell r="AQ501" t="str">
            <v>Uniform</v>
          </cell>
          <cell r="AR501">
            <v>0</v>
          </cell>
          <cell r="AS501">
            <v>0</v>
          </cell>
          <cell r="AT501">
            <v>0</v>
          </cell>
          <cell r="AU501" t="str">
            <v>Uniform</v>
          </cell>
          <cell r="AV501">
            <v>0</v>
          </cell>
          <cell r="AW501">
            <v>0</v>
          </cell>
          <cell r="AX501">
            <v>0</v>
          </cell>
          <cell r="AY501" t="str">
            <v>Uniform</v>
          </cell>
          <cell r="AZ501">
            <v>0</v>
          </cell>
          <cell r="BA501">
            <v>0</v>
          </cell>
          <cell r="BB501">
            <v>0</v>
          </cell>
          <cell r="BC501" t="str">
            <v>Uniform</v>
          </cell>
          <cell r="BD501">
            <v>0</v>
          </cell>
          <cell r="BE501">
            <v>0</v>
          </cell>
          <cell r="BF501">
            <v>0</v>
          </cell>
          <cell r="BG501" t="str">
            <v>Uniform</v>
          </cell>
          <cell r="BH501">
            <v>0</v>
          </cell>
          <cell r="BI501">
            <v>0</v>
          </cell>
          <cell r="BJ501">
            <v>0</v>
          </cell>
          <cell r="BK501" t="str">
            <v>Uniform</v>
          </cell>
          <cell r="BL501">
            <v>0</v>
          </cell>
          <cell r="BM501">
            <v>0</v>
          </cell>
          <cell r="BN501">
            <v>0</v>
          </cell>
          <cell r="BO501" t="str">
            <v>Uniform</v>
          </cell>
          <cell r="BP501">
            <v>0</v>
          </cell>
          <cell r="BQ501">
            <v>0</v>
          </cell>
          <cell r="BR501">
            <v>0</v>
          </cell>
          <cell r="BS501" t="str">
            <v>Uniform</v>
          </cell>
          <cell r="BT501">
            <v>0</v>
          </cell>
          <cell r="BU501">
            <v>0</v>
          </cell>
          <cell r="BV501">
            <v>0</v>
          </cell>
          <cell r="BW501" t="str">
            <v>Uniform</v>
          </cell>
          <cell r="BX501">
            <v>0</v>
          </cell>
          <cell r="BY501">
            <v>0</v>
          </cell>
          <cell r="BZ501">
            <v>0</v>
          </cell>
          <cell r="CA501" t="str">
            <v>Uniform</v>
          </cell>
          <cell r="CB501">
            <v>0</v>
          </cell>
          <cell r="CC501">
            <v>0</v>
          </cell>
          <cell r="CD501">
            <v>0</v>
          </cell>
          <cell r="CE501" t="str">
            <v>Uniform</v>
          </cell>
          <cell r="CF501">
            <v>0</v>
          </cell>
          <cell r="CG501">
            <v>0</v>
          </cell>
          <cell r="CH501">
            <v>0</v>
          </cell>
          <cell r="CI501" t="str">
            <v>Uniform</v>
          </cell>
          <cell r="CJ501">
            <v>0</v>
          </cell>
          <cell r="CK501">
            <v>0</v>
          </cell>
          <cell r="CL501">
            <v>0</v>
          </cell>
          <cell r="CM501" t="str">
            <v>Uniform</v>
          </cell>
          <cell r="CN501">
            <v>0</v>
          </cell>
          <cell r="CO501">
            <v>0</v>
          </cell>
          <cell r="CP501">
            <v>0</v>
          </cell>
          <cell r="CQ501" t="str">
            <v>Uniform</v>
          </cell>
          <cell r="CR501">
            <v>0</v>
          </cell>
          <cell r="CS501">
            <v>0</v>
          </cell>
          <cell r="CT501">
            <v>0</v>
          </cell>
          <cell r="CU501" t="str">
            <v>Uniform</v>
          </cell>
          <cell r="CV501">
            <v>0</v>
          </cell>
          <cell r="CW501">
            <v>0</v>
          </cell>
          <cell r="CX501">
            <v>0</v>
          </cell>
          <cell r="CY501" t="str">
            <v>Uniform</v>
          </cell>
          <cell r="CZ501">
            <v>0</v>
          </cell>
          <cell r="DA501">
            <v>0</v>
          </cell>
          <cell r="DB501">
            <v>0</v>
          </cell>
          <cell r="DC501" t="str">
            <v>Uniform</v>
          </cell>
          <cell r="DD501">
            <v>0</v>
          </cell>
          <cell r="DE501">
            <v>0</v>
          </cell>
          <cell r="DF501">
            <v>0</v>
          </cell>
          <cell r="DG501" t="str">
            <v>Uniform</v>
          </cell>
          <cell r="DH501">
            <v>0</v>
          </cell>
          <cell r="DI501">
            <v>0</v>
          </cell>
          <cell r="DJ501">
            <v>0</v>
          </cell>
          <cell r="DK501" t="str">
            <v>Uniform</v>
          </cell>
          <cell r="DL501">
            <v>0</v>
          </cell>
          <cell r="DM501">
            <v>0</v>
          </cell>
          <cell r="DN501">
            <v>0</v>
          </cell>
          <cell r="DO501" t="str">
            <v>Uniform</v>
          </cell>
          <cell r="DP501">
            <v>0</v>
          </cell>
          <cell r="DQ501">
            <v>0</v>
          </cell>
          <cell r="DR501">
            <v>0</v>
          </cell>
          <cell r="DS501" t="str">
            <v>Uniform</v>
          </cell>
          <cell r="DT501">
            <v>0</v>
          </cell>
          <cell r="DU501">
            <v>0</v>
          </cell>
          <cell r="DV501">
            <v>0</v>
          </cell>
          <cell r="DW501" t="str">
            <v>Uniform</v>
          </cell>
          <cell r="DX501">
            <v>0</v>
          </cell>
          <cell r="DY501">
            <v>0</v>
          </cell>
          <cell r="DZ501">
            <v>0</v>
          </cell>
          <cell r="EA501" t="str">
            <v>Uniform</v>
          </cell>
          <cell r="EB501">
            <v>0</v>
          </cell>
          <cell r="EC501">
            <v>0</v>
          </cell>
          <cell r="ED501">
            <v>0</v>
          </cell>
          <cell r="EE501" t="str">
            <v>Uniform</v>
          </cell>
        </row>
        <row r="502">
          <cell r="E502" t="str">
            <v>3_CENT_flare_eff</v>
          </cell>
          <cell r="F502"/>
          <cell r="G502" t="e">
            <v>#NAME?</v>
          </cell>
          <cell r="H502">
            <v>0</v>
          </cell>
          <cell r="I502">
            <v>0</v>
          </cell>
          <cell r="J502">
            <v>0</v>
          </cell>
          <cell r="K502" t="str">
            <v>Uniform</v>
          </cell>
          <cell r="L502">
            <v>0</v>
          </cell>
          <cell r="M502">
            <v>0</v>
          </cell>
          <cell r="N502">
            <v>0</v>
          </cell>
          <cell r="O502" t="str">
            <v>Uniform</v>
          </cell>
          <cell r="P502">
            <v>0</v>
          </cell>
          <cell r="Q502">
            <v>0</v>
          </cell>
          <cell r="R502">
            <v>0</v>
          </cell>
          <cell r="S502" t="str">
            <v>Uniform</v>
          </cell>
          <cell r="T502">
            <v>0</v>
          </cell>
          <cell r="U502">
            <v>0</v>
          </cell>
          <cell r="V502">
            <v>0</v>
          </cell>
          <cell r="W502" t="str">
            <v>Uniform</v>
          </cell>
          <cell r="X502">
            <v>0</v>
          </cell>
          <cell r="Y502">
            <v>0</v>
          </cell>
          <cell r="Z502">
            <v>0</v>
          </cell>
          <cell r="AA502" t="str">
            <v>Uniform</v>
          </cell>
          <cell r="AB502">
            <v>0</v>
          </cell>
          <cell r="AC502">
            <v>0</v>
          </cell>
          <cell r="AD502">
            <v>0</v>
          </cell>
          <cell r="AE502" t="str">
            <v>Uniform</v>
          </cell>
          <cell r="AF502">
            <v>0</v>
          </cell>
          <cell r="AG502">
            <v>0</v>
          </cell>
          <cell r="AH502">
            <v>0</v>
          </cell>
          <cell r="AI502" t="str">
            <v>Uniform</v>
          </cell>
          <cell r="AJ502">
            <v>0</v>
          </cell>
          <cell r="AK502">
            <v>0</v>
          </cell>
          <cell r="AL502">
            <v>0</v>
          </cell>
          <cell r="AM502" t="str">
            <v>Uniform</v>
          </cell>
          <cell r="AN502">
            <v>0</v>
          </cell>
          <cell r="AO502">
            <v>0</v>
          </cell>
          <cell r="AP502">
            <v>0</v>
          </cell>
          <cell r="AQ502" t="str">
            <v>Uniform</v>
          </cell>
          <cell r="AR502">
            <v>0</v>
          </cell>
          <cell r="AS502">
            <v>0</v>
          </cell>
          <cell r="AT502">
            <v>0</v>
          </cell>
          <cell r="AU502" t="str">
            <v>Uniform</v>
          </cell>
          <cell r="AV502">
            <v>0</v>
          </cell>
          <cell r="AW502">
            <v>0</v>
          </cell>
          <cell r="AX502">
            <v>0</v>
          </cell>
          <cell r="AY502" t="str">
            <v>Uniform</v>
          </cell>
          <cell r="AZ502">
            <v>0</v>
          </cell>
          <cell r="BA502">
            <v>0</v>
          </cell>
          <cell r="BB502">
            <v>0</v>
          </cell>
          <cell r="BC502" t="str">
            <v>Uniform</v>
          </cell>
          <cell r="BD502">
            <v>0</v>
          </cell>
          <cell r="BE502">
            <v>0</v>
          </cell>
          <cell r="BF502">
            <v>0</v>
          </cell>
          <cell r="BG502" t="str">
            <v>Uniform</v>
          </cell>
          <cell r="BH502">
            <v>0</v>
          </cell>
          <cell r="BI502">
            <v>0</v>
          </cell>
          <cell r="BJ502">
            <v>0</v>
          </cell>
          <cell r="BK502" t="str">
            <v>Uniform</v>
          </cell>
          <cell r="BL502">
            <v>0</v>
          </cell>
          <cell r="BM502">
            <v>0</v>
          </cell>
          <cell r="BN502">
            <v>0</v>
          </cell>
          <cell r="BO502" t="str">
            <v>Uniform</v>
          </cell>
          <cell r="BP502">
            <v>0</v>
          </cell>
          <cell r="BQ502">
            <v>0</v>
          </cell>
          <cell r="BR502">
            <v>0</v>
          </cell>
          <cell r="BS502" t="str">
            <v>Uniform</v>
          </cell>
          <cell r="BT502">
            <v>0</v>
          </cell>
          <cell r="BU502">
            <v>0</v>
          </cell>
          <cell r="BV502">
            <v>0</v>
          </cell>
          <cell r="BW502" t="str">
            <v>Uniform</v>
          </cell>
          <cell r="BX502">
            <v>0</v>
          </cell>
          <cell r="BY502">
            <v>0</v>
          </cell>
          <cell r="BZ502">
            <v>0</v>
          </cell>
          <cell r="CA502" t="str">
            <v>Uniform</v>
          </cell>
          <cell r="CB502">
            <v>0</v>
          </cell>
          <cell r="CC502">
            <v>0</v>
          </cell>
          <cell r="CD502">
            <v>0</v>
          </cell>
          <cell r="CE502" t="str">
            <v>Uniform</v>
          </cell>
          <cell r="CF502">
            <v>0</v>
          </cell>
          <cell r="CG502">
            <v>0</v>
          </cell>
          <cell r="CH502">
            <v>0</v>
          </cell>
          <cell r="CI502" t="str">
            <v>Uniform</v>
          </cell>
          <cell r="CJ502">
            <v>0</v>
          </cell>
          <cell r="CK502">
            <v>0</v>
          </cell>
          <cell r="CL502">
            <v>0</v>
          </cell>
          <cell r="CM502" t="str">
            <v>Uniform</v>
          </cell>
          <cell r="CN502">
            <v>0</v>
          </cell>
          <cell r="CO502">
            <v>0</v>
          </cell>
          <cell r="CP502">
            <v>0</v>
          </cell>
          <cell r="CQ502" t="str">
            <v>Uniform</v>
          </cell>
          <cell r="CR502">
            <v>0</v>
          </cell>
          <cell r="CS502">
            <v>0</v>
          </cell>
          <cell r="CT502">
            <v>0</v>
          </cell>
          <cell r="CU502" t="str">
            <v>Uniform</v>
          </cell>
          <cell r="CV502">
            <v>0</v>
          </cell>
          <cell r="CW502">
            <v>0</v>
          </cell>
          <cell r="CX502">
            <v>0</v>
          </cell>
          <cell r="CY502" t="str">
            <v>Uniform</v>
          </cell>
          <cell r="CZ502">
            <v>0</v>
          </cell>
          <cell r="DA502">
            <v>0</v>
          </cell>
          <cell r="DB502">
            <v>0</v>
          </cell>
          <cell r="DC502" t="str">
            <v>Uniform</v>
          </cell>
          <cell r="DD502">
            <v>0</v>
          </cell>
          <cell r="DE502">
            <v>0</v>
          </cell>
          <cell r="DF502">
            <v>0</v>
          </cell>
          <cell r="DG502" t="str">
            <v>Uniform</v>
          </cell>
          <cell r="DH502">
            <v>0</v>
          </cell>
          <cell r="DI502">
            <v>0</v>
          </cell>
          <cell r="DJ502">
            <v>0</v>
          </cell>
          <cell r="DK502" t="str">
            <v>Uniform</v>
          </cell>
          <cell r="DL502">
            <v>0</v>
          </cell>
          <cell r="DM502">
            <v>0</v>
          </cell>
          <cell r="DN502">
            <v>0</v>
          </cell>
          <cell r="DO502" t="str">
            <v>Uniform</v>
          </cell>
          <cell r="DP502">
            <v>0</v>
          </cell>
          <cell r="DQ502">
            <v>0</v>
          </cell>
          <cell r="DR502">
            <v>0</v>
          </cell>
          <cell r="DS502" t="str">
            <v>Uniform</v>
          </cell>
          <cell r="DT502">
            <v>0</v>
          </cell>
          <cell r="DU502">
            <v>0</v>
          </cell>
          <cell r="DV502">
            <v>0</v>
          </cell>
          <cell r="DW502" t="str">
            <v>Uniform</v>
          </cell>
          <cell r="DX502">
            <v>0</v>
          </cell>
          <cell r="DY502">
            <v>0</v>
          </cell>
          <cell r="DZ502">
            <v>0</v>
          </cell>
          <cell r="EA502" t="str">
            <v>Uniform</v>
          </cell>
          <cell r="EB502">
            <v>0</v>
          </cell>
          <cell r="EC502">
            <v>0</v>
          </cell>
          <cell r="ED502">
            <v>0</v>
          </cell>
          <cell r="EE502" t="str">
            <v>Uniform</v>
          </cell>
        </row>
        <row r="503">
          <cell r="E503" t="str">
            <v>3_RECIP_power</v>
          </cell>
          <cell r="F503" t="str">
            <v>hp</v>
          </cell>
          <cell r="G503" t="e">
            <v>#NAME?</v>
          </cell>
          <cell r="H503">
            <v>21345.866127319689</v>
          </cell>
          <cell r="I503">
            <v>24568.174591147523</v>
          </cell>
          <cell r="J503">
            <v>27712.670079031031</v>
          </cell>
          <cell r="K503" t="str">
            <v>Triangular</v>
          </cell>
          <cell r="L503">
            <v>21345.866127319689</v>
          </cell>
          <cell r="M503">
            <v>24568.174591147523</v>
          </cell>
          <cell r="N503">
            <v>27712.670079031031</v>
          </cell>
          <cell r="O503" t="str">
            <v>Triangular</v>
          </cell>
          <cell r="P503">
            <v>21345.866127319689</v>
          </cell>
          <cell r="Q503">
            <v>24568.174591147523</v>
          </cell>
          <cell r="R503">
            <v>27712.670079031031</v>
          </cell>
          <cell r="S503" t="str">
            <v>Triangular</v>
          </cell>
          <cell r="T503">
            <v>21345.866127319689</v>
          </cell>
          <cell r="U503">
            <v>24568.174591147523</v>
          </cell>
          <cell r="V503">
            <v>27712.670079031031</v>
          </cell>
          <cell r="W503" t="str">
            <v>Triangular</v>
          </cell>
          <cell r="X503">
            <v>21345.866127319689</v>
          </cell>
          <cell r="Y503">
            <v>24568.174591147523</v>
          </cell>
          <cell r="Z503">
            <v>27712.670079031031</v>
          </cell>
          <cell r="AA503" t="str">
            <v>Triangular</v>
          </cell>
          <cell r="AB503">
            <v>21345.866127319689</v>
          </cell>
          <cell r="AC503">
            <v>24568.174591147523</v>
          </cell>
          <cell r="AD503">
            <v>27712.670079031031</v>
          </cell>
          <cell r="AE503" t="str">
            <v>Triangular</v>
          </cell>
          <cell r="AF503">
            <v>21345.866127319689</v>
          </cell>
          <cell r="AG503">
            <v>24568.174591147523</v>
          </cell>
          <cell r="AH503">
            <v>27712.670079031031</v>
          </cell>
          <cell r="AI503" t="str">
            <v>Triangular</v>
          </cell>
          <cell r="AJ503">
            <v>21345.866127319689</v>
          </cell>
          <cell r="AK503">
            <v>24568.174591147523</v>
          </cell>
          <cell r="AL503">
            <v>27712.670079031031</v>
          </cell>
          <cell r="AM503" t="str">
            <v>Triangular</v>
          </cell>
          <cell r="AN503">
            <v>21345.866127319689</v>
          </cell>
          <cell r="AO503">
            <v>24568.174591147523</v>
          </cell>
          <cell r="AP503">
            <v>27712.670079031031</v>
          </cell>
          <cell r="AQ503" t="str">
            <v>Triangular</v>
          </cell>
          <cell r="AR503">
            <v>21345.866127319689</v>
          </cell>
          <cell r="AS503">
            <v>24568.174591147523</v>
          </cell>
          <cell r="AT503">
            <v>27712.670079031031</v>
          </cell>
          <cell r="AU503" t="str">
            <v>Triangular</v>
          </cell>
          <cell r="AV503">
            <v>21345.866127319689</v>
          </cell>
          <cell r="AW503">
            <v>24568.174591147523</v>
          </cell>
          <cell r="AX503">
            <v>27712.670079031031</v>
          </cell>
          <cell r="AY503" t="str">
            <v>Triangular</v>
          </cell>
          <cell r="AZ503">
            <v>21345.866127319689</v>
          </cell>
          <cell r="BA503">
            <v>24568.174591147523</v>
          </cell>
          <cell r="BB503">
            <v>27712.670079031031</v>
          </cell>
          <cell r="BC503" t="str">
            <v>Triangular</v>
          </cell>
          <cell r="BD503">
            <v>21345.866127319689</v>
          </cell>
          <cell r="BE503">
            <v>24568.174591147523</v>
          </cell>
          <cell r="BF503">
            <v>27712.670079031031</v>
          </cell>
          <cell r="BG503" t="str">
            <v>Triangular</v>
          </cell>
          <cell r="BH503">
            <v>21345.866127319689</v>
          </cell>
          <cell r="BI503">
            <v>24568.174591147523</v>
          </cell>
          <cell r="BJ503">
            <v>27712.670079031031</v>
          </cell>
          <cell r="BK503" t="str">
            <v>Triangular</v>
          </cell>
          <cell r="BL503">
            <v>21345.866127319689</v>
          </cell>
          <cell r="BM503">
            <v>24568.174591147523</v>
          </cell>
          <cell r="BN503">
            <v>27712.670079031031</v>
          </cell>
          <cell r="BO503" t="str">
            <v>Triangular</v>
          </cell>
          <cell r="BP503">
            <v>21345.866127319689</v>
          </cell>
          <cell r="BQ503">
            <v>24568.174591147523</v>
          </cell>
          <cell r="BR503">
            <v>27712.670079031031</v>
          </cell>
          <cell r="BS503" t="str">
            <v>Triangular</v>
          </cell>
          <cell r="BT503">
            <v>21345.866127319689</v>
          </cell>
          <cell r="BU503">
            <v>24568.174591147523</v>
          </cell>
          <cell r="BV503">
            <v>27712.670079031031</v>
          </cell>
          <cell r="BW503" t="str">
            <v>Triangular</v>
          </cell>
          <cell r="BX503">
            <v>21345.866127319689</v>
          </cell>
          <cell r="BY503">
            <v>24568.174591147523</v>
          </cell>
          <cell r="BZ503">
            <v>27712.670079031031</v>
          </cell>
          <cell r="CA503" t="str">
            <v>Triangular</v>
          </cell>
          <cell r="CB503">
            <v>21345.866127319689</v>
          </cell>
          <cell r="CC503">
            <v>24568.174591147523</v>
          </cell>
          <cell r="CD503">
            <v>27712.670079031031</v>
          </cell>
          <cell r="CE503" t="str">
            <v>Triangular</v>
          </cell>
          <cell r="CF503">
            <v>21345.866127319689</v>
          </cell>
          <cell r="CG503">
            <v>24568.174591147523</v>
          </cell>
          <cell r="CH503">
            <v>27712.670079031031</v>
          </cell>
          <cell r="CI503" t="str">
            <v>Triangular</v>
          </cell>
          <cell r="CJ503">
            <v>21345.866127319689</v>
          </cell>
          <cell r="CK503">
            <v>24568.174591147523</v>
          </cell>
          <cell r="CL503">
            <v>27712.670079031031</v>
          </cell>
          <cell r="CM503" t="str">
            <v>Triangular</v>
          </cell>
          <cell r="CN503">
            <v>21345.866127319689</v>
          </cell>
          <cell r="CO503">
            <v>24568.174591147523</v>
          </cell>
          <cell r="CP503">
            <v>27712.670079031031</v>
          </cell>
          <cell r="CQ503" t="str">
            <v>Triangular</v>
          </cell>
          <cell r="CR503">
            <v>21345.866127319689</v>
          </cell>
          <cell r="CS503">
            <v>24568.174591147523</v>
          </cell>
          <cell r="CT503">
            <v>27712.670079031031</v>
          </cell>
          <cell r="CU503" t="str">
            <v>Triangular</v>
          </cell>
          <cell r="CV503">
            <v>21345.866127319689</v>
          </cell>
          <cell r="CW503">
            <v>24568.174591147523</v>
          </cell>
          <cell r="CX503">
            <v>27712.670079031031</v>
          </cell>
          <cell r="CY503" t="str">
            <v>Triangular</v>
          </cell>
          <cell r="CZ503">
            <v>21345.866127319689</v>
          </cell>
          <cell r="DA503">
            <v>24568.174591147523</v>
          </cell>
          <cell r="DB503">
            <v>27712.670079031031</v>
          </cell>
          <cell r="DC503" t="str">
            <v>Triangular</v>
          </cell>
          <cell r="DD503">
            <v>21345.866127319689</v>
          </cell>
          <cell r="DE503">
            <v>24568.174591147523</v>
          </cell>
          <cell r="DF503">
            <v>27712.670079031031</v>
          </cell>
          <cell r="DG503" t="str">
            <v>Triangular</v>
          </cell>
          <cell r="DH503">
            <v>21345.866127319689</v>
          </cell>
          <cell r="DI503">
            <v>24568.174591147523</v>
          </cell>
          <cell r="DJ503">
            <v>27712.670079031031</v>
          </cell>
          <cell r="DK503" t="str">
            <v>Triangular</v>
          </cell>
          <cell r="DL503">
            <v>21345.866127319689</v>
          </cell>
          <cell r="DM503">
            <v>24568.174591147523</v>
          </cell>
          <cell r="DN503">
            <v>27712.670079031031</v>
          </cell>
          <cell r="DO503" t="str">
            <v>Triangular</v>
          </cell>
          <cell r="DP503">
            <v>21345.866127319689</v>
          </cell>
          <cell r="DQ503">
            <v>24568.174591147523</v>
          </cell>
          <cell r="DR503">
            <v>27712.670079031031</v>
          </cell>
          <cell r="DS503" t="str">
            <v>Triangular</v>
          </cell>
          <cell r="DT503">
            <v>21345.866127319689</v>
          </cell>
          <cell r="DU503">
            <v>24568.174591147523</v>
          </cell>
          <cell r="DV503">
            <v>27712.670079031031</v>
          </cell>
          <cell r="DW503" t="str">
            <v>Triangular</v>
          </cell>
          <cell r="DX503">
            <v>21345.866127319689</v>
          </cell>
          <cell r="DY503">
            <v>24568.174591147523</v>
          </cell>
          <cell r="DZ503">
            <v>27712.670079031031</v>
          </cell>
          <cell r="EA503" t="str">
            <v>Triangular</v>
          </cell>
          <cell r="EB503">
            <v>21345.866127319689</v>
          </cell>
          <cell r="EC503">
            <v>24568.174591147523</v>
          </cell>
          <cell r="ED503">
            <v>27712.670079031031</v>
          </cell>
          <cell r="EE503" t="str">
            <v>Triangular</v>
          </cell>
        </row>
        <row r="504">
          <cell r="E504" t="str">
            <v>3_RECIP_time</v>
          </cell>
          <cell r="F504" t="str">
            <v>hours</v>
          </cell>
          <cell r="G504" t="e">
            <v>#NAME?</v>
          </cell>
          <cell r="H504">
            <v>4357.4460875588429</v>
          </cell>
          <cell r="I504">
            <v>4667.3667777774663</v>
          </cell>
          <cell r="J504">
            <v>4979.0133833742966</v>
          </cell>
          <cell r="K504" t="str">
            <v>Triangular</v>
          </cell>
          <cell r="L504">
            <v>4357.4460875588429</v>
          </cell>
          <cell r="M504">
            <v>4667.3667777774663</v>
          </cell>
          <cell r="N504">
            <v>4979.0133833742966</v>
          </cell>
          <cell r="O504" t="str">
            <v>Triangular</v>
          </cell>
          <cell r="P504">
            <v>4357.4460875588429</v>
          </cell>
          <cell r="Q504">
            <v>4667.3667777774663</v>
          </cell>
          <cell r="R504">
            <v>4979.0133833742966</v>
          </cell>
          <cell r="S504" t="str">
            <v>Triangular</v>
          </cell>
          <cell r="T504">
            <v>4357.4460875588429</v>
          </cell>
          <cell r="U504">
            <v>4667.3667777774663</v>
          </cell>
          <cell r="V504">
            <v>4979.0133833742966</v>
          </cell>
          <cell r="W504" t="str">
            <v>Triangular</v>
          </cell>
          <cell r="X504">
            <v>4357.4460875588429</v>
          </cell>
          <cell r="Y504">
            <v>4667.3667777774663</v>
          </cell>
          <cell r="Z504">
            <v>4979.0133833742966</v>
          </cell>
          <cell r="AA504" t="str">
            <v>Triangular</v>
          </cell>
          <cell r="AB504">
            <v>4357.4460875588429</v>
          </cell>
          <cell r="AC504">
            <v>4667.3667777774663</v>
          </cell>
          <cell r="AD504">
            <v>4979.0133833742966</v>
          </cell>
          <cell r="AE504" t="str">
            <v>Triangular</v>
          </cell>
          <cell r="AF504">
            <v>4357.4460875588429</v>
          </cell>
          <cell r="AG504">
            <v>4667.3667777774663</v>
          </cell>
          <cell r="AH504">
            <v>4979.0133833742966</v>
          </cell>
          <cell r="AI504" t="str">
            <v>Triangular</v>
          </cell>
          <cell r="AJ504">
            <v>4357.4460875588429</v>
          </cell>
          <cell r="AK504">
            <v>4667.3667777774663</v>
          </cell>
          <cell r="AL504">
            <v>4979.0133833742966</v>
          </cell>
          <cell r="AM504" t="str">
            <v>Triangular</v>
          </cell>
          <cell r="AN504">
            <v>4357.4460875588429</v>
          </cell>
          <cell r="AO504">
            <v>4667.3667777774663</v>
          </cell>
          <cell r="AP504">
            <v>4979.0133833742966</v>
          </cell>
          <cell r="AQ504" t="str">
            <v>Triangular</v>
          </cell>
          <cell r="AR504">
            <v>4357.4460875588429</v>
          </cell>
          <cell r="AS504">
            <v>4667.3667777774663</v>
          </cell>
          <cell r="AT504">
            <v>4979.0133833742966</v>
          </cell>
          <cell r="AU504" t="str">
            <v>Triangular</v>
          </cell>
          <cell r="AV504">
            <v>4357.4460875588429</v>
          </cell>
          <cell r="AW504">
            <v>4667.3667777774663</v>
          </cell>
          <cell r="AX504">
            <v>4979.0133833742966</v>
          </cell>
          <cell r="AY504" t="str">
            <v>Triangular</v>
          </cell>
          <cell r="AZ504">
            <v>4357.4460875588429</v>
          </cell>
          <cell r="BA504">
            <v>4667.3667777774663</v>
          </cell>
          <cell r="BB504">
            <v>4979.0133833742966</v>
          </cell>
          <cell r="BC504" t="str">
            <v>Triangular</v>
          </cell>
          <cell r="BD504">
            <v>4357.4460875588429</v>
          </cell>
          <cell r="BE504">
            <v>4667.3667777774663</v>
          </cell>
          <cell r="BF504">
            <v>4979.0133833742966</v>
          </cell>
          <cell r="BG504" t="str">
            <v>Triangular</v>
          </cell>
          <cell r="BH504">
            <v>4357.4460875588429</v>
          </cell>
          <cell r="BI504">
            <v>4667.3667777774663</v>
          </cell>
          <cell r="BJ504">
            <v>4979.0133833742966</v>
          </cell>
          <cell r="BK504" t="str">
            <v>Triangular</v>
          </cell>
          <cell r="BL504">
            <v>4357.4460875588429</v>
          </cell>
          <cell r="BM504">
            <v>4667.3667777774663</v>
          </cell>
          <cell r="BN504">
            <v>4979.0133833742966</v>
          </cell>
          <cell r="BO504" t="str">
            <v>Triangular</v>
          </cell>
          <cell r="BP504">
            <v>4357.4460875588429</v>
          </cell>
          <cell r="BQ504">
            <v>4667.3667777774663</v>
          </cell>
          <cell r="BR504">
            <v>4979.0133833742966</v>
          </cell>
          <cell r="BS504" t="str">
            <v>Triangular</v>
          </cell>
          <cell r="BT504">
            <v>4357.4460875588429</v>
          </cell>
          <cell r="BU504">
            <v>4667.3667777774663</v>
          </cell>
          <cell r="BV504">
            <v>4979.0133833742966</v>
          </cell>
          <cell r="BW504" t="str">
            <v>Triangular</v>
          </cell>
          <cell r="BX504">
            <v>4357.4460875588429</v>
          </cell>
          <cell r="BY504">
            <v>4667.3667777774663</v>
          </cell>
          <cell r="BZ504">
            <v>4979.0133833742966</v>
          </cell>
          <cell r="CA504" t="str">
            <v>Triangular</v>
          </cell>
          <cell r="CB504">
            <v>4357.4460875588429</v>
          </cell>
          <cell r="CC504">
            <v>4667.3667777774663</v>
          </cell>
          <cell r="CD504">
            <v>4979.0133833742966</v>
          </cell>
          <cell r="CE504" t="str">
            <v>Triangular</v>
          </cell>
          <cell r="CF504">
            <v>4357.4460875588429</v>
          </cell>
          <cell r="CG504">
            <v>4667.3667777774663</v>
          </cell>
          <cell r="CH504">
            <v>4979.0133833742966</v>
          </cell>
          <cell r="CI504" t="str">
            <v>Triangular</v>
          </cell>
          <cell r="CJ504">
            <v>4357.4460875588429</v>
          </cell>
          <cell r="CK504">
            <v>4667.3667777774663</v>
          </cell>
          <cell r="CL504">
            <v>4979.0133833742966</v>
          </cell>
          <cell r="CM504" t="str">
            <v>Triangular</v>
          </cell>
          <cell r="CN504">
            <v>4357.4460875588429</v>
          </cell>
          <cell r="CO504">
            <v>4667.3667777774663</v>
          </cell>
          <cell r="CP504">
            <v>4979.0133833742966</v>
          </cell>
          <cell r="CQ504" t="str">
            <v>Triangular</v>
          </cell>
          <cell r="CR504">
            <v>4357.4460875588429</v>
          </cell>
          <cell r="CS504">
            <v>4667.3667777774663</v>
          </cell>
          <cell r="CT504">
            <v>4979.0133833742966</v>
          </cell>
          <cell r="CU504" t="str">
            <v>Triangular</v>
          </cell>
          <cell r="CV504">
            <v>4357.4460875588429</v>
          </cell>
          <cell r="CW504">
            <v>4667.3667777774663</v>
          </cell>
          <cell r="CX504">
            <v>4979.0133833742966</v>
          </cell>
          <cell r="CY504" t="str">
            <v>Triangular</v>
          </cell>
          <cell r="CZ504">
            <v>4357.4460875588429</v>
          </cell>
          <cell r="DA504">
            <v>4667.3667777774663</v>
          </cell>
          <cell r="DB504">
            <v>4979.0133833742966</v>
          </cell>
          <cell r="DC504" t="str">
            <v>Triangular</v>
          </cell>
          <cell r="DD504">
            <v>4357.4460875588429</v>
          </cell>
          <cell r="DE504">
            <v>4667.3667777774663</v>
          </cell>
          <cell r="DF504">
            <v>4979.0133833742966</v>
          </cell>
          <cell r="DG504" t="str">
            <v>Triangular</v>
          </cell>
          <cell r="DH504">
            <v>4357.4460875588429</v>
          </cell>
          <cell r="DI504">
            <v>4667.3667777774663</v>
          </cell>
          <cell r="DJ504">
            <v>4979.0133833742966</v>
          </cell>
          <cell r="DK504" t="str">
            <v>Triangular</v>
          </cell>
          <cell r="DL504">
            <v>4357.4460875588429</v>
          </cell>
          <cell r="DM504">
            <v>4667.3667777774663</v>
          </cell>
          <cell r="DN504">
            <v>4979.0133833742966</v>
          </cell>
          <cell r="DO504" t="str">
            <v>Triangular</v>
          </cell>
          <cell r="DP504">
            <v>4357.4460875588429</v>
          </cell>
          <cell r="DQ504">
            <v>4667.3667777774663</v>
          </cell>
          <cell r="DR504">
            <v>4979.0133833742966</v>
          </cell>
          <cell r="DS504" t="str">
            <v>Triangular</v>
          </cell>
          <cell r="DT504">
            <v>4357.4460875588429</v>
          </cell>
          <cell r="DU504">
            <v>4667.3667777774663</v>
          </cell>
          <cell r="DV504">
            <v>4979.0133833742966</v>
          </cell>
          <cell r="DW504" t="str">
            <v>Triangular</v>
          </cell>
          <cell r="DX504">
            <v>4357.4460875588429</v>
          </cell>
          <cell r="DY504">
            <v>4667.3667777774663</v>
          </cell>
          <cell r="DZ504">
            <v>4979.0133833742966</v>
          </cell>
          <cell r="EA504" t="str">
            <v>Triangular</v>
          </cell>
          <cell r="EB504">
            <v>4357.4460875588429</v>
          </cell>
          <cell r="EC504">
            <v>4667.3667777774663</v>
          </cell>
          <cell r="ED504">
            <v>4979.0133833742966</v>
          </cell>
          <cell r="EE504" t="str">
            <v>Triangular</v>
          </cell>
        </row>
        <row r="505">
          <cell r="E505" t="str">
            <v>3_RECIP_CO2</v>
          </cell>
          <cell r="F505" t="str">
            <v>metric tonnes</v>
          </cell>
          <cell r="G505" t="e">
            <v>#NAME?</v>
          </cell>
          <cell r="H505">
            <v>22.494237709497209</v>
          </cell>
          <cell r="I505">
            <v>47.304573581005599</v>
          </cell>
          <cell r="J505">
            <v>77.266847486033427</v>
          </cell>
          <cell r="K505" t="str">
            <v>Triangular</v>
          </cell>
          <cell r="L505">
            <v>22.494237709497209</v>
          </cell>
          <cell r="M505">
            <v>47.304573581005599</v>
          </cell>
          <cell r="N505">
            <v>77.266847486033427</v>
          </cell>
          <cell r="O505" t="str">
            <v>Triangular</v>
          </cell>
          <cell r="P505">
            <v>22.494237709497209</v>
          </cell>
          <cell r="Q505">
            <v>47.304573581005599</v>
          </cell>
          <cell r="R505">
            <v>77.266847486033427</v>
          </cell>
          <cell r="S505" t="str">
            <v>Triangular</v>
          </cell>
          <cell r="T505">
            <v>22.494237709497209</v>
          </cell>
          <cell r="U505">
            <v>47.304573581005599</v>
          </cell>
          <cell r="V505">
            <v>77.266847486033427</v>
          </cell>
          <cell r="W505" t="str">
            <v>Triangular</v>
          </cell>
          <cell r="X505">
            <v>22.494237709497209</v>
          </cell>
          <cell r="Y505">
            <v>47.304573581005599</v>
          </cell>
          <cell r="Z505">
            <v>77.266847486033427</v>
          </cell>
          <cell r="AA505" t="str">
            <v>Triangular</v>
          </cell>
          <cell r="AB505">
            <v>22.494237709497209</v>
          </cell>
          <cell r="AC505">
            <v>47.304573581005599</v>
          </cell>
          <cell r="AD505">
            <v>77.266847486033427</v>
          </cell>
          <cell r="AE505" t="str">
            <v>Triangular</v>
          </cell>
          <cell r="AF505">
            <v>22.494237709497209</v>
          </cell>
          <cell r="AG505">
            <v>47.304573581005599</v>
          </cell>
          <cell r="AH505">
            <v>77.266847486033427</v>
          </cell>
          <cell r="AI505" t="str">
            <v>Triangular</v>
          </cell>
          <cell r="AJ505">
            <v>22.494237709497209</v>
          </cell>
          <cell r="AK505">
            <v>47.304573581005599</v>
          </cell>
          <cell r="AL505">
            <v>77.266847486033427</v>
          </cell>
          <cell r="AM505" t="str">
            <v>Triangular</v>
          </cell>
          <cell r="AN505">
            <v>22.494237709497209</v>
          </cell>
          <cell r="AO505">
            <v>47.304573581005599</v>
          </cell>
          <cell r="AP505">
            <v>77.266847486033427</v>
          </cell>
          <cell r="AQ505" t="str">
            <v>Triangular</v>
          </cell>
          <cell r="AR505">
            <v>22.494237709497209</v>
          </cell>
          <cell r="AS505">
            <v>47.304573581005599</v>
          </cell>
          <cell r="AT505">
            <v>77.266847486033427</v>
          </cell>
          <cell r="AU505" t="str">
            <v>Triangular</v>
          </cell>
          <cell r="AV505">
            <v>22.494237709497209</v>
          </cell>
          <cell r="AW505">
            <v>47.304573581005599</v>
          </cell>
          <cell r="AX505">
            <v>77.266847486033427</v>
          </cell>
          <cell r="AY505" t="str">
            <v>Triangular</v>
          </cell>
          <cell r="AZ505">
            <v>22.494237709497209</v>
          </cell>
          <cell r="BA505">
            <v>47.304573581005599</v>
          </cell>
          <cell r="BB505">
            <v>77.266847486033427</v>
          </cell>
          <cell r="BC505" t="str">
            <v>Triangular</v>
          </cell>
          <cell r="BD505">
            <v>22.494237709497209</v>
          </cell>
          <cell r="BE505">
            <v>47.304573581005599</v>
          </cell>
          <cell r="BF505">
            <v>77.266847486033427</v>
          </cell>
          <cell r="BG505" t="str">
            <v>Triangular</v>
          </cell>
          <cell r="BH505">
            <v>22.494237709497209</v>
          </cell>
          <cell r="BI505">
            <v>47.304573581005599</v>
          </cell>
          <cell r="BJ505">
            <v>77.266847486033427</v>
          </cell>
          <cell r="BK505" t="str">
            <v>Triangular</v>
          </cell>
          <cell r="BL505">
            <v>22.494237709497209</v>
          </cell>
          <cell r="BM505">
            <v>47.304573581005599</v>
          </cell>
          <cell r="BN505">
            <v>77.266847486033427</v>
          </cell>
          <cell r="BO505" t="str">
            <v>Triangular</v>
          </cell>
          <cell r="BP505">
            <v>22.494237709497209</v>
          </cell>
          <cell r="BQ505">
            <v>47.304573581005599</v>
          </cell>
          <cell r="BR505">
            <v>77.266847486033427</v>
          </cell>
          <cell r="BS505" t="str">
            <v>Triangular</v>
          </cell>
          <cell r="BT505">
            <v>22.494237709497209</v>
          </cell>
          <cell r="BU505">
            <v>47.304573581005599</v>
          </cell>
          <cell r="BV505">
            <v>77.266847486033427</v>
          </cell>
          <cell r="BW505" t="str">
            <v>Triangular</v>
          </cell>
          <cell r="BX505">
            <v>22.494237709497209</v>
          </cell>
          <cell r="BY505">
            <v>47.304573581005599</v>
          </cell>
          <cell r="BZ505">
            <v>77.266847486033427</v>
          </cell>
          <cell r="CA505" t="str">
            <v>Triangular</v>
          </cell>
          <cell r="CB505">
            <v>22.494237709497209</v>
          </cell>
          <cell r="CC505">
            <v>47.304573581005599</v>
          </cell>
          <cell r="CD505">
            <v>77.266847486033427</v>
          </cell>
          <cell r="CE505" t="str">
            <v>Triangular</v>
          </cell>
          <cell r="CF505">
            <v>22.494237709497209</v>
          </cell>
          <cell r="CG505">
            <v>47.304573581005599</v>
          </cell>
          <cell r="CH505">
            <v>77.266847486033427</v>
          </cell>
          <cell r="CI505" t="str">
            <v>Triangular</v>
          </cell>
          <cell r="CJ505">
            <v>22.494237709497209</v>
          </cell>
          <cell r="CK505">
            <v>47.304573581005599</v>
          </cell>
          <cell r="CL505">
            <v>77.266847486033427</v>
          </cell>
          <cell r="CM505" t="str">
            <v>Triangular</v>
          </cell>
          <cell r="CN505">
            <v>22.494237709497209</v>
          </cell>
          <cell r="CO505">
            <v>47.304573581005599</v>
          </cell>
          <cell r="CP505">
            <v>77.266847486033427</v>
          </cell>
          <cell r="CQ505" t="str">
            <v>Triangular</v>
          </cell>
          <cell r="CR505">
            <v>22.494237709497209</v>
          </cell>
          <cell r="CS505">
            <v>47.304573581005599</v>
          </cell>
          <cell r="CT505">
            <v>77.266847486033427</v>
          </cell>
          <cell r="CU505" t="str">
            <v>Triangular</v>
          </cell>
          <cell r="CV505">
            <v>22.494237709497209</v>
          </cell>
          <cell r="CW505">
            <v>47.304573581005599</v>
          </cell>
          <cell r="CX505">
            <v>77.266847486033427</v>
          </cell>
          <cell r="CY505" t="str">
            <v>Triangular</v>
          </cell>
          <cell r="CZ505">
            <v>22.494237709497209</v>
          </cell>
          <cell r="DA505">
            <v>47.304573581005599</v>
          </cell>
          <cell r="DB505">
            <v>77.266847486033427</v>
          </cell>
          <cell r="DC505" t="str">
            <v>Triangular</v>
          </cell>
          <cell r="DD505">
            <v>22.494237709497209</v>
          </cell>
          <cell r="DE505">
            <v>47.304573581005599</v>
          </cell>
          <cell r="DF505">
            <v>77.266847486033427</v>
          </cell>
          <cell r="DG505" t="str">
            <v>Triangular</v>
          </cell>
          <cell r="DH505">
            <v>22.494237709497209</v>
          </cell>
          <cell r="DI505">
            <v>47.304573581005599</v>
          </cell>
          <cell r="DJ505">
            <v>77.266847486033427</v>
          </cell>
          <cell r="DK505" t="str">
            <v>Triangular</v>
          </cell>
          <cell r="DL505">
            <v>22.494237709497209</v>
          </cell>
          <cell r="DM505">
            <v>47.304573581005599</v>
          </cell>
          <cell r="DN505">
            <v>77.266847486033427</v>
          </cell>
          <cell r="DO505" t="str">
            <v>Triangular</v>
          </cell>
          <cell r="DP505">
            <v>22.494237709497209</v>
          </cell>
          <cell r="DQ505">
            <v>47.304573581005599</v>
          </cell>
          <cell r="DR505">
            <v>77.266847486033427</v>
          </cell>
          <cell r="DS505" t="str">
            <v>Triangular</v>
          </cell>
          <cell r="DT505">
            <v>22.494237709497209</v>
          </cell>
          <cell r="DU505">
            <v>47.304573581005599</v>
          </cell>
          <cell r="DV505">
            <v>77.266847486033427</v>
          </cell>
          <cell r="DW505" t="str">
            <v>Triangular</v>
          </cell>
          <cell r="DX505">
            <v>22.494237709497209</v>
          </cell>
          <cell r="DY505">
            <v>47.304573581005599</v>
          </cell>
          <cell r="DZ505">
            <v>77.266847486033427</v>
          </cell>
          <cell r="EA505" t="str">
            <v>Triangular</v>
          </cell>
          <cell r="EB505">
            <v>22.494237709497209</v>
          </cell>
          <cell r="EC505">
            <v>47.304573581005599</v>
          </cell>
          <cell r="ED505">
            <v>77.266847486033427</v>
          </cell>
          <cell r="EE505" t="str">
            <v>Triangular</v>
          </cell>
        </row>
        <row r="506">
          <cell r="E506" t="str">
            <v>3_RECIP_CH4</v>
          </cell>
          <cell r="F506" t="str">
            <v>metric tonnes</v>
          </cell>
          <cell r="G506" t="e">
            <v>#NAME?</v>
          </cell>
          <cell r="H506">
            <v>73.561718156424604</v>
          </cell>
          <cell r="I506">
            <v>97.288493924581061</v>
          </cell>
          <cell r="J506">
            <v>125.96542458100562</v>
          </cell>
          <cell r="K506" t="str">
            <v>Triangular</v>
          </cell>
          <cell r="L506">
            <v>73.561718156424604</v>
          </cell>
          <cell r="M506">
            <v>97.288493924581061</v>
          </cell>
          <cell r="N506">
            <v>125.96542458100562</v>
          </cell>
          <cell r="O506" t="str">
            <v>Triangular</v>
          </cell>
          <cell r="P506">
            <v>73.561718156424604</v>
          </cell>
          <cell r="Q506">
            <v>97.288493924581061</v>
          </cell>
          <cell r="R506">
            <v>125.96542458100562</v>
          </cell>
          <cell r="S506" t="str">
            <v>Triangular</v>
          </cell>
          <cell r="T506">
            <v>73.561718156424604</v>
          </cell>
          <cell r="U506">
            <v>97.288493924581061</v>
          </cell>
          <cell r="V506">
            <v>125.96542458100562</v>
          </cell>
          <cell r="W506" t="str">
            <v>Triangular</v>
          </cell>
          <cell r="X506">
            <v>73.561718156424604</v>
          </cell>
          <cell r="Y506">
            <v>97.288493924581061</v>
          </cell>
          <cell r="Z506">
            <v>125.96542458100562</v>
          </cell>
          <cell r="AA506" t="str">
            <v>Triangular</v>
          </cell>
          <cell r="AB506">
            <v>73.561718156424604</v>
          </cell>
          <cell r="AC506">
            <v>97.288493924581061</v>
          </cell>
          <cell r="AD506">
            <v>125.96542458100562</v>
          </cell>
          <cell r="AE506" t="str">
            <v>Triangular</v>
          </cell>
          <cell r="AF506">
            <v>73.561718156424604</v>
          </cell>
          <cell r="AG506">
            <v>97.288493924581061</v>
          </cell>
          <cell r="AH506">
            <v>125.96542458100562</v>
          </cell>
          <cell r="AI506" t="str">
            <v>Triangular</v>
          </cell>
          <cell r="AJ506">
            <v>73.561718156424604</v>
          </cell>
          <cell r="AK506">
            <v>97.288493924581061</v>
          </cell>
          <cell r="AL506">
            <v>125.96542458100562</v>
          </cell>
          <cell r="AM506" t="str">
            <v>Triangular</v>
          </cell>
          <cell r="AN506">
            <v>73.561718156424604</v>
          </cell>
          <cell r="AO506">
            <v>97.288493924581061</v>
          </cell>
          <cell r="AP506">
            <v>125.96542458100562</v>
          </cell>
          <cell r="AQ506" t="str">
            <v>Triangular</v>
          </cell>
          <cell r="AR506">
            <v>73.561718156424604</v>
          </cell>
          <cell r="AS506">
            <v>97.288493924581061</v>
          </cell>
          <cell r="AT506">
            <v>125.96542458100562</v>
          </cell>
          <cell r="AU506" t="str">
            <v>Triangular</v>
          </cell>
          <cell r="AV506">
            <v>73.561718156424604</v>
          </cell>
          <cell r="AW506">
            <v>97.288493924581061</v>
          </cell>
          <cell r="AX506">
            <v>125.96542458100562</v>
          </cell>
          <cell r="AY506" t="str">
            <v>Triangular</v>
          </cell>
          <cell r="AZ506">
            <v>73.561718156424604</v>
          </cell>
          <cell r="BA506">
            <v>97.288493924581061</v>
          </cell>
          <cell r="BB506">
            <v>125.96542458100562</v>
          </cell>
          <cell r="BC506" t="str">
            <v>Triangular</v>
          </cell>
          <cell r="BD506">
            <v>73.561718156424604</v>
          </cell>
          <cell r="BE506">
            <v>97.288493924581061</v>
          </cell>
          <cell r="BF506">
            <v>125.96542458100562</v>
          </cell>
          <cell r="BG506" t="str">
            <v>Triangular</v>
          </cell>
          <cell r="BH506">
            <v>73.561718156424604</v>
          </cell>
          <cell r="BI506">
            <v>97.288493924581061</v>
          </cell>
          <cell r="BJ506">
            <v>125.96542458100562</v>
          </cell>
          <cell r="BK506" t="str">
            <v>Triangular</v>
          </cell>
          <cell r="BL506">
            <v>73.561718156424604</v>
          </cell>
          <cell r="BM506">
            <v>97.288493924581061</v>
          </cell>
          <cell r="BN506">
            <v>125.96542458100562</v>
          </cell>
          <cell r="BO506" t="str">
            <v>Triangular</v>
          </cell>
          <cell r="BP506">
            <v>73.561718156424604</v>
          </cell>
          <cell r="BQ506">
            <v>97.288493924581061</v>
          </cell>
          <cell r="BR506">
            <v>125.96542458100562</v>
          </cell>
          <cell r="BS506" t="str">
            <v>Triangular</v>
          </cell>
          <cell r="BT506">
            <v>73.561718156424604</v>
          </cell>
          <cell r="BU506">
            <v>97.288493924581061</v>
          </cell>
          <cell r="BV506">
            <v>125.96542458100562</v>
          </cell>
          <cell r="BW506" t="str">
            <v>Triangular</v>
          </cell>
          <cell r="BX506">
            <v>73.561718156424604</v>
          </cell>
          <cell r="BY506">
            <v>97.288493924581061</v>
          </cell>
          <cell r="BZ506">
            <v>125.96542458100562</v>
          </cell>
          <cell r="CA506" t="str">
            <v>Triangular</v>
          </cell>
          <cell r="CB506">
            <v>73.561718156424604</v>
          </cell>
          <cell r="CC506">
            <v>97.288493924581061</v>
          </cell>
          <cell r="CD506">
            <v>125.96542458100562</v>
          </cell>
          <cell r="CE506" t="str">
            <v>Triangular</v>
          </cell>
          <cell r="CF506">
            <v>73.561718156424604</v>
          </cell>
          <cell r="CG506">
            <v>97.288493924581061</v>
          </cell>
          <cell r="CH506">
            <v>125.96542458100562</v>
          </cell>
          <cell r="CI506" t="str">
            <v>Triangular</v>
          </cell>
          <cell r="CJ506">
            <v>73.561718156424604</v>
          </cell>
          <cell r="CK506">
            <v>97.288493924581061</v>
          </cell>
          <cell r="CL506">
            <v>125.96542458100562</v>
          </cell>
          <cell r="CM506" t="str">
            <v>Triangular</v>
          </cell>
          <cell r="CN506">
            <v>73.561718156424604</v>
          </cell>
          <cell r="CO506">
            <v>97.288493924581061</v>
          </cell>
          <cell r="CP506">
            <v>125.96542458100562</v>
          </cell>
          <cell r="CQ506" t="str">
            <v>Triangular</v>
          </cell>
          <cell r="CR506">
            <v>73.561718156424604</v>
          </cell>
          <cell r="CS506">
            <v>97.288493924581061</v>
          </cell>
          <cell r="CT506">
            <v>125.96542458100562</v>
          </cell>
          <cell r="CU506" t="str">
            <v>Triangular</v>
          </cell>
          <cell r="CV506">
            <v>73.561718156424604</v>
          </cell>
          <cell r="CW506">
            <v>97.288493924581061</v>
          </cell>
          <cell r="CX506">
            <v>125.96542458100562</v>
          </cell>
          <cell r="CY506" t="str">
            <v>Triangular</v>
          </cell>
          <cell r="CZ506">
            <v>73.561718156424604</v>
          </cell>
          <cell r="DA506">
            <v>97.288493924581061</v>
          </cell>
          <cell r="DB506">
            <v>125.96542458100562</v>
          </cell>
          <cell r="DC506" t="str">
            <v>Triangular</v>
          </cell>
          <cell r="DD506">
            <v>73.561718156424604</v>
          </cell>
          <cell r="DE506">
            <v>97.288493924581061</v>
          </cell>
          <cell r="DF506">
            <v>125.96542458100562</v>
          </cell>
          <cell r="DG506" t="str">
            <v>Triangular</v>
          </cell>
          <cell r="DH506">
            <v>73.561718156424604</v>
          </cell>
          <cell r="DI506">
            <v>97.288493924581061</v>
          </cell>
          <cell r="DJ506">
            <v>125.96542458100562</v>
          </cell>
          <cell r="DK506" t="str">
            <v>Triangular</v>
          </cell>
          <cell r="DL506">
            <v>73.561718156424604</v>
          </cell>
          <cell r="DM506">
            <v>97.288493924581061</v>
          </cell>
          <cell r="DN506">
            <v>125.96542458100562</v>
          </cell>
          <cell r="DO506" t="str">
            <v>Triangular</v>
          </cell>
          <cell r="DP506">
            <v>73.561718156424604</v>
          </cell>
          <cell r="DQ506">
            <v>97.288493924581061</v>
          </cell>
          <cell r="DR506">
            <v>125.96542458100562</v>
          </cell>
          <cell r="DS506" t="str">
            <v>Triangular</v>
          </cell>
          <cell r="DT506">
            <v>73.561718156424604</v>
          </cell>
          <cell r="DU506">
            <v>97.288493924581061</v>
          </cell>
          <cell r="DV506">
            <v>125.96542458100562</v>
          </cell>
          <cell r="DW506" t="str">
            <v>Triangular</v>
          </cell>
          <cell r="DX506">
            <v>73.561718156424604</v>
          </cell>
          <cell r="DY506">
            <v>97.288493924581061</v>
          </cell>
          <cell r="DZ506">
            <v>125.96542458100562</v>
          </cell>
          <cell r="EA506" t="str">
            <v>Triangular</v>
          </cell>
          <cell r="EB506">
            <v>73.561718156424604</v>
          </cell>
          <cell r="EC506">
            <v>97.288493924581061</v>
          </cell>
          <cell r="ED506">
            <v>125.96542458100562</v>
          </cell>
          <cell r="EE506" t="str">
            <v>Triangular</v>
          </cell>
        </row>
        <row r="507">
          <cell r="E507" t="str">
            <v>3_RECIP_flare_rate</v>
          </cell>
          <cell r="F507"/>
          <cell r="G507" t="e">
            <v>#NAME?</v>
          </cell>
          <cell r="H507">
            <v>0</v>
          </cell>
          <cell r="I507">
            <v>0</v>
          </cell>
          <cell r="J507">
            <v>0</v>
          </cell>
          <cell r="K507" t="str">
            <v>Uniform</v>
          </cell>
          <cell r="L507">
            <v>0</v>
          </cell>
          <cell r="M507">
            <v>0</v>
          </cell>
          <cell r="N507">
            <v>0</v>
          </cell>
          <cell r="O507" t="str">
            <v>Uniform</v>
          </cell>
          <cell r="P507">
            <v>0</v>
          </cell>
          <cell r="Q507">
            <v>0</v>
          </cell>
          <cell r="R507">
            <v>0</v>
          </cell>
          <cell r="S507" t="str">
            <v>Uniform</v>
          </cell>
          <cell r="T507">
            <v>0</v>
          </cell>
          <cell r="U507">
            <v>0</v>
          </cell>
          <cell r="V507">
            <v>0</v>
          </cell>
          <cell r="W507" t="str">
            <v>Uniform</v>
          </cell>
          <cell r="X507">
            <v>0</v>
          </cell>
          <cell r="Y507">
            <v>0</v>
          </cell>
          <cell r="Z507">
            <v>0</v>
          </cell>
          <cell r="AA507" t="str">
            <v>Uniform</v>
          </cell>
          <cell r="AB507">
            <v>0</v>
          </cell>
          <cell r="AC507">
            <v>0</v>
          </cell>
          <cell r="AD507">
            <v>0</v>
          </cell>
          <cell r="AE507" t="str">
            <v>Uniform</v>
          </cell>
          <cell r="AF507">
            <v>0</v>
          </cell>
          <cell r="AG507">
            <v>0</v>
          </cell>
          <cell r="AH507">
            <v>0</v>
          </cell>
          <cell r="AI507" t="str">
            <v>Uniform</v>
          </cell>
          <cell r="AJ507">
            <v>0</v>
          </cell>
          <cell r="AK507">
            <v>0</v>
          </cell>
          <cell r="AL507">
            <v>0</v>
          </cell>
          <cell r="AM507" t="str">
            <v>Uniform</v>
          </cell>
          <cell r="AN507">
            <v>0</v>
          </cell>
          <cell r="AO507">
            <v>0</v>
          </cell>
          <cell r="AP507">
            <v>0</v>
          </cell>
          <cell r="AQ507" t="str">
            <v>Uniform</v>
          </cell>
          <cell r="AR507">
            <v>0</v>
          </cell>
          <cell r="AS507">
            <v>0</v>
          </cell>
          <cell r="AT507">
            <v>0</v>
          </cell>
          <cell r="AU507" t="str">
            <v>Uniform</v>
          </cell>
          <cell r="AV507">
            <v>0</v>
          </cell>
          <cell r="AW507">
            <v>0</v>
          </cell>
          <cell r="AX507">
            <v>0</v>
          </cell>
          <cell r="AY507" t="str">
            <v>Uniform</v>
          </cell>
          <cell r="AZ507">
            <v>0</v>
          </cell>
          <cell r="BA507">
            <v>0</v>
          </cell>
          <cell r="BB507">
            <v>0</v>
          </cell>
          <cell r="BC507" t="str">
            <v>Uniform</v>
          </cell>
          <cell r="BD507">
            <v>0</v>
          </cell>
          <cell r="BE507">
            <v>0</v>
          </cell>
          <cell r="BF507">
            <v>0</v>
          </cell>
          <cell r="BG507" t="str">
            <v>Uniform</v>
          </cell>
          <cell r="BH507">
            <v>0</v>
          </cell>
          <cell r="BI507">
            <v>0</v>
          </cell>
          <cell r="BJ507">
            <v>0</v>
          </cell>
          <cell r="BK507" t="str">
            <v>Uniform</v>
          </cell>
          <cell r="BL507">
            <v>0</v>
          </cell>
          <cell r="BM507">
            <v>0</v>
          </cell>
          <cell r="BN507">
            <v>0</v>
          </cell>
          <cell r="BO507" t="str">
            <v>Uniform</v>
          </cell>
          <cell r="BP507">
            <v>0</v>
          </cell>
          <cell r="BQ507">
            <v>0</v>
          </cell>
          <cell r="BR507">
            <v>0</v>
          </cell>
          <cell r="BS507" t="str">
            <v>Uniform</v>
          </cell>
          <cell r="BT507">
            <v>0</v>
          </cell>
          <cell r="BU507">
            <v>0</v>
          </cell>
          <cell r="BV507">
            <v>0</v>
          </cell>
          <cell r="BW507" t="str">
            <v>Uniform</v>
          </cell>
          <cell r="BX507">
            <v>0</v>
          </cell>
          <cell r="BY507">
            <v>0</v>
          </cell>
          <cell r="BZ507">
            <v>0</v>
          </cell>
          <cell r="CA507" t="str">
            <v>Uniform</v>
          </cell>
          <cell r="CB507">
            <v>0</v>
          </cell>
          <cell r="CC507">
            <v>0</v>
          </cell>
          <cell r="CD507">
            <v>0</v>
          </cell>
          <cell r="CE507" t="str">
            <v>Uniform</v>
          </cell>
          <cell r="CF507">
            <v>0</v>
          </cell>
          <cell r="CG507">
            <v>0</v>
          </cell>
          <cell r="CH507">
            <v>0</v>
          </cell>
          <cell r="CI507" t="str">
            <v>Uniform</v>
          </cell>
          <cell r="CJ507">
            <v>0</v>
          </cell>
          <cell r="CK507">
            <v>0</v>
          </cell>
          <cell r="CL507">
            <v>0</v>
          </cell>
          <cell r="CM507" t="str">
            <v>Uniform</v>
          </cell>
          <cell r="CN507">
            <v>0</v>
          </cell>
          <cell r="CO507">
            <v>0</v>
          </cell>
          <cell r="CP507">
            <v>0</v>
          </cell>
          <cell r="CQ507" t="str">
            <v>Uniform</v>
          </cell>
          <cell r="CR507">
            <v>0</v>
          </cell>
          <cell r="CS507">
            <v>0</v>
          </cell>
          <cell r="CT507">
            <v>0</v>
          </cell>
          <cell r="CU507" t="str">
            <v>Uniform</v>
          </cell>
          <cell r="CV507">
            <v>0</v>
          </cell>
          <cell r="CW507">
            <v>0</v>
          </cell>
          <cell r="CX507">
            <v>0</v>
          </cell>
          <cell r="CY507" t="str">
            <v>Uniform</v>
          </cell>
          <cell r="CZ507">
            <v>0</v>
          </cell>
          <cell r="DA507">
            <v>0</v>
          </cell>
          <cell r="DB507">
            <v>0</v>
          </cell>
          <cell r="DC507" t="str">
            <v>Uniform</v>
          </cell>
          <cell r="DD507">
            <v>0</v>
          </cell>
          <cell r="DE507">
            <v>0</v>
          </cell>
          <cell r="DF507">
            <v>0</v>
          </cell>
          <cell r="DG507" t="str">
            <v>Uniform</v>
          </cell>
          <cell r="DH507">
            <v>0</v>
          </cell>
          <cell r="DI507">
            <v>0</v>
          </cell>
          <cell r="DJ507">
            <v>0</v>
          </cell>
          <cell r="DK507" t="str">
            <v>Uniform</v>
          </cell>
          <cell r="DL507">
            <v>0</v>
          </cell>
          <cell r="DM507">
            <v>0</v>
          </cell>
          <cell r="DN507">
            <v>0</v>
          </cell>
          <cell r="DO507" t="str">
            <v>Uniform</v>
          </cell>
          <cell r="DP507">
            <v>0</v>
          </cell>
          <cell r="DQ507">
            <v>0</v>
          </cell>
          <cell r="DR507">
            <v>0</v>
          </cell>
          <cell r="DS507" t="str">
            <v>Uniform</v>
          </cell>
          <cell r="DT507">
            <v>0</v>
          </cell>
          <cell r="DU507">
            <v>0</v>
          </cell>
          <cell r="DV507">
            <v>0</v>
          </cell>
          <cell r="DW507" t="str">
            <v>Uniform</v>
          </cell>
          <cell r="DX507">
            <v>0</v>
          </cell>
          <cell r="DY507">
            <v>0</v>
          </cell>
          <cell r="DZ507">
            <v>0</v>
          </cell>
          <cell r="EA507" t="str">
            <v>Uniform</v>
          </cell>
          <cell r="EB507">
            <v>0</v>
          </cell>
          <cell r="EC507">
            <v>0</v>
          </cell>
          <cell r="ED507">
            <v>0</v>
          </cell>
          <cell r="EE507" t="str">
            <v>Uniform</v>
          </cell>
        </row>
        <row r="508">
          <cell r="E508" t="str">
            <v>3_RECIP_flare_eff</v>
          </cell>
          <cell r="F508"/>
          <cell r="G508" t="e">
            <v>#NAME?</v>
          </cell>
          <cell r="H508">
            <v>0</v>
          </cell>
          <cell r="I508">
            <v>0</v>
          </cell>
          <cell r="J508">
            <v>0</v>
          </cell>
          <cell r="K508" t="str">
            <v>Uniform</v>
          </cell>
          <cell r="L508">
            <v>0</v>
          </cell>
          <cell r="M508">
            <v>0</v>
          </cell>
          <cell r="N508">
            <v>0</v>
          </cell>
          <cell r="O508" t="str">
            <v>Uniform</v>
          </cell>
          <cell r="P508">
            <v>0</v>
          </cell>
          <cell r="Q508">
            <v>0</v>
          </cell>
          <cell r="R508">
            <v>0</v>
          </cell>
          <cell r="S508" t="str">
            <v>Uniform</v>
          </cell>
          <cell r="T508">
            <v>0</v>
          </cell>
          <cell r="U508">
            <v>0</v>
          </cell>
          <cell r="V508">
            <v>0</v>
          </cell>
          <cell r="W508" t="str">
            <v>Uniform</v>
          </cell>
          <cell r="X508">
            <v>0</v>
          </cell>
          <cell r="Y508">
            <v>0</v>
          </cell>
          <cell r="Z508">
            <v>0</v>
          </cell>
          <cell r="AA508" t="str">
            <v>Uniform</v>
          </cell>
          <cell r="AB508">
            <v>0</v>
          </cell>
          <cell r="AC508">
            <v>0</v>
          </cell>
          <cell r="AD508">
            <v>0</v>
          </cell>
          <cell r="AE508" t="str">
            <v>Uniform</v>
          </cell>
          <cell r="AF508">
            <v>0</v>
          </cell>
          <cell r="AG508">
            <v>0</v>
          </cell>
          <cell r="AH508">
            <v>0</v>
          </cell>
          <cell r="AI508" t="str">
            <v>Uniform</v>
          </cell>
          <cell r="AJ508">
            <v>0</v>
          </cell>
          <cell r="AK508">
            <v>0</v>
          </cell>
          <cell r="AL508">
            <v>0</v>
          </cell>
          <cell r="AM508" t="str">
            <v>Uniform</v>
          </cell>
          <cell r="AN508">
            <v>0</v>
          </cell>
          <cell r="AO508">
            <v>0</v>
          </cell>
          <cell r="AP508">
            <v>0</v>
          </cell>
          <cell r="AQ508" t="str">
            <v>Uniform</v>
          </cell>
          <cell r="AR508">
            <v>0</v>
          </cell>
          <cell r="AS508">
            <v>0</v>
          </cell>
          <cell r="AT508">
            <v>0</v>
          </cell>
          <cell r="AU508" t="str">
            <v>Uniform</v>
          </cell>
          <cell r="AV508">
            <v>0</v>
          </cell>
          <cell r="AW508">
            <v>0</v>
          </cell>
          <cell r="AX508">
            <v>0</v>
          </cell>
          <cell r="AY508" t="str">
            <v>Uniform</v>
          </cell>
          <cell r="AZ508">
            <v>0</v>
          </cell>
          <cell r="BA508">
            <v>0</v>
          </cell>
          <cell r="BB508">
            <v>0</v>
          </cell>
          <cell r="BC508" t="str">
            <v>Uniform</v>
          </cell>
          <cell r="BD508">
            <v>0</v>
          </cell>
          <cell r="BE508">
            <v>0</v>
          </cell>
          <cell r="BF508">
            <v>0</v>
          </cell>
          <cell r="BG508" t="str">
            <v>Uniform</v>
          </cell>
          <cell r="BH508">
            <v>0</v>
          </cell>
          <cell r="BI508">
            <v>0</v>
          </cell>
          <cell r="BJ508">
            <v>0</v>
          </cell>
          <cell r="BK508" t="str">
            <v>Uniform</v>
          </cell>
          <cell r="BL508">
            <v>0</v>
          </cell>
          <cell r="BM508">
            <v>0</v>
          </cell>
          <cell r="BN508">
            <v>0</v>
          </cell>
          <cell r="BO508" t="str">
            <v>Uniform</v>
          </cell>
          <cell r="BP508">
            <v>0</v>
          </cell>
          <cell r="BQ508">
            <v>0</v>
          </cell>
          <cell r="BR508">
            <v>0</v>
          </cell>
          <cell r="BS508" t="str">
            <v>Uniform</v>
          </cell>
          <cell r="BT508">
            <v>0</v>
          </cell>
          <cell r="BU508">
            <v>0</v>
          </cell>
          <cell r="BV508">
            <v>0</v>
          </cell>
          <cell r="BW508" t="str">
            <v>Uniform</v>
          </cell>
          <cell r="BX508">
            <v>0</v>
          </cell>
          <cell r="BY508">
            <v>0</v>
          </cell>
          <cell r="BZ508">
            <v>0</v>
          </cell>
          <cell r="CA508" t="str">
            <v>Uniform</v>
          </cell>
          <cell r="CB508">
            <v>0</v>
          </cell>
          <cell r="CC508">
            <v>0</v>
          </cell>
          <cell r="CD508">
            <v>0</v>
          </cell>
          <cell r="CE508" t="str">
            <v>Uniform</v>
          </cell>
          <cell r="CF508">
            <v>0</v>
          </cell>
          <cell r="CG508">
            <v>0</v>
          </cell>
          <cell r="CH508">
            <v>0</v>
          </cell>
          <cell r="CI508" t="str">
            <v>Uniform</v>
          </cell>
          <cell r="CJ508">
            <v>0</v>
          </cell>
          <cell r="CK508">
            <v>0</v>
          </cell>
          <cell r="CL508">
            <v>0</v>
          </cell>
          <cell r="CM508" t="str">
            <v>Uniform</v>
          </cell>
          <cell r="CN508">
            <v>0</v>
          </cell>
          <cell r="CO508">
            <v>0</v>
          </cell>
          <cell r="CP508">
            <v>0</v>
          </cell>
          <cell r="CQ508" t="str">
            <v>Uniform</v>
          </cell>
          <cell r="CR508">
            <v>0</v>
          </cell>
          <cell r="CS508">
            <v>0</v>
          </cell>
          <cell r="CT508">
            <v>0</v>
          </cell>
          <cell r="CU508" t="str">
            <v>Uniform</v>
          </cell>
          <cell r="CV508">
            <v>0</v>
          </cell>
          <cell r="CW508">
            <v>0</v>
          </cell>
          <cell r="CX508">
            <v>0</v>
          </cell>
          <cell r="CY508" t="str">
            <v>Uniform</v>
          </cell>
          <cell r="CZ508">
            <v>0</v>
          </cell>
          <cell r="DA508">
            <v>0</v>
          </cell>
          <cell r="DB508">
            <v>0</v>
          </cell>
          <cell r="DC508" t="str">
            <v>Uniform</v>
          </cell>
          <cell r="DD508">
            <v>0</v>
          </cell>
          <cell r="DE508">
            <v>0</v>
          </cell>
          <cell r="DF508">
            <v>0</v>
          </cell>
          <cell r="DG508" t="str">
            <v>Uniform</v>
          </cell>
          <cell r="DH508">
            <v>0</v>
          </cell>
          <cell r="DI508">
            <v>0</v>
          </cell>
          <cell r="DJ508">
            <v>0</v>
          </cell>
          <cell r="DK508" t="str">
            <v>Uniform</v>
          </cell>
          <cell r="DL508">
            <v>0</v>
          </cell>
          <cell r="DM508">
            <v>0</v>
          </cell>
          <cell r="DN508">
            <v>0</v>
          </cell>
          <cell r="DO508" t="str">
            <v>Uniform</v>
          </cell>
          <cell r="DP508">
            <v>0</v>
          </cell>
          <cell r="DQ508">
            <v>0</v>
          </cell>
          <cell r="DR508">
            <v>0</v>
          </cell>
          <cell r="DS508" t="str">
            <v>Uniform</v>
          </cell>
          <cell r="DT508">
            <v>0</v>
          </cell>
          <cell r="DU508">
            <v>0</v>
          </cell>
          <cell r="DV508">
            <v>0</v>
          </cell>
          <cell r="DW508" t="str">
            <v>Uniform</v>
          </cell>
          <cell r="DX508">
            <v>0</v>
          </cell>
          <cell r="DY508">
            <v>0</v>
          </cell>
          <cell r="DZ508">
            <v>0</v>
          </cell>
          <cell r="EA508" t="str">
            <v>Uniform</v>
          </cell>
          <cell r="EB508">
            <v>0</v>
          </cell>
          <cell r="EC508">
            <v>0</v>
          </cell>
          <cell r="ED508">
            <v>0</v>
          </cell>
          <cell r="EE508" t="str">
            <v>Uniform</v>
          </cell>
        </row>
        <row r="509">
          <cell r="E509" t="str">
            <v>3_EL_CO2</v>
          </cell>
          <cell r="F509" t="str">
            <v>metric tonnes</v>
          </cell>
          <cell r="G509" t="e">
            <v>#NAME?</v>
          </cell>
          <cell r="H509">
            <v>25.022330586592179</v>
          </cell>
          <cell r="I509">
            <v>31.91429984636871</v>
          </cell>
          <cell r="J509">
            <v>38.700053491620118</v>
          </cell>
          <cell r="K509" t="str">
            <v>Triangular</v>
          </cell>
          <cell r="L509">
            <v>25.022330586592179</v>
          </cell>
          <cell r="M509">
            <v>31.91429984636871</v>
          </cell>
          <cell r="N509">
            <v>38.700053491620118</v>
          </cell>
          <cell r="O509" t="str">
            <v>Triangular</v>
          </cell>
          <cell r="P509">
            <v>25.022330586592179</v>
          </cell>
          <cell r="Q509">
            <v>31.91429984636871</v>
          </cell>
          <cell r="R509">
            <v>38.700053491620118</v>
          </cell>
          <cell r="S509" t="str">
            <v>Triangular</v>
          </cell>
          <cell r="T509">
            <v>25.022330586592179</v>
          </cell>
          <cell r="U509">
            <v>31.91429984636871</v>
          </cell>
          <cell r="V509">
            <v>38.700053491620118</v>
          </cell>
          <cell r="W509" t="str">
            <v>Triangular</v>
          </cell>
          <cell r="X509">
            <v>25.022330586592179</v>
          </cell>
          <cell r="Y509">
            <v>31.91429984636871</v>
          </cell>
          <cell r="Z509">
            <v>38.700053491620118</v>
          </cell>
          <cell r="AA509" t="str">
            <v>Triangular</v>
          </cell>
          <cell r="AB509">
            <v>25.022330586592179</v>
          </cell>
          <cell r="AC509">
            <v>31.91429984636871</v>
          </cell>
          <cell r="AD509">
            <v>38.700053491620118</v>
          </cell>
          <cell r="AE509" t="str">
            <v>Triangular</v>
          </cell>
          <cell r="AF509">
            <v>25.022330586592179</v>
          </cell>
          <cell r="AG509">
            <v>31.91429984636871</v>
          </cell>
          <cell r="AH509">
            <v>38.700053491620118</v>
          </cell>
          <cell r="AI509" t="str">
            <v>Triangular</v>
          </cell>
          <cell r="AJ509">
            <v>25.022330586592179</v>
          </cell>
          <cell r="AK509">
            <v>31.91429984636871</v>
          </cell>
          <cell r="AL509">
            <v>38.700053491620118</v>
          </cell>
          <cell r="AM509" t="str">
            <v>Triangular</v>
          </cell>
          <cell r="AN509">
            <v>25.022330586592179</v>
          </cell>
          <cell r="AO509">
            <v>31.91429984636871</v>
          </cell>
          <cell r="AP509">
            <v>38.700053491620118</v>
          </cell>
          <cell r="AQ509" t="str">
            <v>Triangular</v>
          </cell>
          <cell r="AR509">
            <v>25.022330586592179</v>
          </cell>
          <cell r="AS509">
            <v>31.91429984636871</v>
          </cell>
          <cell r="AT509">
            <v>38.700053491620118</v>
          </cell>
          <cell r="AU509" t="str">
            <v>Triangular</v>
          </cell>
          <cell r="AV509">
            <v>25.022330586592179</v>
          </cell>
          <cell r="AW509">
            <v>31.91429984636871</v>
          </cell>
          <cell r="AX509">
            <v>38.700053491620118</v>
          </cell>
          <cell r="AY509" t="str">
            <v>Triangular</v>
          </cell>
          <cell r="AZ509">
            <v>25.022330586592179</v>
          </cell>
          <cell r="BA509">
            <v>31.91429984636871</v>
          </cell>
          <cell r="BB509">
            <v>38.700053491620118</v>
          </cell>
          <cell r="BC509" t="str">
            <v>Triangular</v>
          </cell>
          <cell r="BD509">
            <v>25.022330586592179</v>
          </cell>
          <cell r="BE509">
            <v>31.91429984636871</v>
          </cell>
          <cell r="BF509">
            <v>38.700053491620118</v>
          </cell>
          <cell r="BG509" t="str">
            <v>Triangular</v>
          </cell>
          <cell r="BH509">
            <v>25.022330586592179</v>
          </cell>
          <cell r="BI509">
            <v>31.91429984636871</v>
          </cell>
          <cell r="BJ509">
            <v>38.700053491620118</v>
          </cell>
          <cell r="BK509" t="str">
            <v>Triangular</v>
          </cell>
          <cell r="BL509">
            <v>25.022330586592179</v>
          </cell>
          <cell r="BM509">
            <v>31.91429984636871</v>
          </cell>
          <cell r="BN509">
            <v>38.700053491620118</v>
          </cell>
          <cell r="BO509" t="str">
            <v>Triangular</v>
          </cell>
          <cell r="BP509">
            <v>25.022330586592179</v>
          </cell>
          <cell r="BQ509">
            <v>31.91429984636871</v>
          </cell>
          <cell r="BR509">
            <v>38.700053491620118</v>
          </cell>
          <cell r="BS509" t="str">
            <v>Triangular</v>
          </cell>
          <cell r="BT509">
            <v>25.022330586592179</v>
          </cell>
          <cell r="BU509">
            <v>31.91429984636871</v>
          </cell>
          <cell r="BV509">
            <v>38.700053491620118</v>
          </cell>
          <cell r="BW509" t="str">
            <v>Triangular</v>
          </cell>
          <cell r="BX509">
            <v>25.022330586592179</v>
          </cell>
          <cell r="BY509">
            <v>31.91429984636871</v>
          </cell>
          <cell r="BZ509">
            <v>38.700053491620118</v>
          </cell>
          <cell r="CA509" t="str">
            <v>Triangular</v>
          </cell>
          <cell r="CB509">
            <v>25.022330586592179</v>
          </cell>
          <cell r="CC509">
            <v>31.91429984636871</v>
          </cell>
          <cell r="CD509">
            <v>38.700053491620118</v>
          </cell>
          <cell r="CE509" t="str">
            <v>Triangular</v>
          </cell>
          <cell r="CF509">
            <v>25.022330586592179</v>
          </cell>
          <cell r="CG509">
            <v>31.91429984636871</v>
          </cell>
          <cell r="CH509">
            <v>38.700053491620118</v>
          </cell>
          <cell r="CI509" t="str">
            <v>Triangular</v>
          </cell>
          <cell r="CJ509">
            <v>25.022330586592179</v>
          </cell>
          <cell r="CK509">
            <v>31.91429984636871</v>
          </cell>
          <cell r="CL509">
            <v>38.700053491620118</v>
          </cell>
          <cell r="CM509" t="str">
            <v>Triangular</v>
          </cell>
          <cell r="CN509">
            <v>25.022330586592179</v>
          </cell>
          <cell r="CO509">
            <v>31.91429984636871</v>
          </cell>
          <cell r="CP509">
            <v>38.700053491620118</v>
          </cell>
          <cell r="CQ509" t="str">
            <v>Triangular</v>
          </cell>
          <cell r="CR509">
            <v>25.022330586592179</v>
          </cell>
          <cell r="CS509">
            <v>31.91429984636871</v>
          </cell>
          <cell r="CT509">
            <v>38.700053491620118</v>
          </cell>
          <cell r="CU509" t="str">
            <v>Triangular</v>
          </cell>
          <cell r="CV509">
            <v>25.022330586592179</v>
          </cell>
          <cell r="CW509">
            <v>31.91429984636871</v>
          </cell>
          <cell r="CX509">
            <v>38.700053491620118</v>
          </cell>
          <cell r="CY509" t="str">
            <v>Triangular</v>
          </cell>
          <cell r="CZ509">
            <v>25.022330586592179</v>
          </cell>
          <cell r="DA509">
            <v>31.91429984636871</v>
          </cell>
          <cell r="DB509">
            <v>38.700053491620118</v>
          </cell>
          <cell r="DC509" t="str">
            <v>Triangular</v>
          </cell>
          <cell r="DD509">
            <v>25.022330586592179</v>
          </cell>
          <cell r="DE509">
            <v>31.91429984636871</v>
          </cell>
          <cell r="DF509">
            <v>38.700053491620118</v>
          </cell>
          <cell r="DG509" t="str">
            <v>Triangular</v>
          </cell>
          <cell r="DH509">
            <v>25.022330586592179</v>
          </cell>
          <cell r="DI509">
            <v>31.91429984636871</v>
          </cell>
          <cell r="DJ509">
            <v>38.700053491620118</v>
          </cell>
          <cell r="DK509" t="str">
            <v>Triangular</v>
          </cell>
          <cell r="DL509">
            <v>25.022330586592179</v>
          </cell>
          <cell r="DM509">
            <v>31.91429984636871</v>
          </cell>
          <cell r="DN509">
            <v>38.700053491620118</v>
          </cell>
          <cell r="DO509" t="str">
            <v>Triangular</v>
          </cell>
          <cell r="DP509">
            <v>25.022330586592179</v>
          </cell>
          <cell r="DQ509">
            <v>31.91429984636871</v>
          </cell>
          <cell r="DR509">
            <v>38.700053491620118</v>
          </cell>
          <cell r="DS509" t="str">
            <v>Triangular</v>
          </cell>
          <cell r="DT509">
            <v>25.022330586592179</v>
          </cell>
          <cell r="DU509">
            <v>31.91429984636871</v>
          </cell>
          <cell r="DV509">
            <v>38.700053491620118</v>
          </cell>
          <cell r="DW509" t="str">
            <v>Triangular</v>
          </cell>
          <cell r="DX509">
            <v>25.022330586592179</v>
          </cell>
          <cell r="DY509">
            <v>31.91429984636871</v>
          </cell>
          <cell r="DZ509">
            <v>38.700053491620118</v>
          </cell>
          <cell r="EA509" t="str">
            <v>Triangular</v>
          </cell>
          <cell r="EB509">
            <v>25.022330586592179</v>
          </cell>
          <cell r="EC509">
            <v>31.91429984636871</v>
          </cell>
          <cell r="ED509">
            <v>38.700053491620118</v>
          </cell>
          <cell r="EE509" t="str">
            <v>Triangular</v>
          </cell>
        </row>
        <row r="510">
          <cell r="E510" t="str">
            <v>3_EL_CH4</v>
          </cell>
          <cell r="F510" t="str">
            <v>metric tonnes</v>
          </cell>
          <cell r="G510" t="e">
            <v>#NAME?</v>
          </cell>
          <cell r="H510">
            <v>71.572974371508309</v>
          </cell>
          <cell r="I510">
            <v>87.266742695530766</v>
          </cell>
          <cell r="J510">
            <v>106.09481717877095</v>
          </cell>
          <cell r="K510" t="str">
            <v>Triangular</v>
          </cell>
          <cell r="L510">
            <v>71.572974371508309</v>
          </cell>
          <cell r="M510">
            <v>87.266742695530766</v>
          </cell>
          <cell r="N510">
            <v>106.09481717877095</v>
          </cell>
          <cell r="O510" t="str">
            <v>Triangular</v>
          </cell>
          <cell r="P510">
            <v>71.572974371508309</v>
          </cell>
          <cell r="Q510">
            <v>87.266742695530766</v>
          </cell>
          <cell r="R510">
            <v>106.09481717877095</v>
          </cell>
          <cell r="S510" t="str">
            <v>Triangular</v>
          </cell>
          <cell r="T510">
            <v>71.572974371508309</v>
          </cell>
          <cell r="U510">
            <v>87.266742695530766</v>
          </cell>
          <cell r="V510">
            <v>106.09481717877095</v>
          </cell>
          <cell r="W510" t="str">
            <v>Triangular</v>
          </cell>
          <cell r="X510">
            <v>71.572974371508309</v>
          </cell>
          <cell r="Y510">
            <v>87.266742695530766</v>
          </cell>
          <cell r="Z510">
            <v>106.09481717877095</v>
          </cell>
          <cell r="AA510" t="str">
            <v>Triangular</v>
          </cell>
          <cell r="AB510">
            <v>71.572974371508309</v>
          </cell>
          <cell r="AC510">
            <v>87.266742695530766</v>
          </cell>
          <cell r="AD510">
            <v>106.09481717877095</v>
          </cell>
          <cell r="AE510" t="str">
            <v>Triangular</v>
          </cell>
          <cell r="AF510">
            <v>71.572974371508309</v>
          </cell>
          <cell r="AG510">
            <v>87.266742695530766</v>
          </cell>
          <cell r="AH510">
            <v>106.09481717877095</v>
          </cell>
          <cell r="AI510" t="str">
            <v>Triangular</v>
          </cell>
          <cell r="AJ510">
            <v>71.572974371508309</v>
          </cell>
          <cell r="AK510">
            <v>87.266742695530766</v>
          </cell>
          <cell r="AL510">
            <v>106.09481717877095</v>
          </cell>
          <cell r="AM510" t="str">
            <v>Triangular</v>
          </cell>
          <cell r="AN510">
            <v>71.572974371508309</v>
          </cell>
          <cell r="AO510">
            <v>87.266742695530766</v>
          </cell>
          <cell r="AP510">
            <v>106.09481717877095</v>
          </cell>
          <cell r="AQ510" t="str">
            <v>Triangular</v>
          </cell>
          <cell r="AR510">
            <v>71.572974371508309</v>
          </cell>
          <cell r="AS510">
            <v>87.266742695530766</v>
          </cell>
          <cell r="AT510">
            <v>106.09481717877095</v>
          </cell>
          <cell r="AU510" t="str">
            <v>Triangular</v>
          </cell>
          <cell r="AV510">
            <v>71.572974371508309</v>
          </cell>
          <cell r="AW510">
            <v>87.266742695530766</v>
          </cell>
          <cell r="AX510">
            <v>106.09481717877095</v>
          </cell>
          <cell r="AY510" t="str">
            <v>Triangular</v>
          </cell>
          <cell r="AZ510">
            <v>71.572974371508309</v>
          </cell>
          <cell r="BA510">
            <v>87.266742695530766</v>
          </cell>
          <cell r="BB510">
            <v>106.09481717877095</v>
          </cell>
          <cell r="BC510" t="str">
            <v>Triangular</v>
          </cell>
          <cell r="BD510">
            <v>71.572974371508309</v>
          </cell>
          <cell r="BE510">
            <v>87.266742695530766</v>
          </cell>
          <cell r="BF510">
            <v>106.09481717877095</v>
          </cell>
          <cell r="BG510" t="str">
            <v>Triangular</v>
          </cell>
          <cell r="BH510">
            <v>71.572974371508309</v>
          </cell>
          <cell r="BI510">
            <v>87.266742695530766</v>
          </cell>
          <cell r="BJ510">
            <v>106.09481717877095</v>
          </cell>
          <cell r="BK510" t="str">
            <v>Triangular</v>
          </cell>
          <cell r="BL510">
            <v>71.572974371508309</v>
          </cell>
          <cell r="BM510">
            <v>87.266742695530766</v>
          </cell>
          <cell r="BN510">
            <v>106.09481717877095</v>
          </cell>
          <cell r="BO510" t="str">
            <v>Triangular</v>
          </cell>
          <cell r="BP510">
            <v>71.572974371508309</v>
          </cell>
          <cell r="BQ510">
            <v>87.266742695530766</v>
          </cell>
          <cell r="BR510">
            <v>106.09481717877095</v>
          </cell>
          <cell r="BS510" t="str">
            <v>Triangular</v>
          </cell>
          <cell r="BT510">
            <v>71.572974371508309</v>
          </cell>
          <cell r="BU510">
            <v>87.266742695530766</v>
          </cell>
          <cell r="BV510">
            <v>106.09481717877095</v>
          </cell>
          <cell r="BW510" t="str">
            <v>Triangular</v>
          </cell>
          <cell r="BX510">
            <v>71.572974371508309</v>
          </cell>
          <cell r="BY510">
            <v>87.266742695530766</v>
          </cell>
          <cell r="BZ510">
            <v>106.09481717877095</v>
          </cell>
          <cell r="CA510" t="str">
            <v>Triangular</v>
          </cell>
          <cell r="CB510">
            <v>71.572974371508309</v>
          </cell>
          <cell r="CC510">
            <v>87.266742695530766</v>
          </cell>
          <cell r="CD510">
            <v>106.09481717877095</v>
          </cell>
          <cell r="CE510" t="str">
            <v>Triangular</v>
          </cell>
          <cell r="CF510">
            <v>71.572974371508309</v>
          </cell>
          <cell r="CG510">
            <v>87.266742695530766</v>
          </cell>
          <cell r="CH510">
            <v>106.09481717877095</v>
          </cell>
          <cell r="CI510" t="str">
            <v>Triangular</v>
          </cell>
          <cell r="CJ510">
            <v>71.572974371508309</v>
          </cell>
          <cell r="CK510">
            <v>87.266742695530766</v>
          </cell>
          <cell r="CL510">
            <v>106.09481717877095</v>
          </cell>
          <cell r="CM510" t="str">
            <v>Triangular</v>
          </cell>
          <cell r="CN510">
            <v>71.572974371508309</v>
          </cell>
          <cell r="CO510">
            <v>87.266742695530766</v>
          </cell>
          <cell r="CP510">
            <v>106.09481717877095</v>
          </cell>
          <cell r="CQ510" t="str">
            <v>Triangular</v>
          </cell>
          <cell r="CR510">
            <v>71.572974371508309</v>
          </cell>
          <cell r="CS510">
            <v>87.266742695530766</v>
          </cell>
          <cell r="CT510">
            <v>106.09481717877095</v>
          </cell>
          <cell r="CU510" t="str">
            <v>Triangular</v>
          </cell>
          <cell r="CV510">
            <v>71.572974371508309</v>
          </cell>
          <cell r="CW510">
            <v>87.266742695530766</v>
          </cell>
          <cell r="CX510">
            <v>106.09481717877095</v>
          </cell>
          <cell r="CY510" t="str">
            <v>Triangular</v>
          </cell>
          <cell r="CZ510">
            <v>71.572974371508309</v>
          </cell>
          <cell r="DA510">
            <v>87.266742695530766</v>
          </cell>
          <cell r="DB510">
            <v>106.09481717877095</v>
          </cell>
          <cell r="DC510" t="str">
            <v>Triangular</v>
          </cell>
          <cell r="DD510">
            <v>71.572974371508309</v>
          </cell>
          <cell r="DE510">
            <v>87.266742695530766</v>
          </cell>
          <cell r="DF510">
            <v>106.09481717877095</v>
          </cell>
          <cell r="DG510" t="str">
            <v>Triangular</v>
          </cell>
          <cell r="DH510">
            <v>71.572974371508309</v>
          </cell>
          <cell r="DI510">
            <v>87.266742695530766</v>
          </cell>
          <cell r="DJ510">
            <v>106.09481717877095</v>
          </cell>
          <cell r="DK510" t="str">
            <v>Triangular</v>
          </cell>
          <cell r="DL510">
            <v>71.572974371508309</v>
          </cell>
          <cell r="DM510">
            <v>87.266742695530766</v>
          </cell>
          <cell r="DN510">
            <v>106.09481717877095</v>
          </cell>
          <cell r="DO510" t="str">
            <v>Triangular</v>
          </cell>
          <cell r="DP510">
            <v>71.572974371508309</v>
          </cell>
          <cell r="DQ510">
            <v>87.266742695530766</v>
          </cell>
          <cell r="DR510">
            <v>106.09481717877095</v>
          </cell>
          <cell r="DS510" t="str">
            <v>Triangular</v>
          </cell>
          <cell r="DT510">
            <v>71.572974371508309</v>
          </cell>
          <cell r="DU510">
            <v>87.266742695530766</v>
          </cell>
          <cell r="DV510">
            <v>106.09481717877095</v>
          </cell>
          <cell r="DW510" t="str">
            <v>Triangular</v>
          </cell>
          <cell r="DX510">
            <v>71.572974371508309</v>
          </cell>
          <cell r="DY510">
            <v>87.266742695530766</v>
          </cell>
          <cell r="DZ510">
            <v>106.09481717877095</v>
          </cell>
          <cell r="EA510" t="str">
            <v>Triangular</v>
          </cell>
          <cell r="EB510">
            <v>71.572974371508309</v>
          </cell>
          <cell r="EC510">
            <v>87.266742695530766</v>
          </cell>
          <cell r="ED510">
            <v>106.09481717877095</v>
          </cell>
          <cell r="EE510" t="str">
            <v>Triangular</v>
          </cell>
        </row>
        <row r="511">
          <cell r="E511" t="str">
            <v>3_EL_flare_rate</v>
          </cell>
          <cell r="F511"/>
          <cell r="G511" t="e">
            <v>#NAME?</v>
          </cell>
          <cell r="H511">
            <v>0</v>
          </cell>
          <cell r="I511">
            <v>0</v>
          </cell>
          <cell r="J511">
            <v>0</v>
          </cell>
          <cell r="K511" t="str">
            <v>Uniform</v>
          </cell>
          <cell r="L511">
            <v>0</v>
          </cell>
          <cell r="M511">
            <v>0</v>
          </cell>
          <cell r="N511">
            <v>0</v>
          </cell>
          <cell r="O511" t="str">
            <v>Uniform</v>
          </cell>
          <cell r="P511">
            <v>0</v>
          </cell>
          <cell r="Q511">
            <v>0</v>
          </cell>
          <cell r="R511">
            <v>0</v>
          </cell>
          <cell r="S511" t="str">
            <v>Uniform</v>
          </cell>
          <cell r="T511">
            <v>0</v>
          </cell>
          <cell r="U511">
            <v>0</v>
          </cell>
          <cell r="V511">
            <v>0</v>
          </cell>
          <cell r="W511" t="str">
            <v>Uniform</v>
          </cell>
          <cell r="X511">
            <v>0</v>
          </cell>
          <cell r="Y511">
            <v>0</v>
          </cell>
          <cell r="Z511">
            <v>0</v>
          </cell>
          <cell r="AA511" t="str">
            <v>Uniform</v>
          </cell>
          <cell r="AB511">
            <v>0</v>
          </cell>
          <cell r="AC511">
            <v>0</v>
          </cell>
          <cell r="AD511">
            <v>0</v>
          </cell>
          <cell r="AE511" t="str">
            <v>Uniform</v>
          </cell>
          <cell r="AF511">
            <v>0</v>
          </cell>
          <cell r="AG511">
            <v>0</v>
          </cell>
          <cell r="AH511">
            <v>0</v>
          </cell>
          <cell r="AI511" t="str">
            <v>Uniform</v>
          </cell>
          <cell r="AJ511">
            <v>0</v>
          </cell>
          <cell r="AK511">
            <v>0</v>
          </cell>
          <cell r="AL511">
            <v>0</v>
          </cell>
          <cell r="AM511" t="str">
            <v>Uniform</v>
          </cell>
          <cell r="AN511">
            <v>0</v>
          </cell>
          <cell r="AO511">
            <v>0</v>
          </cell>
          <cell r="AP511">
            <v>0</v>
          </cell>
          <cell r="AQ511" t="str">
            <v>Uniform</v>
          </cell>
          <cell r="AR511">
            <v>0</v>
          </cell>
          <cell r="AS511">
            <v>0</v>
          </cell>
          <cell r="AT511">
            <v>0</v>
          </cell>
          <cell r="AU511" t="str">
            <v>Uniform</v>
          </cell>
          <cell r="AV511">
            <v>0</v>
          </cell>
          <cell r="AW511">
            <v>0</v>
          </cell>
          <cell r="AX511">
            <v>0</v>
          </cell>
          <cell r="AY511" t="str">
            <v>Uniform</v>
          </cell>
          <cell r="AZ511">
            <v>0</v>
          </cell>
          <cell r="BA511">
            <v>0</v>
          </cell>
          <cell r="BB511">
            <v>0</v>
          </cell>
          <cell r="BC511" t="str">
            <v>Uniform</v>
          </cell>
          <cell r="BD511">
            <v>0</v>
          </cell>
          <cell r="BE511">
            <v>0</v>
          </cell>
          <cell r="BF511">
            <v>0</v>
          </cell>
          <cell r="BG511" t="str">
            <v>Uniform</v>
          </cell>
          <cell r="BH511">
            <v>0</v>
          </cell>
          <cell r="BI511">
            <v>0</v>
          </cell>
          <cell r="BJ511">
            <v>0</v>
          </cell>
          <cell r="BK511" t="str">
            <v>Uniform</v>
          </cell>
          <cell r="BL511">
            <v>0</v>
          </cell>
          <cell r="BM511">
            <v>0</v>
          </cell>
          <cell r="BN511">
            <v>0</v>
          </cell>
          <cell r="BO511" t="str">
            <v>Uniform</v>
          </cell>
          <cell r="BP511">
            <v>0</v>
          </cell>
          <cell r="BQ511">
            <v>0</v>
          </cell>
          <cell r="BR511">
            <v>0</v>
          </cell>
          <cell r="BS511" t="str">
            <v>Uniform</v>
          </cell>
          <cell r="BT511">
            <v>0</v>
          </cell>
          <cell r="BU511">
            <v>0</v>
          </cell>
          <cell r="BV511">
            <v>0</v>
          </cell>
          <cell r="BW511" t="str">
            <v>Uniform</v>
          </cell>
          <cell r="BX511">
            <v>0</v>
          </cell>
          <cell r="BY511">
            <v>0</v>
          </cell>
          <cell r="BZ511">
            <v>0</v>
          </cell>
          <cell r="CA511" t="str">
            <v>Uniform</v>
          </cell>
          <cell r="CB511">
            <v>0</v>
          </cell>
          <cell r="CC511">
            <v>0</v>
          </cell>
          <cell r="CD511">
            <v>0</v>
          </cell>
          <cell r="CE511" t="str">
            <v>Uniform</v>
          </cell>
          <cell r="CF511">
            <v>0</v>
          </cell>
          <cell r="CG511">
            <v>0</v>
          </cell>
          <cell r="CH511">
            <v>0</v>
          </cell>
          <cell r="CI511" t="str">
            <v>Uniform</v>
          </cell>
          <cell r="CJ511">
            <v>0</v>
          </cell>
          <cell r="CK511">
            <v>0</v>
          </cell>
          <cell r="CL511">
            <v>0</v>
          </cell>
          <cell r="CM511" t="str">
            <v>Uniform</v>
          </cell>
          <cell r="CN511">
            <v>0</v>
          </cell>
          <cell r="CO511">
            <v>0</v>
          </cell>
          <cell r="CP511">
            <v>0</v>
          </cell>
          <cell r="CQ511" t="str">
            <v>Uniform</v>
          </cell>
          <cell r="CR511">
            <v>0</v>
          </cell>
          <cell r="CS511">
            <v>0</v>
          </cell>
          <cell r="CT511">
            <v>0</v>
          </cell>
          <cell r="CU511" t="str">
            <v>Uniform</v>
          </cell>
          <cell r="CV511">
            <v>0</v>
          </cell>
          <cell r="CW511">
            <v>0</v>
          </cell>
          <cell r="CX511">
            <v>0</v>
          </cell>
          <cell r="CY511" t="str">
            <v>Uniform</v>
          </cell>
          <cell r="CZ511">
            <v>0</v>
          </cell>
          <cell r="DA511">
            <v>0</v>
          </cell>
          <cell r="DB511">
            <v>0</v>
          </cell>
          <cell r="DC511" t="str">
            <v>Uniform</v>
          </cell>
          <cell r="DD511">
            <v>0</v>
          </cell>
          <cell r="DE511">
            <v>0</v>
          </cell>
          <cell r="DF511">
            <v>0</v>
          </cell>
          <cell r="DG511" t="str">
            <v>Uniform</v>
          </cell>
          <cell r="DH511">
            <v>0</v>
          </cell>
          <cell r="DI511">
            <v>0</v>
          </cell>
          <cell r="DJ511">
            <v>0</v>
          </cell>
          <cell r="DK511" t="str">
            <v>Uniform</v>
          </cell>
          <cell r="DL511">
            <v>0</v>
          </cell>
          <cell r="DM511">
            <v>0</v>
          </cell>
          <cell r="DN511">
            <v>0</v>
          </cell>
          <cell r="DO511" t="str">
            <v>Uniform</v>
          </cell>
          <cell r="DP511">
            <v>0</v>
          </cell>
          <cell r="DQ511">
            <v>0</v>
          </cell>
          <cell r="DR511">
            <v>0</v>
          </cell>
          <cell r="DS511" t="str">
            <v>Uniform</v>
          </cell>
          <cell r="DT511">
            <v>0</v>
          </cell>
          <cell r="DU511">
            <v>0</v>
          </cell>
          <cell r="DV511">
            <v>0</v>
          </cell>
          <cell r="DW511" t="str">
            <v>Uniform</v>
          </cell>
          <cell r="DX511">
            <v>0</v>
          </cell>
          <cell r="DY511">
            <v>0</v>
          </cell>
          <cell r="DZ511">
            <v>0</v>
          </cell>
          <cell r="EA511" t="str">
            <v>Uniform</v>
          </cell>
          <cell r="EB511">
            <v>0</v>
          </cell>
          <cell r="EC511">
            <v>0</v>
          </cell>
          <cell r="ED511">
            <v>0</v>
          </cell>
          <cell r="EE511" t="str">
            <v>Uniform</v>
          </cell>
        </row>
        <row r="512">
          <cell r="E512" t="str">
            <v>3_EL_flare_eff</v>
          </cell>
          <cell r="F512"/>
          <cell r="G512" t="e">
            <v>#NAME?</v>
          </cell>
          <cell r="H512">
            <v>0</v>
          </cell>
          <cell r="I512">
            <v>0</v>
          </cell>
          <cell r="J512">
            <v>0</v>
          </cell>
          <cell r="K512" t="str">
            <v>Uniform</v>
          </cell>
          <cell r="L512">
            <v>0</v>
          </cell>
          <cell r="M512">
            <v>0</v>
          </cell>
          <cell r="N512">
            <v>0</v>
          </cell>
          <cell r="O512" t="str">
            <v>Uniform</v>
          </cell>
          <cell r="P512">
            <v>0</v>
          </cell>
          <cell r="Q512">
            <v>0</v>
          </cell>
          <cell r="R512">
            <v>0</v>
          </cell>
          <cell r="S512" t="str">
            <v>Uniform</v>
          </cell>
          <cell r="T512">
            <v>0</v>
          </cell>
          <cell r="U512">
            <v>0</v>
          </cell>
          <cell r="V512">
            <v>0</v>
          </cell>
          <cell r="W512" t="str">
            <v>Uniform</v>
          </cell>
          <cell r="X512">
            <v>0</v>
          </cell>
          <cell r="Y512">
            <v>0</v>
          </cell>
          <cell r="Z512">
            <v>0</v>
          </cell>
          <cell r="AA512" t="str">
            <v>Uniform</v>
          </cell>
          <cell r="AB512">
            <v>0</v>
          </cell>
          <cell r="AC512">
            <v>0</v>
          </cell>
          <cell r="AD512">
            <v>0</v>
          </cell>
          <cell r="AE512" t="str">
            <v>Uniform</v>
          </cell>
          <cell r="AF512">
            <v>0</v>
          </cell>
          <cell r="AG512">
            <v>0</v>
          </cell>
          <cell r="AH512">
            <v>0</v>
          </cell>
          <cell r="AI512" t="str">
            <v>Uniform</v>
          </cell>
          <cell r="AJ512">
            <v>0</v>
          </cell>
          <cell r="AK512">
            <v>0</v>
          </cell>
          <cell r="AL512">
            <v>0</v>
          </cell>
          <cell r="AM512" t="str">
            <v>Uniform</v>
          </cell>
          <cell r="AN512">
            <v>0</v>
          </cell>
          <cell r="AO512">
            <v>0</v>
          </cell>
          <cell r="AP512">
            <v>0</v>
          </cell>
          <cell r="AQ512" t="str">
            <v>Uniform</v>
          </cell>
          <cell r="AR512">
            <v>0</v>
          </cell>
          <cell r="AS512">
            <v>0</v>
          </cell>
          <cell r="AT512">
            <v>0</v>
          </cell>
          <cell r="AU512" t="str">
            <v>Uniform</v>
          </cell>
          <cell r="AV512">
            <v>0</v>
          </cell>
          <cell r="AW512">
            <v>0</v>
          </cell>
          <cell r="AX512">
            <v>0</v>
          </cell>
          <cell r="AY512" t="str">
            <v>Uniform</v>
          </cell>
          <cell r="AZ512">
            <v>0</v>
          </cell>
          <cell r="BA512">
            <v>0</v>
          </cell>
          <cell r="BB512">
            <v>0</v>
          </cell>
          <cell r="BC512" t="str">
            <v>Uniform</v>
          </cell>
          <cell r="BD512">
            <v>0</v>
          </cell>
          <cell r="BE512">
            <v>0</v>
          </cell>
          <cell r="BF512">
            <v>0</v>
          </cell>
          <cell r="BG512" t="str">
            <v>Uniform</v>
          </cell>
          <cell r="BH512">
            <v>0</v>
          </cell>
          <cell r="BI512">
            <v>0</v>
          </cell>
          <cell r="BJ512">
            <v>0</v>
          </cell>
          <cell r="BK512" t="str">
            <v>Uniform</v>
          </cell>
          <cell r="BL512">
            <v>0</v>
          </cell>
          <cell r="BM512">
            <v>0</v>
          </cell>
          <cell r="BN512">
            <v>0</v>
          </cell>
          <cell r="BO512" t="str">
            <v>Uniform</v>
          </cell>
          <cell r="BP512">
            <v>0</v>
          </cell>
          <cell r="BQ512">
            <v>0</v>
          </cell>
          <cell r="BR512">
            <v>0</v>
          </cell>
          <cell r="BS512" t="str">
            <v>Uniform</v>
          </cell>
          <cell r="BT512">
            <v>0</v>
          </cell>
          <cell r="BU512">
            <v>0</v>
          </cell>
          <cell r="BV512">
            <v>0</v>
          </cell>
          <cell r="BW512" t="str">
            <v>Uniform</v>
          </cell>
          <cell r="BX512">
            <v>0</v>
          </cell>
          <cell r="BY512">
            <v>0</v>
          </cell>
          <cell r="BZ512">
            <v>0</v>
          </cell>
          <cell r="CA512" t="str">
            <v>Uniform</v>
          </cell>
          <cell r="CB512">
            <v>0</v>
          </cell>
          <cell r="CC512">
            <v>0</v>
          </cell>
          <cell r="CD512">
            <v>0</v>
          </cell>
          <cell r="CE512" t="str">
            <v>Uniform</v>
          </cell>
          <cell r="CF512">
            <v>0</v>
          </cell>
          <cell r="CG512">
            <v>0</v>
          </cell>
          <cell r="CH512">
            <v>0</v>
          </cell>
          <cell r="CI512" t="str">
            <v>Uniform</v>
          </cell>
          <cell r="CJ512">
            <v>0</v>
          </cell>
          <cell r="CK512">
            <v>0</v>
          </cell>
          <cell r="CL512">
            <v>0</v>
          </cell>
          <cell r="CM512" t="str">
            <v>Uniform</v>
          </cell>
          <cell r="CN512">
            <v>0</v>
          </cell>
          <cell r="CO512">
            <v>0</v>
          </cell>
          <cell r="CP512">
            <v>0</v>
          </cell>
          <cell r="CQ512" t="str">
            <v>Uniform</v>
          </cell>
          <cell r="CR512">
            <v>0</v>
          </cell>
          <cell r="CS512">
            <v>0</v>
          </cell>
          <cell r="CT512">
            <v>0</v>
          </cell>
          <cell r="CU512" t="str">
            <v>Uniform</v>
          </cell>
          <cell r="CV512">
            <v>0</v>
          </cell>
          <cell r="CW512">
            <v>0</v>
          </cell>
          <cell r="CX512">
            <v>0</v>
          </cell>
          <cell r="CY512" t="str">
            <v>Uniform</v>
          </cell>
          <cell r="CZ512">
            <v>0</v>
          </cell>
          <cell r="DA512">
            <v>0</v>
          </cell>
          <cell r="DB512">
            <v>0</v>
          </cell>
          <cell r="DC512" t="str">
            <v>Uniform</v>
          </cell>
          <cell r="DD512">
            <v>0</v>
          </cell>
          <cell r="DE512">
            <v>0</v>
          </cell>
          <cell r="DF512">
            <v>0</v>
          </cell>
          <cell r="DG512" t="str">
            <v>Uniform</v>
          </cell>
          <cell r="DH512">
            <v>0</v>
          </cell>
          <cell r="DI512">
            <v>0</v>
          </cell>
          <cell r="DJ512">
            <v>0</v>
          </cell>
          <cell r="DK512" t="str">
            <v>Uniform</v>
          </cell>
          <cell r="DL512">
            <v>0</v>
          </cell>
          <cell r="DM512">
            <v>0</v>
          </cell>
          <cell r="DN512">
            <v>0</v>
          </cell>
          <cell r="DO512" t="str">
            <v>Uniform</v>
          </cell>
          <cell r="DP512">
            <v>0</v>
          </cell>
          <cell r="DQ512">
            <v>0</v>
          </cell>
          <cell r="DR512">
            <v>0</v>
          </cell>
          <cell r="DS512" t="str">
            <v>Uniform</v>
          </cell>
          <cell r="DT512">
            <v>0</v>
          </cell>
          <cell r="DU512">
            <v>0</v>
          </cell>
          <cell r="DV512">
            <v>0</v>
          </cell>
          <cell r="DW512" t="str">
            <v>Uniform</v>
          </cell>
          <cell r="DX512">
            <v>0</v>
          </cell>
          <cell r="DY512">
            <v>0</v>
          </cell>
          <cell r="DZ512">
            <v>0</v>
          </cell>
          <cell r="EA512" t="str">
            <v>Uniform</v>
          </cell>
          <cell r="EB512">
            <v>0</v>
          </cell>
          <cell r="EC512">
            <v>0</v>
          </cell>
          <cell r="ED512">
            <v>0</v>
          </cell>
          <cell r="EE512" t="str">
            <v>Uniform</v>
          </cell>
        </row>
        <row r="513">
          <cell r="E513" t="str">
            <v>3_COMB_CO2ef</v>
          </cell>
          <cell r="F513" t="str">
            <v>kg/scf combusted</v>
          </cell>
          <cell r="G513" t="e">
            <v>#NAME?</v>
          </cell>
          <cell r="H513">
            <v>9.4075332520285247E-7</v>
          </cell>
          <cell r="I513">
            <v>9.6762383910763696E-7</v>
          </cell>
          <cell r="J513">
            <v>9.9152275780980185E-7</v>
          </cell>
          <cell r="K513" t="str">
            <v>Triangular</v>
          </cell>
          <cell r="L513">
            <v>9.4075332520285247E-7</v>
          </cell>
          <cell r="M513">
            <v>9.6762383910763696E-7</v>
          </cell>
          <cell r="N513">
            <v>9.9152275780980185E-7</v>
          </cell>
          <cell r="O513" t="str">
            <v>Triangular</v>
          </cell>
          <cell r="P513">
            <v>9.4075332520285247E-7</v>
          </cell>
          <cell r="Q513">
            <v>9.6762383910763696E-7</v>
          </cell>
          <cell r="R513">
            <v>9.9152275780980185E-7</v>
          </cell>
          <cell r="S513" t="str">
            <v>Triangular</v>
          </cell>
          <cell r="T513">
            <v>9.4075332520285247E-7</v>
          </cell>
          <cell r="U513">
            <v>9.6762383910763696E-7</v>
          </cell>
          <cell r="V513">
            <v>9.9152275780980185E-7</v>
          </cell>
          <cell r="W513" t="str">
            <v>Triangular</v>
          </cell>
          <cell r="X513">
            <v>9.4075332520285247E-7</v>
          </cell>
          <cell r="Y513">
            <v>9.6762383910763696E-7</v>
          </cell>
          <cell r="Z513">
            <v>9.9152275780980185E-7</v>
          </cell>
          <cell r="AA513" t="str">
            <v>Triangular</v>
          </cell>
          <cell r="AB513">
            <v>9.4075332520285247E-7</v>
          </cell>
          <cell r="AC513">
            <v>9.6762383910763696E-7</v>
          </cell>
          <cell r="AD513">
            <v>9.9152275780980185E-7</v>
          </cell>
          <cell r="AE513" t="str">
            <v>Triangular</v>
          </cell>
          <cell r="AF513">
            <v>9.4075332520285247E-7</v>
          </cell>
          <cell r="AG513">
            <v>9.6762383910763696E-7</v>
          </cell>
          <cell r="AH513">
            <v>9.9152275780980185E-7</v>
          </cell>
          <cell r="AI513" t="str">
            <v>Triangular</v>
          </cell>
          <cell r="AJ513">
            <v>9.4075332520285247E-7</v>
          </cell>
          <cell r="AK513">
            <v>9.6762383910763696E-7</v>
          </cell>
          <cell r="AL513">
            <v>9.9152275780980185E-7</v>
          </cell>
          <cell r="AM513" t="str">
            <v>Triangular</v>
          </cell>
          <cell r="AN513">
            <v>9.4075332520285247E-7</v>
          </cell>
          <cell r="AO513">
            <v>9.6762383910763696E-7</v>
          </cell>
          <cell r="AP513">
            <v>9.9152275780980185E-7</v>
          </cell>
          <cell r="AQ513" t="str">
            <v>Triangular</v>
          </cell>
          <cell r="AR513">
            <v>9.4075332520285247E-7</v>
          </cell>
          <cell r="AS513">
            <v>9.6762383910763696E-7</v>
          </cell>
          <cell r="AT513">
            <v>9.9152275780980185E-7</v>
          </cell>
          <cell r="AU513" t="str">
            <v>Triangular</v>
          </cell>
          <cell r="AV513">
            <v>9.4075332520285247E-7</v>
          </cell>
          <cell r="AW513">
            <v>9.6762383910763696E-7</v>
          </cell>
          <cell r="AX513">
            <v>9.9152275780980185E-7</v>
          </cell>
          <cell r="AY513" t="str">
            <v>Triangular</v>
          </cell>
          <cell r="AZ513">
            <v>9.4075332520285247E-7</v>
          </cell>
          <cell r="BA513">
            <v>9.6762383910763696E-7</v>
          </cell>
          <cell r="BB513">
            <v>9.9152275780980185E-7</v>
          </cell>
          <cell r="BC513" t="str">
            <v>Triangular</v>
          </cell>
          <cell r="BD513">
            <v>9.4075332520285247E-7</v>
          </cell>
          <cell r="BE513">
            <v>9.6762383910763696E-7</v>
          </cell>
          <cell r="BF513">
            <v>9.9152275780980185E-7</v>
          </cell>
          <cell r="BG513" t="str">
            <v>Triangular</v>
          </cell>
          <cell r="BH513">
            <v>9.4075332520285247E-7</v>
          </cell>
          <cell r="BI513">
            <v>9.6762383910763696E-7</v>
          </cell>
          <cell r="BJ513">
            <v>9.9152275780980185E-7</v>
          </cell>
          <cell r="BK513" t="str">
            <v>Triangular</v>
          </cell>
          <cell r="BL513">
            <v>9.4075332520285247E-7</v>
          </cell>
          <cell r="BM513">
            <v>9.6762383910763696E-7</v>
          </cell>
          <cell r="BN513">
            <v>9.9152275780980185E-7</v>
          </cell>
          <cell r="BO513" t="str">
            <v>Triangular</v>
          </cell>
          <cell r="BP513">
            <v>9.4075332520285247E-7</v>
          </cell>
          <cell r="BQ513">
            <v>9.6762383910763696E-7</v>
          </cell>
          <cell r="BR513">
            <v>9.9152275780980185E-7</v>
          </cell>
          <cell r="BS513" t="str">
            <v>Triangular</v>
          </cell>
          <cell r="BT513">
            <v>9.4075332520285247E-7</v>
          </cell>
          <cell r="BU513">
            <v>9.6762383910763696E-7</v>
          </cell>
          <cell r="BV513">
            <v>9.9152275780980185E-7</v>
          </cell>
          <cell r="BW513" t="str">
            <v>Triangular</v>
          </cell>
          <cell r="BX513">
            <v>9.4075332520285247E-7</v>
          </cell>
          <cell r="BY513">
            <v>9.6762383910763696E-7</v>
          </cell>
          <cell r="BZ513">
            <v>9.9152275780980185E-7</v>
          </cell>
          <cell r="CA513" t="str">
            <v>Triangular</v>
          </cell>
          <cell r="CB513">
            <v>9.4075332520285247E-7</v>
          </cell>
          <cell r="CC513">
            <v>9.6762383910763696E-7</v>
          </cell>
          <cell r="CD513">
            <v>9.9152275780980185E-7</v>
          </cell>
          <cell r="CE513" t="str">
            <v>Triangular</v>
          </cell>
          <cell r="CF513">
            <v>9.4075332520285247E-7</v>
          </cell>
          <cell r="CG513">
            <v>9.6762383910763696E-7</v>
          </cell>
          <cell r="CH513">
            <v>9.9152275780980185E-7</v>
          </cell>
          <cell r="CI513" t="str">
            <v>Triangular</v>
          </cell>
          <cell r="CJ513">
            <v>9.4075332520285247E-7</v>
          </cell>
          <cell r="CK513">
            <v>9.6762383910763696E-7</v>
          </cell>
          <cell r="CL513">
            <v>9.9152275780980185E-7</v>
          </cell>
          <cell r="CM513" t="str">
            <v>Triangular</v>
          </cell>
          <cell r="CN513">
            <v>9.4075332520285247E-7</v>
          </cell>
          <cell r="CO513">
            <v>9.6762383910763696E-7</v>
          </cell>
          <cell r="CP513">
            <v>9.9152275780980185E-7</v>
          </cell>
          <cell r="CQ513" t="str">
            <v>Triangular</v>
          </cell>
          <cell r="CR513">
            <v>9.4075332520285247E-7</v>
          </cell>
          <cell r="CS513">
            <v>9.6762383910763696E-7</v>
          </cell>
          <cell r="CT513">
            <v>9.9152275780980185E-7</v>
          </cell>
          <cell r="CU513" t="str">
            <v>Triangular</v>
          </cell>
          <cell r="CV513">
            <v>9.4075332520285247E-7</v>
          </cell>
          <cell r="CW513">
            <v>9.6762383910763696E-7</v>
          </cell>
          <cell r="CX513">
            <v>9.9152275780980185E-7</v>
          </cell>
          <cell r="CY513" t="str">
            <v>Triangular</v>
          </cell>
          <cell r="CZ513">
            <v>9.4075332520285247E-7</v>
          </cell>
          <cell r="DA513">
            <v>9.6762383910763696E-7</v>
          </cell>
          <cell r="DB513">
            <v>9.9152275780980185E-7</v>
          </cell>
          <cell r="DC513" t="str">
            <v>Triangular</v>
          </cell>
          <cell r="DD513">
            <v>9.4075332520285247E-7</v>
          </cell>
          <cell r="DE513">
            <v>9.6762383910763696E-7</v>
          </cell>
          <cell r="DF513">
            <v>9.9152275780980185E-7</v>
          </cell>
          <cell r="DG513" t="str">
            <v>Triangular</v>
          </cell>
          <cell r="DH513">
            <v>9.4075332520285247E-7</v>
          </cell>
          <cell r="DI513">
            <v>9.6762383910763696E-7</v>
          </cell>
          <cell r="DJ513">
            <v>9.9152275780980185E-7</v>
          </cell>
          <cell r="DK513" t="str">
            <v>Triangular</v>
          </cell>
          <cell r="DL513">
            <v>9.4075332520285247E-7</v>
          </cell>
          <cell r="DM513">
            <v>9.6762383910763696E-7</v>
          </cell>
          <cell r="DN513">
            <v>9.9152275780980185E-7</v>
          </cell>
          <cell r="DO513" t="str">
            <v>Triangular</v>
          </cell>
          <cell r="DP513">
            <v>9.4075332520285247E-7</v>
          </cell>
          <cell r="DQ513">
            <v>9.6762383910763696E-7</v>
          </cell>
          <cell r="DR513">
            <v>9.9152275780980185E-7</v>
          </cell>
          <cell r="DS513" t="str">
            <v>Triangular</v>
          </cell>
          <cell r="DT513">
            <v>9.4075332520285247E-7</v>
          </cell>
          <cell r="DU513">
            <v>9.6762383910763696E-7</v>
          </cell>
          <cell r="DV513">
            <v>9.9152275780980185E-7</v>
          </cell>
          <cell r="DW513" t="str">
            <v>Triangular</v>
          </cell>
          <cell r="DX513">
            <v>9.4075332520285247E-7</v>
          </cell>
          <cell r="DY513">
            <v>9.6762383910763696E-7</v>
          </cell>
          <cell r="DZ513">
            <v>9.9152275780980185E-7</v>
          </cell>
          <cell r="EA513" t="str">
            <v>Triangular</v>
          </cell>
          <cell r="EB513">
            <v>9.4075332520285247E-7</v>
          </cell>
          <cell r="EC513">
            <v>9.6762383910763696E-7</v>
          </cell>
          <cell r="ED513">
            <v>9.9152275780980185E-7</v>
          </cell>
          <cell r="EE513" t="str">
            <v>Triangular</v>
          </cell>
        </row>
        <row r="514">
          <cell r="E514" t="str">
            <v>3_COMB_CH4ef</v>
          </cell>
          <cell r="F514" t="str">
            <v>kg/scf combusted</v>
          </cell>
          <cell r="G514" t="e">
            <v>#NAME?</v>
          </cell>
          <cell r="H514">
            <v>9.4075332520285409E-8</v>
          </cell>
          <cell r="I514">
            <v>9.6762383910763775E-8</v>
          </cell>
          <cell r="J514">
            <v>9.9152275780980277E-8</v>
          </cell>
          <cell r="K514" t="str">
            <v>Triangular</v>
          </cell>
          <cell r="L514">
            <v>9.4075332520285409E-8</v>
          </cell>
          <cell r="M514">
            <v>9.6762383910763775E-8</v>
          </cell>
          <cell r="N514">
            <v>9.9152275780980277E-8</v>
          </cell>
          <cell r="O514" t="str">
            <v>Triangular</v>
          </cell>
          <cell r="P514">
            <v>9.4075332520285409E-8</v>
          </cell>
          <cell r="Q514">
            <v>9.6762383910763775E-8</v>
          </cell>
          <cell r="R514">
            <v>9.9152275780980277E-8</v>
          </cell>
          <cell r="S514" t="str">
            <v>Triangular</v>
          </cell>
          <cell r="T514">
            <v>9.4075332520285409E-8</v>
          </cell>
          <cell r="U514">
            <v>9.6762383910763775E-8</v>
          </cell>
          <cell r="V514">
            <v>9.9152275780980277E-8</v>
          </cell>
          <cell r="W514" t="str">
            <v>Triangular</v>
          </cell>
          <cell r="X514">
            <v>9.4075332520285409E-8</v>
          </cell>
          <cell r="Y514">
            <v>9.6762383910763775E-8</v>
          </cell>
          <cell r="Z514">
            <v>9.9152275780980277E-8</v>
          </cell>
          <cell r="AA514" t="str">
            <v>Triangular</v>
          </cell>
          <cell r="AB514">
            <v>9.4075332520285409E-8</v>
          </cell>
          <cell r="AC514">
            <v>9.6762383910763775E-8</v>
          </cell>
          <cell r="AD514">
            <v>9.9152275780980277E-8</v>
          </cell>
          <cell r="AE514" t="str">
            <v>Triangular</v>
          </cell>
          <cell r="AF514">
            <v>9.4075332520285409E-8</v>
          </cell>
          <cell r="AG514">
            <v>9.6762383910763775E-8</v>
          </cell>
          <cell r="AH514">
            <v>9.9152275780980277E-8</v>
          </cell>
          <cell r="AI514" t="str">
            <v>Triangular</v>
          </cell>
          <cell r="AJ514">
            <v>9.4075332520285409E-8</v>
          </cell>
          <cell r="AK514">
            <v>9.6762383910763775E-8</v>
          </cell>
          <cell r="AL514">
            <v>9.9152275780980277E-8</v>
          </cell>
          <cell r="AM514" t="str">
            <v>Triangular</v>
          </cell>
          <cell r="AN514">
            <v>9.4075332520285409E-8</v>
          </cell>
          <cell r="AO514">
            <v>9.6762383910763775E-8</v>
          </cell>
          <cell r="AP514">
            <v>9.9152275780980277E-8</v>
          </cell>
          <cell r="AQ514" t="str">
            <v>Triangular</v>
          </cell>
          <cell r="AR514">
            <v>9.4075332520285409E-8</v>
          </cell>
          <cell r="AS514">
            <v>9.6762383910763775E-8</v>
          </cell>
          <cell r="AT514">
            <v>9.9152275780980277E-8</v>
          </cell>
          <cell r="AU514" t="str">
            <v>Triangular</v>
          </cell>
          <cell r="AV514">
            <v>9.4075332520285409E-8</v>
          </cell>
          <cell r="AW514">
            <v>9.6762383910763775E-8</v>
          </cell>
          <cell r="AX514">
            <v>9.9152275780980277E-8</v>
          </cell>
          <cell r="AY514" t="str">
            <v>Triangular</v>
          </cell>
          <cell r="AZ514">
            <v>9.4075332520285409E-8</v>
          </cell>
          <cell r="BA514">
            <v>9.6762383910763775E-8</v>
          </cell>
          <cell r="BB514">
            <v>9.9152275780980277E-8</v>
          </cell>
          <cell r="BC514" t="str">
            <v>Triangular</v>
          </cell>
          <cell r="BD514">
            <v>9.4075332520285409E-8</v>
          </cell>
          <cell r="BE514">
            <v>9.6762383910763775E-8</v>
          </cell>
          <cell r="BF514">
            <v>9.9152275780980277E-8</v>
          </cell>
          <cell r="BG514" t="str">
            <v>Triangular</v>
          </cell>
          <cell r="BH514">
            <v>9.4075332520285409E-8</v>
          </cell>
          <cell r="BI514">
            <v>9.6762383910763775E-8</v>
          </cell>
          <cell r="BJ514">
            <v>9.9152275780980277E-8</v>
          </cell>
          <cell r="BK514" t="str">
            <v>Triangular</v>
          </cell>
          <cell r="BL514">
            <v>9.4075332520285409E-8</v>
          </cell>
          <cell r="BM514">
            <v>9.6762383910763775E-8</v>
          </cell>
          <cell r="BN514">
            <v>9.9152275780980277E-8</v>
          </cell>
          <cell r="BO514" t="str">
            <v>Triangular</v>
          </cell>
          <cell r="BP514">
            <v>9.4075332520285409E-8</v>
          </cell>
          <cell r="BQ514">
            <v>9.6762383910763775E-8</v>
          </cell>
          <cell r="BR514">
            <v>9.9152275780980277E-8</v>
          </cell>
          <cell r="BS514" t="str">
            <v>Triangular</v>
          </cell>
          <cell r="BT514">
            <v>9.4075332520285409E-8</v>
          </cell>
          <cell r="BU514">
            <v>9.6762383910763775E-8</v>
          </cell>
          <cell r="BV514">
            <v>9.9152275780980277E-8</v>
          </cell>
          <cell r="BW514" t="str">
            <v>Triangular</v>
          </cell>
          <cell r="BX514">
            <v>9.4075332520285409E-8</v>
          </cell>
          <cell r="BY514">
            <v>9.6762383910763775E-8</v>
          </cell>
          <cell r="BZ514">
            <v>9.9152275780980277E-8</v>
          </cell>
          <cell r="CA514" t="str">
            <v>Triangular</v>
          </cell>
          <cell r="CB514">
            <v>9.4075332520285409E-8</v>
          </cell>
          <cell r="CC514">
            <v>9.6762383910763775E-8</v>
          </cell>
          <cell r="CD514">
            <v>9.9152275780980277E-8</v>
          </cell>
          <cell r="CE514" t="str">
            <v>Triangular</v>
          </cell>
          <cell r="CF514">
            <v>9.4075332520285409E-8</v>
          </cell>
          <cell r="CG514">
            <v>9.6762383910763775E-8</v>
          </cell>
          <cell r="CH514">
            <v>9.9152275780980277E-8</v>
          </cell>
          <cell r="CI514" t="str">
            <v>Triangular</v>
          </cell>
          <cell r="CJ514">
            <v>9.4075332520285409E-8</v>
          </cell>
          <cell r="CK514">
            <v>9.6762383910763775E-8</v>
          </cell>
          <cell r="CL514">
            <v>9.9152275780980277E-8</v>
          </cell>
          <cell r="CM514" t="str">
            <v>Triangular</v>
          </cell>
          <cell r="CN514">
            <v>9.4075332520285409E-8</v>
          </cell>
          <cell r="CO514">
            <v>9.6762383910763775E-8</v>
          </cell>
          <cell r="CP514">
            <v>9.9152275780980277E-8</v>
          </cell>
          <cell r="CQ514" t="str">
            <v>Triangular</v>
          </cell>
          <cell r="CR514">
            <v>9.4075332520285409E-8</v>
          </cell>
          <cell r="CS514">
            <v>9.6762383910763775E-8</v>
          </cell>
          <cell r="CT514">
            <v>9.9152275780980277E-8</v>
          </cell>
          <cell r="CU514" t="str">
            <v>Triangular</v>
          </cell>
          <cell r="CV514">
            <v>9.4075332520285409E-8</v>
          </cell>
          <cell r="CW514">
            <v>9.6762383910763775E-8</v>
          </cell>
          <cell r="CX514">
            <v>9.9152275780980277E-8</v>
          </cell>
          <cell r="CY514" t="str">
            <v>Triangular</v>
          </cell>
          <cell r="CZ514">
            <v>9.4075332520285409E-8</v>
          </cell>
          <cell r="DA514">
            <v>9.6762383910763775E-8</v>
          </cell>
          <cell r="DB514">
            <v>9.9152275780980277E-8</v>
          </cell>
          <cell r="DC514" t="str">
            <v>Triangular</v>
          </cell>
          <cell r="DD514">
            <v>9.4075332520285409E-8</v>
          </cell>
          <cell r="DE514">
            <v>9.6762383910763775E-8</v>
          </cell>
          <cell r="DF514">
            <v>9.9152275780980277E-8</v>
          </cell>
          <cell r="DG514" t="str">
            <v>Triangular</v>
          </cell>
          <cell r="DH514">
            <v>9.4075332520285409E-8</v>
          </cell>
          <cell r="DI514">
            <v>9.6762383910763775E-8</v>
          </cell>
          <cell r="DJ514">
            <v>9.9152275780980277E-8</v>
          </cell>
          <cell r="DK514" t="str">
            <v>Triangular</v>
          </cell>
          <cell r="DL514">
            <v>9.4075332520285409E-8</v>
          </cell>
          <cell r="DM514">
            <v>9.6762383910763775E-8</v>
          </cell>
          <cell r="DN514">
            <v>9.9152275780980277E-8</v>
          </cell>
          <cell r="DO514" t="str">
            <v>Triangular</v>
          </cell>
          <cell r="DP514">
            <v>9.4075332520285409E-8</v>
          </cell>
          <cell r="DQ514">
            <v>9.6762383910763775E-8</v>
          </cell>
          <cell r="DR514">
            <v>9.9152275780980277E-8</v>
          </cell>
          <cell r="DS514" t="str">
            <v>Triangular</v>
          </cell>
          <cell r="DT514">
            <v>9.4075332520285409E-8</v>
          </cell>
          <cell r="DU514">
            <v>9.6762383910763775E-8</v>
          </cell>
          <cell r="DV514">
            <v>9.9152275780980277E-8</v>
          </cell>
          <cell r="DW514" t="str">
            <v>Triangular</v>
          </cell>
          <cell r="DX514">
            <v>9.4075332520285409E-8</v>
          </cell>
          <cell r="DY514">
            <v>9.6762383910763775E-8</v>
          </cell>
          <cell r="DZ514">
            <v>9.9152275780980277E-8</v>
          </cell>
          <cell r="EA514" t="str">
            <v>Triangular</v>
          </cell>
          <cell r="EB514">
            <v>9.4075332520285409E-8</v>
          </cell>
          <cell r="EC514">
            <v>9.6762383910763775E-8</v>
          </cell>
          <cell r="ED514">
            <v>9.9152275780980277E-8</v>
          </cell>
          <cell r="EE514" t="str">
            <v>Triangular</v>
          </cell>
        </row>
        <row r="515">
          <cell r="E515" t="str">
            <v>3_COMB_N2Oef</v>
          </cell>
          <cell r="F515" t="str">
            <v>kg/scf combusted</v>
          </cell>
          <cell r="G515" t="e">
            <v>#NAME?</v>
          </cell>
          <cell r="H515">
            <v>5766741578.6749201</v>
          </cell>
          <cell r="I515">
            <v>7144392859.3332415</v>
          </cell>
          <cell r="J515">
            <v>8592867549.9515839</v>
          </cell>
          <cell r="K515" t="str">
            <v>Triangular</v>
          </cell>
          <cell r="L515">
            <v>5766741578.6749201</v>
          </cell>
          <cell r="M515">
            <v>7144392859.3332415</v>
          </cell>
          <cell r="N515">
            <v>8592867549.9515839</v>
          </cell>
          <cell r="O515" t="str">
            <v>Triangular</v>
          </cell>
          <cell r="P515">
            <v>5766741578.6749201</v>
          </cell>
          <cell r="Q515">
            <v>7144392859.3332415</v>
          </cell>
          <cell r="R515">
            <v>8592867549.9515839</v>
          </cell>
          <cell r="S515" t="str">
            <v>Triangular</v>
          </cell>
          <cell r="T515">
            <v>5766741578.6749201</v>
          </cell>
          <cell r="U515">
            <v>7144392859.3332415</v>
          </cell>
          <cell r="V515">
            <v>8592867549.9515839</v>
          </cell>
          <cell r="W515" t="str">
            <v>Triangular</v>
          </cell>
          <cell r="X515">
            <v>5766741578.6749201</v>
          </cell>
          <cell r="Y515">
            <v>7144392859.3332415</v>
          </cell>
          <cell r="Z515">
            <v>8592867549.9515839</v>
          </cell>
          <cell r="AA515" t="str">
            <v>Triangular</v>
          </cell>
          <cell r="AB515">
            <v>5766741578.6749201</v>
          </cell>
          <cell r="AC515">
            <v>7144392859.3332415</v>
          </cell>
          <cell r="AD515">
            <v>8592867549.9515839</v>
          </cell>
          <cell r="AE515" t="str">
            <v>Triangular</v>
          </cell>
          <cell r="AF515">
            <v>5766741578.6749201</v>
          </cell>
          <cell r="AG515">
            <v>7144392859.3332415</v>
          </cell>
          <cell r="AH515">
            <v>8592867549.9515839</v>
          </cell>
          <cell r="AI515" t="str">
            <v>Triangular</v>
          </cell>
          <cell r="AJ515">
            <v>5766741578.6749201</v>
          </cell>
          <cell r="AK515">
            <v>7144392859.3332415</v>
          </cell>
          <cell r="AL515">
            <v>8592867549.9515839</v>
          </cell>
          <cell r="AM515" t="str">
            <v>Triangular</v>
          </cell>
          <cell r="AN515">
            <v>5766741578.6749201</v>
          </cell>
          <cell r="AO515">
            <v>7144392859.3332415</v>
          </cell>
          <cell r="AP515">
            <v>8592867549.9515839</v>
          </cell>
          <cell r="AQ515" t="str">
            <v>Triangular</v>
          </cell>
          <cell r="AR515">
            <v>5766741578.6749201</v>
          </cell>
          <cell r="AS515">
            <v>7144392859.3332415</v>
          </cell>
          <cell r="AT515">
            <v>8592867549.9515839</v>
          </cell>
          <cell r="AU515" t="str">
            <v>Triangular</v>
          </cell>
          <cell r="AV515">
            <v>5766741578.6749201</v>
          </cell>
          <cell r="AW515">
            <v>7144392859.3332415</v>
          </cell>
          <cell r="AX515">
            <v>8592867549.9515839</v>
          </cell>
          <cell r="AY515" t="str">
            <v>Triangular</v>
          </cell>
          <cell r="AZ515">
            <v>5766741578.6749201</v>
          </cell>
          <cell r="BA515">
            <v>7144392859.3332415</v>
          </cell>
          <cell r="BB515">
            <v>8592867549.9515839</v>
          </cell>
          <cell r="BC515" t="str">
            <v>Triangular</v>
          </cell>
          <cell r="BD515">
            <v>5766741578.6749201</v>
          </cell>
          <cell r="BE515">
            <v>7144392859.3332415</v>
          </cell>
          <cell r="BF515">
            <v>8592867549.9515839</v>
          </cell>
          <cell r="BG515" t="str">
            <v>Triangular</v>
          </cell>
          <cell r="BH515">
            <v>5766741578.6749201</v>
          </cell>
          <cell r="BI515">
            <v>7144392859.3332415</v>
          </cell>
          <cell r="BJ515">
            <v>8592867549.9515839</v>
          </cell>
          <cell r="BK515" t="str">
            <v>Triangular</v>
          </cell>
          <cell r="BL515">
            <v>5766741578.6749201</v>
          </cell>
          <cell r="BM515">
            <v>7144392859.3332415</v>
          </cell>
          <cell r="BN515">
            <v>8592867549.9515839</v>
          </cell>
          <cell r="BO515" t="str">
            <v>Triangular</v>
          </cell>
          <cell r="BP515">
            <v>5766741578.6749201</v>
          </cell>
          <cell r="BQ515">
            <v>7144392859.3332415</v>
          </cell>
          <cell r="BR515">
            <v>8592867549.9515839</v>
          </cell>
          <cell r="BS515" t="str">
            <v>Triangular</v>
          </cell>
          <cell r="BT515">
            <v>5766741578.6749201</v>
          </cell>
          <cell r="BU515">
            <v>7144392859.3332415</v>
          </cell>
          <cell r="BV515">
            <v>8592867549.9515839</v>
          </cell>
          <cell r="BW515" t="str">
            <v>Triangular</v>
          </cell>
          <cell r="BX515">
            <v>5766741578.6749201</v>
          </cell>
          <cell r="BY515">
            <v>7144392859.3332415</v>
          </cell>
          <cell r="BZ515">
            <v>8592867549.9515839</v>
          </cell>
          <cell r="CA515" t="str">
            <v>Triangular</v>
          </cell>
          <cell r="CB515">
            <v>5766741578.6749201</v>
          </cell>
          <cell r="CC515">
            <v>7144392859.3332415</v>
          </cell>
          <cell r="CD515">
            <v>8592867549.9515839</v>
          </cell>
          <cell r="CE515" t="str">
            <v>Triangular</v>
          </cell>
          <cell r="CF515">
            <v>5766741578.6749201</v>
          </cell>
          <cell r="CG515">
            <v>7144392859.3332415</v>
          </cell>
          <cell r="CH515">
            <v>8592867549.9515839</v>
          </cell>
          <cell r="CI515" t="str">
            <v>Triangular</v>
          </cell>
          <cell r="CJ515">
            <v>5766741578.6749201</v>
          </cell>
          <cell r="CK515">
            <v>7144392859.3332415</v>
          </cell>
          <cell r="CL515">
            <v>8592867549.9515839</v>
          </cell>
          <cell r="CM515" t="str">
            <v>Triangular</v>
          </cell>
          <cell r="CN515">
            <v>5766741578.6749201</v>
          </cell>
          <cell r="CO515">
            <v>7144392859.3332415</v>
          </cell>
          <cell r="CP515">
            <v>8592867549.9515839</v>
          </cell>
          <cell r="CQ515" t="str">
            <v>Triangular</v>
          </cell>
          <cell r="CR515">
            <v>5766741578.6749201</v>
          </cell>
          <cell r="CS515">
            <v>7144392859.3332415</v>
          </cell>
          <cell r="CT515">
            <v>8592867549.9515839</v>
          </cell>
          <cell r="CU515" t="str">
            <v>Triangular</v>
          </cell>
          <cell r="CV515">
            <v>5766741578.6749201</v>
          </cell>
          <cell r="CW515">
            <v>7144392859.3332415</v>
          </cell>
          <cell r="CX515">
            <v>8592867549.9515839</v>
          </cell>
          <cell r="CY515" t="str">
            <v>Triangular</v>
          </cell>
          <cell r="CZ515">
            <v>5766741578.6749201</v>
          </cell>
          <cell r="DA515">
            <v>7144392859.3332415</v>
          </cell>
          <cell r="DB515">
            <v>8592867549.9515839</v>
          </cell>
          <cell r="DC515" t="str">
            <v>Triangular</v>
          </cell>
          <cell r="DD515">
            <v>5766741578.6749201</v>
          </cell>
          <cell r="DE515">
            <v>7144392859.3332415</v>
          </cell>
          <cell r="DF515">
            <v>8592867549.9515839</v>
          </cell>
          <cell r="DG515" t="str">
            <v>Triangular</v>
          </cell>
          <cell r="DH515">
            <v>5766741578.6749201</v>
          </cell>
          <cell r="DI515">
            <v>7144392859.3332415</v>
          </cell>
          <cell r="DJ515">
            <v>8592867549.9515839</v>
          </cell>
          <cell r="DK515" t="str">
            <v>Triangular</v>
          </cell>
          <cell r="DL515">
            <v>5766741578.6749201</v>
          </cell>
          <cell r="DM515">
            <v>7144392859.3332415</v>
          </cell>
          <cell r="DN515">
            <v>8592867549.9515839</v>
          </cell>
          <cell r="DO515" t="str">
            <v>Triangular</v>
          </cell>
          <cell r="DP515">
            <v>5766741578.6749201</v>
          </cell>
          <cell r="DQ515">
            <v>7144392859.3332415</v>
          </cell>
          <cell r="DR515">
            <v>8592867549.9515839</v>
          </cell>
          <cell r="DS515" t="str">
            <v>Triangular</v>
          </cell>
          <cell r="DT515">
            <v>5766741578.6749201</v>
          </cell>
          <cell r="DU515">
            <v>7144392859.3332415</v>
          </cell>
          <cell r="DV515">
            <v>8592867549.9515839</v>
          </cell>
          <cell r="DW515" t="str">
            <v>Triangular</v>
          </cell>
          <cell r="DX515">
            <v>5766741578.6749201</v>
          </cell>
          <cell r="DY515">
            <v>7144392859.3332415</v>
          </cell>
          <cell r="DZ515">
            <v>8592867549.9515839</v>
          </cell>
          <cell r="EA515" t="str">
            <v>Triangular</v>
          </cell>
          <cell r="EB515">
            <v>5766741578.6749201</v>
          </cell>
          <cell r="EC515">
            <v>7144392859.3332415</v>
          </cell>
          <cell r="ED515">
            <v>8592867549.9515839</v>
          </cell>
          <cell r="EE515" t="str">
            <v>Triangular</v>
          </cell>
        </row>
        <row r="516">
          <cell r="E516" t="str">
            <v>3_NG_subpartC</v>
          </cell>
          <cell r="F516" t="str">
            <v>scf</v>
          </cell>
          <cell r="G516" t="e">
            <v>#NAME?</v>
          </cell>
          <cell r="H516">
            <v>647306743.53602529</v>
          </cell>
          <cell r="I516">
            <v>772469521.40397382</v>
          </cell>
          <cell r="J516">
            <v>910166315.69123232</v>
          </cell>
          <cell r="K516" t="str">
            <v>Triangular</v>
          </cell>
          <cell r="L516">
            <v>647306743.53602529</v>
          </cell>
          <cell r="M516">
            <v>772469521.40397382</v>
          </cell>
          <cell r="N516">
            <v>910166315.69123232</v>
          </cell>
          <cell r="O516" t="str">
            <v>Triangular</v>
          </cell>
          <cell r="P516">
            <v>647306743.53602529</v>
          </cell>
          <cell r="Q516">
            <v>772469521.40397382</v>
          </cell>
          <cell r="R516">
            <v>910166315.69123232</v>
          </cell>
          <cell r="S516" t="str">
            <v>Triangular</v>
          </cell>
          <cell r="T516">
            <v>647306743.53602529</v>
          </cell>
          <cell r="U516">
            <v>772469521.40397382</v>
          </cell>
          <cell r="V516">
            <v>910166315.69123232</v>
          </cell>
          <cell r="W516" t="str">
            <v>Triangular</v>
          </cell>
          <cell r="X516">
            <v>647306743.53602529</v>
          </cell>
          <cell r="Y516">
            <v>772469521.40397382</v>
          </cell>
          <cell r="Z516">
            <v>910166315.69123232</v>
          </cell>
          <cell r="AA516" t="str">
            <v>Triangular</v>
          </cell>
          <cell r="AB516">
            <v>647306743.53602529</v>
          </cell>
          <cell r="AC516">
            <v>772469521.40397382</v>
          </cell>
          <cell r="AD516">
            <v>910166315.69123232</v>
          </cell>
          <cell r="AE516" t="str">
            <v>Triangular</v>
          </cell>
          <cell r="AF516">
            <v>647306743.53602529</v>
          </cell>
          <cell r="AG516">
            <v>772469521.40397382</v>
          </cell>
          <cell r="AH516">
            <v>910166315.69123232</v>
          </cell>
          <cell r="AI516" t="str">
            <v>Triangular</v>
          </cell>
          <cell r="AJ516">
            <v>647306743.53602529</v>
          </cell>
          <cell r="AK516">
            <v>772469521.40397382</v>
          </cell>
          <cell r="AL516">
            <v>910166315.69123232</v>
          </cell>
          <cell r="AM516" t="str">
            <v>Triangular</v>
          </cell>
          <cell r="AN516">
            <v>647306743.53602529</v>
          </cell>
          <cell r="AO516">
            <v>772469521.40397382</v>
          </cell>
          <cell r="AP516">
            <v>910166315.69123232</v>
          </cell>
          <cell r="AQ516" t="str">
            <v>Triangular</v>
          </cell>
          <cell r="AR516">
            <v>647306743.53602529</v>
          </cell>
          <cell r="AS516">
            <v>772469521.40397382</v>
          </cell>
          <cell r="AT516">
            <v>910166315.69123232</v>
          </cell>
          <cell r="AU516" t="str">
            <v>Triangular</v>
          </cell>
          <cell r="AV516">
            <v>647306743.53602529</v>
          </cell>
          <cell r="AW516">
            <v>772469521.40397382</v>
          </cell>
          <cell r="AX516">
            <v>910166315.69123232</v>
          </cell>
          <cell r="AY516" t="str">
            <v>Triangular</v>
          </cell>
          <cell r="AZ516">
            <v>647306743.53602529</v>
          </cell>
          <cell r="BA516">
            <v>772469521.40397382</v>
          </cell>
          <cell r="BB516">
            <v>910166315.69123232</v>
          </cell>
          <cell r="BC516" t="str">
            <v>Triangular</v>
          </cell>
          <cell r="BD516">
            <v>647306743.53602529</v>
          </cell>
          <cell r="BE516">
            <v>772469521.40397382</v>
          </cell>
          <cell r="BF516">
            <v>910166315.69123232</v>
          </cell>
          <cell r="BG516" t="str">
            <v>Triangular</v>
          </cell>
          <cell r="BH516">
            <v>647306743.53602529</v>
          </cell>
          <cell r="BI516">
            <v>772469521.40397382</v>
          </cell>
          <cell r="BJ516">
            <v>910166315.69123232</v>
          </cell>
          <cell r="BK516" t="str">
            <v>Triangular</v>
          </cell>
          <cell r="BL516">
            <v>647306743.53602529</v>
          </cell>
          <cell r="BM516">
            <v>772469521.40397382</v>
          </cell>
          <cell r="BN516">
            <v>910166315.69123232</v>
          </cell>
          <cell r="BO516" t="str">
            <v>Triangular</v>
          </cell>
          <cell r="BP516">
            <v>647306743.53602529</v>
          </cell>
          <cell r="BQ516">
            <v>772469521.40397382</v>
          </cell>
          <cell r="BR516">
            <v>910166315.69123232</v>
          </cell>
          <cell r="BS516" t="str">
            <v>Triangular</v>
          </cell>
          <cell r="BT516">
            <v>647306743.53602529</v>
          </cell>
          <cell r="BU516">
            <v>772469521.40397382</v>
          </cell>
          <cell r="BV516">
            <v>910166315.69123232</v>
          </cell>
          <cell r="BW516" t="str">
            <v>Triangular</v>
          </cell>
          <cell r="BX516">
            <v>647306743.53602529</v>
          </cell>
          <cell r="BY516">
            <v>772469521.40397382</v>
          </cell>
          <cell r="BZ516">
            <v>910166315.69123232</v>
          </cell>
          <cell r="CA516" t="str">
            <v>Triangular</v>
          </cell>
          <cell r="CB516">
            <v>647306743.53602529</v>
          </cell>
          <cell r="CC516">
            <v>772469521.40397382</v>
          </cell>
          <cell r="CD516">
            <v>910166315.69123232</v>
          </cell>
          <cell r="CE516" t="str">
            <v>Triangular</v>
          </cell>
          <cell r="CF516">
            <v>647306743.53602529</v>
          </cell>
          <cell r="CG516">
            <v>772469521.40397382</v>
          </cell>
          <cell r="CH516">
            <v>910166315.69123232</v>
          </cell>
          <cell r="CI516" t="str">
            <v>Triangular</v>
          </cell>
          <cell r="CJ516">
            <v>647306743.53602529</v>
          </cell>
          <cell r="CK516">
            <v>772469521.40397382</v>
          </cell>
          <cell r="CL516">
            <v>910166315.69123232</v>
          </cell>
          <cell r="CM516" t="str">
            <v>Triangular</v>
          </cell>
          <cell r="CN516">
            <v>647306743.53602529</v>
          </cell>
          <cell r="CO516">
            <v>772469521.40397382</v>
          </cell>
          <cell r="CP516">
            <v>910166315.69123232</v>
          </cell>
          <cell r="CQ516" t="str">
            <v>Triangular</v>
          </cell>
          <cell r="CR516">
            <v>647306743.53602529</v>
          </cell>
          <cell r="CS516">
            <v>772469521.40397382</v>
          </cell>
          <cell r="CT516">
            <v>910166315.69123232</v>
          </cell>
          <cell r="CU516" t="str">
            <v>Triangular</v>
          </cell>
          <cell r="CV516">
            <v>647306743.53602529</v>
          </cell>
          <cell r="CW516">
            <v>772469521.40397382</v>
          </cell>
          <cell r="CX516">
            <v>910166315.69123232</v>
          </cell>
          <cell r="CY516" t="str">
            <v>Triangular</v>
          </cell>
          <cell r="CZ516">
            <v>647306743.53602529</v>
          </cell>
          <cell r="DA516">
            <v>772469521.40397382</v>
          </cell>
          <cell r="DB516">
            <v>910166315.69123232</v>
          </cell>
          <cell r="DC516" t="str">
            <v>Triangular</v>
          </cell>
          <cell r="DD516">
            <v>647306743.53602529</v>
          </cell>
          <cell r="DE516">
            <v>772469521.40397382</v>
          </cell>
          <cell r="DF516">
            <v>910166315.69123232</v>
          </cell>
          <cell r="DG516" t="str">
            <v>Triangular</v>
          </cell>
          <cell r="DH516">
            <v>647306743.53602529</v>
          </cell>
          <cell r="DI516">
            <v>772469521.40397382</v>
          </cell>
          <cell r="DJ516">
            <v>910166315.69123232</v>
          </cell>
          <cell r="DK516" t="str">
            <v>Triangular</v>
          </cell>
          <cell r="DL516">
            <v>647306743.53602529</v>
          </cell>
          <cell r="DM516">
            <v>772469521.40397382</v>
          </cell>
          <cell r="DN516">
            <v>910166315.69123232</v>
          </cell>
          <cell r="DO516" t="str">
            <v>Triangular</v>
          </cell>
          <cell r="DP516">
            <v>647306743.53602529</v>
          </cell>
          <cell r="DQ516">
            <v>772469521.40397382</v>
          </cell>
          <cell r="DR516">
            <v>910166315.69123232</v>
          </cell>
          <cell r="DS516" t="str">
            <v>Triangular</v>
          </cell>
          <cell r="DT516">
            <v>647306743.53602529</v>
          </cell>
          <cell r="DU516">
            <v>772469521.40397382</v>
          </cell>
          <cell r="DV516">
            <v>910166315.69123232</v>
          </cell>
          <cell r="DW516" t="str">
            <v>Triangular</v>
          </cell>
          <cell r="DX516">
            <v>647306743.53602529</v>
          </cell>
          <cell r="DY516">
            <v>772469521.40397382</v>
          </cell>
          <cell r="DZ516">
            <v>910166315.69123232</v>
          </cell>
          <cell r="EA516" t="str">
            <v>Triangular</v>
          </cell>
          <cell r="EB516">
            <v>647306743.53602529</v>
          </cell>
          <cell r="EC516">
            <v>772469521.40397382</v>
          </cell>
          <cell r="ED516">
            <v>910166315.69123232</v>
          </cell>
          <cell r="EE516" t="str">
            <v>Triangular</v>
          </cell>
        </row>
        <row r="517">
          <cell r="F517"/>
          <cell r="G517"/>
          <cell r="H517"/>
          <cell r="I517"/>
          <cell r="J517"/>
          <cell r="K517"/>
          <cell r="L517"/>
          <cell r="M517"/>
          <cell r="N517"/>
          <cell r="O517"/>
          <cell r="P517"/>
          <cell r="Q517"/>
          <cell r="R517"/>
          <cell r="S517"/>
          <cell r="T517"/>
          <cell r="U517"/>
          <cell r="V517"/>
          <cell r="W517"/>
          <cell r="X517"/>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cell r="BE517"/>
          <cell r="BF517"/>
          <cell r="BG517"/>
          <cell r="BH517"/>
          <cell r="BI517"/>
          <cell r="BJ517"/>
          <cell r="BK517"/>
          <cell r="BL517"/>
          <cell r="BM517"/>
          <cell r="BN517"/>
          <cell r="BO517"/>
          <cell r="BP517"/>
          <cell r="BQ517"/>
          <cell r="BR517"/>
          <cell r="BS517"/>
          <cell r="BT517"/>
          <cell r="BU517"/>
          <cell r="BV517"/>
          <cell r="BW517"/>
          <cell r="BX517"/>
          <cell r="BY517"/>
          <cell r="BZ517"/>
          <cell r="CA517"/>
          <cell r="CB517"/>
          <cell r="CC517"/>
          <cell r="CD517"/>
          <cell r="CE517"/>
          <cell r="CF517"/>
          <cell r="CG517"/>
          <cell r="CH517"/>
          <cell r="CI517"/>
          <cell r="CJ517"/>
          <cell r="CK517"/>
          <cell r="CL517"/>
          <cell r="CM517"/>
          <cell r="CN517"/>
          <cell r="CO517"/>
          <cell r="CP517"/>
          <cell r="CQ517"/>
          <cell r="CR517"/>
          <cell r="CS517"/>
          <cell r="CT517"/>
          <cell r="CU517"/>
          <cell r="CV517"/>
          <cell r="CW517"/>
          <cell r="CX517"/>
          <cell r="CY517"/>
          <cell r="CZ517"/>
          <cell r="DA517"/>
          <cell r="DB517"/>
          <cell r="DC517"/>
          <cell r="DD517"/>
          <cell r="DE517"/>
          <cell r="DF517"/>
          <cell r="DG517"/>
          <cell r="DH517"/>
          <cell r="DI517"/>
          <cell r="DJ517"/>
          <cell r="DK517"/>
          <cell r="DL517"/>
          <cell r="DM517"/>
          <cell r="DN517"/>
          <cell r="DO517"/>
          <cell r="DP517"/>
          <cell r="DQ517"/>
          <cell r="DR517"/>
          <cell r="DS517"/>
          <cell r="DT517"/>
          <cell r="DU517"/>
          <cell r="DV517"/>
          <cell r="DW517"/>
          <cell r="DX517"/>
          <cell r="DY517"/>
          <cell r="DZ517"/>
          <cell r="EA517"/>
          <cell r="EB517"/>
          <cell r="ED517"/>
          <cell r="EE517"/>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4"/>
  <sheetViews>
    <sheetView zoomScaleNormal="100"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0" t="s">
        <v>0</v>
      </c>
      <c r="B1" s="260"/>
      <c r="C1" s="260"/>
      <c r="D1" s="260"/>
      <c r="E1" s="260"/>
      <c r="F1" s="260"/>
      <c r="G1" s="260"/>
      <c r="H1" s="260"/>
      <c r="I1" s="260"/>
      <c r="J1" s="260"/>
      <c r="K1" s="260"/>
      <c r="L1" s="260"/>
      <c r="M1" s="260"/>
      <c r="N1" s="260"/>
      <c r="O1" s="1"/>
    </row>
    <row r="2" spans="1:27" ht="21" thickBot="1" x14ac:dyDescent="0.35">
      <c r="A2" s="260" t="s">
        <v>1</v>
      </c>
      <c r="B2" s="260"/>
      <c r="C2" s="260"/>
      <c r="D2" s="260"/>
      <c r="E2" s="260"/>
      <c r="F2" s="260"/>
      <c r="G2" s="260"/>
      <c r="H2" s="260"/>
      <c r="I2" s="260"/>
      <c r="J2" s="260"/>
      <c r="K2" s="260"/>
      <c r="L2" s="260"/>
      <c r="M2" s="260"/>
      <c r="N2" s="260"/>
      <c r="O2" s="1"/>
    </row>
    <row r="3" spans="1:27" ht="12.75" customHeight="1" thickBot="1" x14ac:dyDescent="0.25">
      <c r="B3" s="2"/>
      <c r="C3" s="4" t="s">
        <v>2</v>
      </c>
      <c r="D3" s="231" t="str">
        <f>'Data Summary'!D4</f>
        <v>Processing fugitives</v>
      </c>
      <c r="E3" s="232"/>
      <c r="F3" s="232"/>
      <c r="G3" s="232"/>
      <c r="H3" s="232"/>
      <c r="I3" s="232"/>
      <c r="J3" s="232"/>
      <c r="K3" s="232"/>
      <c r="L3" s="232"/>
      <c r="M3" s="233"/>
      <c r="N3" s="2"/>
      <c r="O3" s="2"/>
    </row>
    <row r="4" spans="1:27" ht="42.75" customHeight="1" thickBot="1" x14ac:dyDescent="0.25">
      <c r="B4" s="2"/>
      <c r="C4" s="4" t="s">
        <v>3</v>
      </c>
      <c r="D4" s="261" t="str">
        <f>'Data Summary'!D6</f>
        <v>Fugitive emissions of natural gas from natural gas processing facilities</v>
      </c>
      <c r="E4" s="262"/>
      <c r="F4" s="262"/>
      <c r="G4" s="262"/>
      <c r="H4" s="262"/>
      <c r="I4" s="262"/>
      <c r="J4" s="262"/>
      <c r="K4" s="262"/>
      <c r="L4" s="262"/>
      <c r="M4" s="263"/>
      <c r="N4" s="2"/>
      <c r="O4" s="2"/>
    </row>
    <row r="5" spans="1:27" ht="39" customHeight="1" thickBot="1" x14ac:dyDescent="0.25">
      <c r="B5" s="2"/>
      <c r="C5" s="4" t="s">
        <v>4</v>
      </c>
      <c r="D5" s="261" t="s">
        <v>385</v>
      </c>
      <c r="E5" s="262"/>
      <c r="F5" s="262"/>
      <c r="G5" s="262"/>
      <c r="H5" s="262"/>
      <c r="I5" s="262"/>
      <c r="J5" s="262"/>
      <c r="K5" s="262"/>
      <c r="L5" s="262"/>
      <c r="M5" s="263"/>
      <c r="N5" s="2"/>
      <c r="O5" s="2"/>
    </row>
    <row r="6" spans="1:27" ht="56.25" customHeight="1" thickBot="1" x14ac:dyDescent="0.25">
      <c r="B6" s="2"/>
      <c r="C6" s="5" t="s">
        <v>5</v>
      </c>
      <c r="D6" s="261" t="s">
        <v>6</v>
      </c>
      <c r="E6" s="262"/>
      <c r="F6" s="262"/>
      <c r="G6" s="262"/>
      <c r="H6" s="262"/>
      <c r="I6" s="262"/>
      <c r="J6" s="262"/>
      <c r="K6" s="262"/>
      <c r="L6" s="262"/>
      <c r="M6" s="263"/>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4" t="s">
        <v>10</v>
      </c>
      <c r="C9" s="7" t="s">
        <v>11</v>
      </c>
      <c r="D9" s="256" t="s">
        <v>12</v>
      </c>
      <c r="E9" s="256"/>
      <c r="F9" s="256"/>
      <c r="G9" s="256"/>
      <c r="H9" s="256"/>
      <c r="I9" s="256"/>
      <c r="J9" s="256"/>
      <c r="K9" s="256"/>
      <c r="L9" s="256"/>
      <c r="M9" s="257"/>
      <c r="N9" s="2"/>
      <c r="O9" s="2"/>
      <c r="P9" s="2"/>
      <c r="Q9" s="2"/>
      <c r="R9" s="2"/>
      <c r="S9" s="2"/>
      <c r="T9" s="2"/>
      <c r="U9" s="2"/>
      <c r="V9" s="2"/>
      <c r="W9" s="2"/>
      <c r="X9" s="2"/>
      <c r="Y9" s="2"/>
      <c r="Z9" s="2"/>
      <c r="AA9" s="2"/>
    </row>
    <row r="10" spans="1:27" s="8" customFormat="1" ht="15" customHeight="1" x14ac:dyDescent="0.2">
      <c r="A10" s="2"/>
      <c r="B10" s="255"/>
      <c r="C10" s="9" t="s">
        <v>13</v>
      </c>
      <c r="D10" s="258" t="s">
        <v>14</v>
      </c>
      <c r="E10" s="258"/>
      <c r="F10" s="258"/>
      <c r="G10" s="258"/>
      <c r="H10" s="258"/>
      <c r="I10" s="258"/>
      <c r="J10" s="258"/>
      <c r="K10" s="258"/>
      <c r="L10" s="258"/>
      <c r="M10" s="259"/>
      <c r="N10" s="2"/>
      <c r="O10" s="2"/>
      <c r="P10" s="2"/>
      <c r="Q10" s="2"/>
      <c r="R10" s="2"/>
      <c r="S10" s="2"/>
      <c r="T10" s="2"/>
      <c r="U10" s="2"/>
      <c r="V10" s="2"/>
      <c r="W10" s="2"/>
      <c r="X10" s="2"/>
      <c r="Y10" s="2"/>
      <c r="Z10" s="2"/>
      <c r="AA10" s="2"/>
    </row>
    <row r="11" spans="1:27" s="8" customFormat="1" ht="15" customHeight="1" x14ac:dyDescent="0.2">
      <c r="A11" s="2"/>
      <c r="B11" s="255"/>
      <c r="C11" s="9" t="s">
        <v>15</v>
      </c>
      <c r="D11" s="258" t="s">
        <v>16</v>
      </c>
      <c r="E11" s="258"/>
      <c r="F11" s="258"/>
      <c r="G11" s="258"/>
      <c r="H11" s="258"/>
      <c r="I11" s="258"/>
      <c r="J11" s="258"/>
      <c r="K11" s="258"/>
      <c r="L11" s="258"/>
      <c r="M11" s="259"/>
      <c r="N11" s="2"/>
      <c r="O11" s="2"/>
      <c r="P11" s="2"/>
      <c r="Q11" s="2"/>
      <c r="R11" s="2"/>
      <c r="S11" s="2"/>
      <c r="T11" s="2"/>
      <c r="U11" s="2"/>
      <c r="V11" s="2"/>
      <c r="W11" s="2"/>
      <c r="X11" s="2"/>
      <c r="Y11" s="2"/>
      <c r="Z11" s="2"/>
      <c r="AA11" s="2"/>
    </row>
    <row r="12" spans="1:27" s="8" customFormat="1" ht="15" customHeight="1" x14ac:dyDescent="0.2">
      <c r="A12" s="2"/>
      <c r="B12" s="255"/>
      <c r="C12" s="9" t="s">
        <v>17</v>
      </c>
      <c r="D12" s="258" t="s">
        <v>18</v>
      </c>
      <c r="E12" s="258"/>
      <c r="F12" s="258"/>
      <c r="G12" s="258"/>
      <c r="H12" s="258"/>
      <c r="I12" s="258"/>
      <c r="J12" s="258"/>
      <c r="K12" s="258"/>
      <c r="L12" s="258"/>
      <c r="M12" s="259"/>
      <c r="N12" s="2"/>
      <c r="O12" s="2"/>
      <c r="P12" s="2"/>
      <c r="Q12" s="2"/>
      <c r="R12" s="2"/>
      <c r="S12" s="2"/>
      <c r="T12" s="2"/>
      <c r="U12" s="2"/>
      <c r="V12" s="2"/>
      <c r="W12" s="2"/>
      <c r="X12" s="2"/>
      <c r="Y12" s="2"/>
      <c r="Z12" s="2"/>
      <c r="AA12" s="2"/>
    </row>
    <row r="13" spans="1:27" s="2" customFormat="1" ht="15" customHeight="1" x14ac:dyDescent="0.2">
      <c r="B13" s="266"/>
      <c r="C13" s="10" t="s">
        <v>20</v>
      </c>
      <c r="D13" s="268" t="s">
        <v>21</v>
      </c>
      <c r="E13" s="268"/>
      <c r="F13" s="268"/>
      <c r="G13" s="268"/>
      <c r="H13" s="268"/>
      <c r="I13" s="268"/>
      <c r="J13" s="268"/>
      <c r="K13" s="268"/>
      <c r="L13" s="268"/>
      <c r="M13" s="269"/>
    </row>
    <row r="14" spans="1:27" s="2" customFormat="1" ht="15" customHeight="1" x14ac:dyDescent="0.2">
      <c r="B14" s="266"/>
      <c r="C14" s="11" t="s">
        <v>22</v>
      </c>
      <c r="D14" s="268" t="s">
        <v>22</v>
      </c>
      <c r="E14" s="268"/>
      <c r="F14" s="268"/>
      <c r="G14" s="268"/>
      <c r="H14" s="268"/>
      <c r="I14" s="268"/>
      <c r="J14" s="268"/>
      <c r="K14" s="268"/>
      <c r="L14" s="268"/>
      <c r="M14" s="269"/>
    </row>
    <row r="15" spans="1:27" s="2" customFormat="1" ht="15" customHeight="1" thickBot="1" x14ac:dyDescent="0.25">
      <c r="B15" s="267"/>
      <c r="C15" s="12"/>
      <c r="D15" s="270"/>
      <c r="E15" s="270"/>
      <c r="F15" s="270"/>
      <c r="G15" s="270"/>
      <c r="H15" s="270"/>
      <c r="I15" s="270"/>
      <c r="J15" s="270"/>
      <c r="K15" s="270"/>
      <c r="L15" s="270"/>
      <c r="M15" s="271"/>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4"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Processing fugitives. U.S. Department of Energy, National Energy Technology Laboratory. Last Updated: October 2018 (version 01). www.netl.doe.gov/LCA (http://www.netl.doe.gov/LCA)</v>
      </c>
      <c r="D24" s="264"/>
      <c r="E24" s="264"/>
      <c r="F24" s="264"/>
      <c r="G24" s="264"/>
      <c r="H24" s="264"/>
      <c r="I24" s="264"/>
      <c r="J24" s="264"/>
      <c r="K24" s="264"/>
      <c r="L24" s="264"/>
      <c r="M24" s="264"/>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5" t="s">
        <v>337</v>
      </c>
      <c r="D29" s="265"/>
      <c r="E29" s="265"/>
      <c r="F29" s="265"/>
      <c r="G29" s="265"/>
      <c r="H29" s="265"/>
      <c r="I29" s="265"/>
      <c r="J29" s="265"/>
      <c r="K29" s="265"/>
      <c r="L29" s="265"/>
      <c r="M29" s="265"/>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349"/>
  <sheetViews>
    <sheetView showGridLines="0" zoomScale="85" zoomScaleNormal="85" zoomScalePageLayoutView="40" workbookViewId="0"/>
  </sheetViews>
  <sheetFormatPr defaultColWidth="9.140625" defaultRowHeight="12.75" x14ac:dyDescent="0.2"/>
  <cols>
    <col min="1" max="1" width="1.85546875" style="2" customWidth="1"/>
    <col min="2" max="2" width="3.5703125" style="62" customWidth="1"/>
    <col min="3" max="3" width="29.5703125" style="3" customWidth="1"/>
    <col min="4" max="4" width="67.2851562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0" t="s">
        <v>0</v>
      </c>
      <c r="C1" s="260"/>
      <c r="D1" s="260"/>
      <c r="E1" s="260"/>
      <c r="F1" s="260"/>
      <c r="G1" s="260"/>
      <c r="H1" s="260"/>
      <c r="I1" s="260"/>
      <c r="J1" s="260"/>
      <c r="K1" s="260"/>
      <c r="L1" s="260"/>
      <c r="M1" s="260"/>
      <c r="N1" s="260"/>
      <c r="O1" s="260"/>
      <c r="P1" s="260"/>
      <c r="Q1" s="260"/>
    </row>
    <row r="2" spans="1:25" ht="20.25" x14ac:dyDescent="0.3">
      <c r="B2" s="260" t="s">
        <v>38</v>
      </c>
      <c r="C2" s="260"/>
      <c r="D2" s="260"/>
      <c r="E2" s="260"/>
      <c r="F2" s="260"/>
      <c r="G2" s="260"/>
      <c r="H2" s="260"/>
      <c r="I2" s="260"/>
      <c r="J2" s="260"/>
      <c r="K2" s="260"/>
      <c r="L2" s="260"/>
      <c r="M2" s="260"/>
      <c r="N2" s="260"/>
      <c r="O2" s="260"/>
      <c r="P2" s="260"/>
      <c r="Q2" s="260"/>
    </row>
    <row r="3" spans="1:25" ht="5.25" customHeight="1" x14ac:dyDescent="0.2">
      <c r="B3" s="6"/>
      <c r="C3" s="2"/>
      <c r="D3" s="14"/>
      <c r="E3" s="14"/>
      <c r="F3" s="14"/>
      <c r="G3" s="14"/>
      <c r="H3" s="14"/>
      <c r="I3" s="14"/>
      <c r="J3" s="14"/>
      <c r="K3" s="14"/>
      <c r="L3" s="14"/>
      <c r="M3" s="14"/>
      <c r="N3" s="14"/>
      <c r="O3" s="14"/>
      <c r="P3" s="2"/>
    </row>
    <row r="4" spans="1:25" ht="13.5" thickBot="1" x14ac:dyDescent="0.25">
      <c r="B4" s="272" t="s">
        <v>39</v>
      </c>
      <c r="C4" s="272"/>
      <c r="D4" s="278" t="s">
        <v>382</v>
      </c>
      <c r="E4" s="279"/>
      <c r="F4" s="14"/>
      <c r="G4" s="14"/>
      <c r="H4" s="14"/>
      <c r="I4" s="14"/>
      <c r="J4" s="14"/>
      <c r="K4" s="14"/>
      <c r="L4" s="14"/>
      <c r="M4" s="14"/>
      <c r="N4" s="14"/>
      <c r="O4" s="14"/>
      <c r="P4" s="2"/>
    </row>
    <row r="5" spans="1:25" ht="13.5" thickBot="1" x14ac:dyDescent="0.25">
      <c r="B5" s="272" t="s">
        <v>40</v>
      </c>
      <c r="C5" s="272"/>
      <c r="D5" s="240">
        <v>1</v>
      </c>
      <c r="E5" s="240" t="s">
        <v>41</v>
      </c>
      <c r="F5" s="241" t="s">
        <v>42</v>
      </c>
      <c r="G5" s="280" t="s">
        <v>317</v>
      </c>
      <c r="H5" s="280"/>
      <c r="I5" s="280"/>
      <c r="J5" s="280"/>
      <c r="K5" s="14"/>
      <c r="L5" s="14"/>
      <c r="M5" s="242" t="s">
        <v>17</v>
      </c>
      <c r="N5" s="243" t="str">
        <f>DQI!I9</f>
        <v>1,2,2,3,1</v>
      </c>
      <c r="O5" s="244"/>
      <c r="P5" s="14" t="s">
        <v>43</v>
      </c>
    </row>
    <row r="6" spans="1:25" ht="27.75" customHeight="1" x14ac:dyDescent="0.2">
      <c r="B6" s="281" t="s">
        <v>44</v>
      </c>
      <c r="C6" s="282"/>
      <c r="D6" s="283" t="s">
        <v>388</v>
      </c>
      <c r="E6" s="284"/>
      <c r="F6" s="284"/>
      <c r="G6" s="284"/>
      <c r="H6" s="284"/>
      <c r="I6" s="284"/>
      <c r="J6" s="284"/>
      <c r="K6" s="284"/>
      <c r="L6" s="284"/>
      <c r="M6" s="284"/>
      <c r="N6" s="284"/>
      <c r="O6" s="285"/>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86" t="s">
        <v>45</v>
      </c>
      <c r="C8" s="287"/>
      <c r="D8" s="287"/>
      <c r="E8" s="287"/>
      <c r="F8" s="287"/>
      <c r="G8" s="287"/>
      <c r="H8" s="287"/>
      <c r="I8" s="287"/>
      <c r="J8" s="287"/>
      <c r="K8" s="287"/>
      <c r="L8" s="287"/>
      <c r="M8" s="287"/>
      <c r="N8" s="287"/>
      <c r="O8" s="287"/>
      <c r="P8" s="287"/>
      <c r="Q8" s="288"/>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2" t="s">
        <v>46</v>
      </c>
      <c r="C10" s="272"/>
      <c r="D10" s="289" t="s">
        <v>318</v>
      </c>
      <c r="E10" s="277"/>
      <c r="F10" s="2"/>
      <c r="G10" s="21" t="s">
        <v>47</v>
      </c>
      <c r="H10" s="22"/>
      <c r="I10" s="22"/>
      <c r="J10" s="22"/>
      <c r="K10" s="22"/>
      <c r="L10" s="22"/>
      <c r="M10" s="22"/>
      <c r="N10" s="22"/>
      <c r="O10" s="23"/>
      <c r="P10" s="2"/>
    </row>
    <row r="11" spans="1:25" x14ac:dyDescent="0.2">
      <c r="B11" s="274" t="s">
        <v>48</v>
      </c>
      <c r="C11" s="275"/>
      <c r="D11" s="276" t="s">
        <v>318</v>
      </c>
      <c r="E11" s="277"/>
      <c r="F11" s="2"/>
      <c r="G11" s="24" t="str">
        <f>CONCATENATE("Reference Flow: ",D5," ",E5," of ",G5)</f>
        <v>Reference Flow: 1 kg of natural gas</v>
      </c>
      <c r="H11" s="25"/>
      <c r="I11" s="25"/>
      <c r="J11" s="25"/>
      <c r="K11" s="25"/>
      <c r="L11" s="25"/>
      <c r="M11" s="25"/>
      <c r="N11" s="25"/>
      <c r="O11" s="26"/>
      <c r="P11" s="2"/>
    </row>
    <row r="12" spans="1:25" x14ac:dyDescent="0.2">
      <c r="B12" s="272" t="s">
        <v>49</v>
      </c>
      <c r="C12" s="272"/>
      <c r="D12" s="273">
        <v>2016</v>
      </c>
      <c r="E12" s="273"/>
      <c r="F12" s="2"/>
      <c r="G12" s="24"/>
      <c r="H12" s="25"/>
      <c r="I12" s="25"/>
      <c r="J12" s="25"/>
      <c r="K12" s="25"/>
      <c r="L12" s="25"/>
      <c r="M12" s="25"/>
      <c r="N12" s="25"/>
      <c r="O12" s="26"/>
      <c r="P12" s="2"/>
    </row>
    <row r="13" spans="1:25" ht="12.75" customHeight="1" x14ac:dyDescent="0.2">
      <c r="B13" s="272" t="s">
        <v>50</v>
      </c>
      <c r="C13" s="272"/>
      <c r="D13" s="273" t="s">
        <v>87</v>
      </c>
      <c r="E13" s="273"/>
      <c r="F13" s="2"/>
      <c r="G13" s="290" t="s">
        <v>384</v>
      </c>
      <c r="H13" s="291"/>
      <c r="I13" s="291"/>
      <c r="J13" s="291"/>
      <c r="K13" s="291"/>
      <c r="L13" s="291"/>
      <c r="M13" s="291"/>
      <c r="N13" s="291"/>
      <c r="O13" s="292"/>
      <c r="P13" s="2"/>
    </row>
    <row r="14" spans="1:25" x14ac:dyDescent="0.2">
      <c r="B14" s="272" t="s">
        <v>51</v>
      </c>
      <c r="C14" s="272"/>
      <c r="D14" s="273" t="s">
        <v>93</v>
      </c>
      <c r="E14" s="273"/>
      <c r="F14" s="2"/>
      <c r="G14" s="290"/>
      <c r="H14" s="291"/>
      <c r="I14" s="291"/>
      <c r="J14" s="291"/>
      <c r="K14" s="291"/>
      <c r="L14" s="291"/>
      <c r="M14" s="291"/>
      <c r="N14" s="291"/>
      <c r="O14" s="292"/>
      <c r="P14" s="2"/>
    </row>
    <row r="15" spans="1:25" x14ac:dyDescent="0.2">
      <c r="B15" s="272" t="s">
        <v>52</v>
      </c>
      <c r="C15" s="272"/>
      <c r="D15" s="273" t="s">
        <v>383</v>
      </c>
      <c r="E15" s="273"/>
      <c r="F15" s="2"/>
      <c r="G15" s="290"/>
      <c r="H15" s="291"/>
      <c r="I15" s="291"/>
      <c r="J15" s="291"/>
      <c r="K15" s="291"/>
      <c r="L15" s="291"/>
      <c r="M15" s="291"/>
      <c r="N15" s="291"/>
      <c r="O15" s="292"/>
      <c r="P15" s="2"/>
    </row>
    <row r="16" spans="1:25" x14ac:dyDescent="0.2">
      <c r="B16" s="272" t="s">
        <v>53</v>
      </c>
      <c r="C16" s="272"/>
      <c r="D16" s="273" t="s">
        <v>94</v>
      </c>
      <c r="E16" s="273"/>
      <c r="F16" s="2"/>
      <c r="G16" s="290"/>
      <c r="H16" s="291"/>
      <c r="I16" s="291"/>
      <c r="J16" s="291"/>
      <c r="K16" s="291"/>
      <c r="L16" s="291"/>
      <c r="M16" s="291"/>
      <c r="N16" s="291"/>
      <c r="O16" s="292"/>
      <c r="P16" s="2"/>
    </row>
    <row r="17" spans="1:25" ht="23.45" customHeight="1" x14ac:dyDescent="0.2">
      <c r="B17" s="295" t="s">
        <v>54</v>
      </c>
      <c r="C17" s="296"/>
      <c r="D17" s="297"/>
      <c r="E17" s="297"/>
      <c r="F17" s="2"/>
      <c r="G17" s="27" t="s">
        <v>351</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86" t="s">
        <v>55</v>
      </c>
      <c r="C20" s="287"/>
      <c r="D20" s="287"/>
      <c r="E20" s="287"/>
      <c r="F20" s="287"/>
      <c r="G20" s="287"/>
      <c r="H20" s="287"/>
      <c r="I20" s="287"/>
      <c r="J20" s="287"/>
      <c r="K20" s="287"/>
      <c r="L20" s="287"/>
      <c r="M20" s="287"/>
      <c r="N20" s="287"/>
      <c r="O20" s="287"/>
      <c r="P20" s="287"/>
      <c r="Q20" s="288"/>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98" t="s">
        <v>64</v>
      </c>
      <c r="K22" s="298"/>
      <c r="L22" s="298"/>
      <c r="M22" s="298"/>
      <c r="N22" s="298"/>
      <c r="O22" s="298"/>
      <c r="P22" s="298"/>
      <c r="Q22" s="298"/>
    </row>
    <row r="23" spans="1:25" x14ac:dyDescent="0.2">
      <c r="B23" s="14">
        <f t="shared" ref="B23:B26" si="0">LEN(C23)</f>
        <v>8</v>
      </c>
      <c r="C23" s="32" t="s">
        <v>352</v>
      </c>
      <c r="D23" s="33"/>
      <c r="E23" s="71">
        <f>PS!D7</f>
        <v>87.266742695530766</v>
      </c>
      <c r="F23" s="227">
        <f>PS!C7</f>
        <v>71.572974371508309</v>
      </c>
      <c r="G23" s="228">
        <f>PS!E7</f>
        <v>106.09481717877095</v>
      </c>
      <c r="H23" s="245" t="s">
        <v>347</v>
      </c>
      <c r="I23" s="35">
        <v>1</v>
      </c>
      <c r="J23" s="294" t="s">
        <v>353</v>
      </c>
      <c r="K23" s="294"/>
      <c r="L23" s="294"/>
      <c r="M23" s="294"/>
      <c r="N23" s="294"/>
      <c r="O23" s="294"/>
      <c r="P23" s="294"/>
      <c r="Q23" s="294"/>
    </row>
    <row r="24" spans="1:25" x14ac:dyDescent="0.2">
      <c r="B24" s="14">
        <f t="shared" si="0"/>
        <v>14</v>
      </c>
      <c r="C24" s="32" t="s">
        <v>343</v>
      </c>
      <c r="D24" s="33"/>
      <c r="E24" s="71">
        <f>PS!D8</f>
        <v>33600000</v>
      </c>
      <c r="F24" s="227">
        <f>PS!C8</f>
        <v>28400000</v>
      </c>
      <c r="G24" s="228">
        <f>PS!E8</f>
        <v>38800000</v>
      </c>
      <c r="H24" s="245" t="s">
        <v>345</v>
      </c>
      <c r="I24" s="35">
        <v>1</v>
      </c>
      <c r="J24" s="294" t="s">
        <v>348</v>
      </c>
      <c r="K24" s="294"/>
      <c r="L24" s="294"/>
      <c r="M24" s="294"/>
      <c r="N24" s="294"/>
      <c r="O24" s="294"/>
      <c r="P24" s="294"/>
      <c r="Q24" s="294"/>
    </row>
    <row r="25" spans="1:25" x14ac:dyDescent="0.2">
      <c r="B25" s="14">
        <f t="shared" si="0"/>
        <v>15</v>
      </c>
      <c r="C25" s="229" t="s">
        <v>344</v>
      </c>
      <c r="D25" s="71"/>
      <c r="E25" s="71">
        <f>PS!D9</f>
        <v>0</v>
      </c>
      <c r="F25" s="227">
        <f>PS!C9</f>
        <v>0</v>
      </c>
      <c r="G25" s="228">
        <f>PS!E9</f>
        <v>0</v>
      </c>
      <c r="H25" s="246" t="s">
        <v>346</v>
      </c>
      <c r="I25" s="35">
        <v>1</v>
      </c>
      <c r="J25" s="294" t="s">
        <v>349</v>
      </c>
      <c r="K25" s="294"/>
      <c r="L25" s="294"/>
      <c r="M25" s="294"/>
      <c r="N25" s="294"/>
      <c r="O25" s="294"/>
      <c r="P25" s="294"/>
      <c r="Q25" s="294"/>
    </row>
    <row r="26" spans="1:25" x14ac:dyDescent="0.2">
      <c r="B26" s="14">
        <f t="shared" si="0"/>
        <v>8</v>
      </c>
      <c r="C26" s="32" t="s">
        <v>341</v>
      </c>
      <c r="D26" s="216"/>
      <c r="E26" s="71">
        <f>PS!D10</f>
        <v>0.73415595693918156</v>
      </c>
      <c r="F26" s="227">
        <f>PS!C10</f>
        <v>0.73076369026073684</v>
      </c>
      <c r="G26" s="228">
        <f>PS!E10</f>
        <v>0.73754822361762629</v>
      </c>
      <c r="H26" s="36" t="s">
        <v>228</v>
      </c>
      <c r="I26" s="35">
        <v>2</v>
      </c>
      <c r="J26" s="294" t="s">
        <v>342</v>
      </c>
      <c r="K26" s="294"/>
      <c r="L26" s="294"/>
      <c r="M26" s="294"/>
      <c r="N26" s="294"/>
      <c r="O26" s="294"/>
      <c r="P26" s="294"/>
      <c r="Q26" s="294"/>
    </row>
    <row r="27" spans="1:25" x14ac:dyDescent="0.2">
      <c r="B27" s="14"/>
      <c r="C27" s="32" t="s">
        <v>339</v>
      </c>
      <c r="D27" s="33" t="str">
        <f>CONCATENATE("(",C24,"*1000*1031+",C25,"*5.3E+06)/1031*.042/2.205")</f>
        <v>(3_NG_processed*1000*1031+3_NGL_processed*5.3E+06)/1031*.042/2.205</v>
      </c>
      <c r="E27" s="71">
        <f>(E24*1000*1031+E25*5300000)/1031*0.042/2.205</f>
        <v>640000000</v>
      </c>
      <c r="F27" s="71">
        <f>(F24*1000*1031+F25*5300000)/1031*0.042/2.205</f>
        <v>540952380.9523809</v>
      </c>
      <c r="G27" s="71">
        <f>(G24*1000*1031+G25*5300000)/1031*0.042/2.205</f>
        <v>739047619.04761899</v>
      </c>
      <c r="H27" s="36" t="s">
        <v>315</v>
      </c>
      <c r="I27" s="35"/>
      <c r="J27" s="294" t="s">
        <v>340</v>
      </c>
      <c r="K27" s="294"/>
      <c r="L27" s="294"/>
      <c r="M27" s="294"/>
      <c r="N27" s="294"/>
      <c r="O27" s="294"/>
      <c r="P27" s="294"/>
      <c r="Q27" s="294"/>
    </row>
    <row r="28" spans="1:25" x14ac:dyDescent="0.2">
      <c r="B28" s="14">
        <f t="shared" ref="B28" si="1">LEN(C28)</f>
        <v>13</v>
      </c>
      <c r="C28" s="32" t="s">
        <v>387</v>
      </c>
      <c r="D28" s="216" t="str">
        <f>CONCATENATE(C23,"*1000/",C26,"/",C27)</f>
        <v>3_EL_CH4*1000/nat_mCH4/NG_equiv</v>
      </c>
      <c r="E28" s="71">
        <f>E23*1000/E26/E27</f>
        <v>1.8572931837296605E-4</v>
      </c>
      <c r="F28" s="71">
        <f>F23*1000/F26/F27</f>
        <v>1.8105606141148765E-4</v>
      </c>
      <c r="G28" s="71">
        <f>G23*1000/G26/G27</f>
        <v>1.9463965459473302E-4</v>
      </c>
      <c r="H28" s="36" t="s">
        <v>316</v>
      </c>
      <c r="I28" s="35"/>
      <c r="J28" s="294" t="s">
        <v>354</v>
      </c>
      <c r="K28" s="294"/>
      <c r="L28" s="294"/>
      <c r="M28" s="294"/>
      <c r="N28" s="294"/>
      <c r="O28" s="294"/>
      <c r="P28" s="294"/>
      <c r="Q28" s="294"/>
    </row>
    <row r="29" spans="1:25" x14ac:dyDescent="0.2">
      <c r="B29" s="14">
        <f>LEN(C29)</f>
        <v>11</v>
      </c>
      <c r="C29" s="32" t="s">
        <v>338</v>
      </c>
      <c r="D29" s="32" t="str">
        <f>CONCATENATE("1+",C28)</f>
        <v>1+Fugitive_3_EL</v>
      </c>
      <c r="E29" s="247">
        <f>1+E28</f>
        <v>1.0001857293183729</v>
      </c>
      <c r="F29" s="247">
        <f>1+SUM(F28:F28)</f>
        <v>1.0001810560614115</v>
      </c>
      <c r="G29" s="247">
        <f>1+SUM(G28:G28)</f>
        <v>1.0001946396545947</v>
      </c>
      <c r="H29" s="36" t="s">
        <v>315</v>
      </c>
      <c r="I29" s="35"/>
      <c r="J29" s="294" t="s">
        <v>313</v>
      </c>
      <c r="K29" s="294"/>
      <c r="L29" s="294"/>
      <c r="M29" s="294"/>
      <c r="N29" s="294"/>
      <c r="O29" s="294"/>
      <c r="P29" s="294"/>
      <c r="Q29" s="294"/>
    </row>
    <row r="30" spans="1:25" x14ac:dyDescent="0.2">
      <c r="B30" s="6"/>
      <c r="C30" s="32"/>
      <c r="D30" s="37" t="s">
        <v>66</v>
      </c>
      <c r="E30" s="34"/>
      <c r="F30" s="227"/>
      <c r="G30" s="228"/>
      <c r="H30" s="36"/>
      <c r="I30" s="38"/>
      <c r="J30" s="294"/>
      <c r="K30" s="294"/>
      <c r="L30" s="294"/>
      <c r="M30" s="294"/>
      <c r="N30" s="294"/>
      <c r="O30" s="294"/>
      <c r="P30" s="294"/>
      <c r="Q30" s="294"/>
    </row>
    <row r="31" spans="1:25" ht="13.5" thickBot="1" x14ac:dyDescent="0.25">
      <c r="B31" s="6"/>
      <c r="C31" s="2"/>
      <c r="D31" s="2"/>
      <c r="E31" s="2"/>
      <c r="F31" s="2"/>
      <c r="G31" s="2"/>
      <c r="H31" s="2"/>
      <c r="J31" s="2"/>
      <c r="K31" s="2"/>
      <c r="L31" s="2"/>
      <c r="M31" s="2"/>
      <c r="N31" s="2"/>
      <c r="O31" s="2"/>
      <c r="P31" s="2"/>
    </row>
    <row r="32" spans="1:25" s="20" customFormat="1" ht="15.75" customHeight="1" thickBot="1" x14ac:dyDescent="0.25">
      <c r="A32" s="19"/>
      <c r="B32" s="286" t="s">
        <v>67</v>
      </c>
      <c r="C32" s="287"/>
      <c r="D32" s="287"/>
      <c r="E32" s="287"/>
      <c r="F32" s="287"/>
      <c r="G32" s="287"/>
      <c r="H32" s="287"/>
      <c r="I32" s="287"/>
      <c r="J32" s="287"/>
      <c r="K32" s="287"/>
      <c r="L32" s="287"/>
      <c r="M32" s="287"/>
      <c r="N32" s="287"/>
      <c r="O32" s="287"/>
      <c r="P32" s="287"/>
      <c r="Q32" s="288"/>
      <c r="R32" s="19"/>
      <c r="S32" s="19"/>
      <c r="T32" s="19"/>
      <c r="U32" s="19"/>
      <c r="V32" s="19"/>
      <c r="W32" s="19"/>
      <c r="X32" s="19"/>
      <c r="Y32" s="19"/>
    </row>
    <row r="33" spans="1:25" x14ac:dyDescent="0.2">
      <c r="B33" s="6"/>
      <c r="C33" s="2"/>
      <c r="D33" s="2"/>
      <c r="E33" s="2"/>
      <c r="F33" s="2"/>
      <c r="G33" s="2"/>
      <c r="H33" s="30" t="s">
        <v>68</v>
      </c>
      <c r="J33" s="2"/>
      <c r="K33" s="2"/>
      <c r="L33" s="2"/>
      <c r="M33" s="2"/>
      <c r="N33" s="2"/>
      <c r="O33" s="2"/>
      <c r="P33" s="2"/>
    </row>
    <row r="34" spans="1:25" x14ac:dyDescent="0.2">
      <c r="B34" s="6"/>
      <c r="C34" s="31" t="s">
        <v>69</v>
      </c>
      <c r="D34" s="31" t="s">
        <v>70</v>
      </c>
      <c r="E34" s="31" t="s">
        <v>59</v>
      </c>
      <c r="F34" s="31" t="s">
        <v>71</v>
      </c>
      <c r="G34" s="31" t="s">
        <v>69</v>
      </c>
      <c r="H34" s="31" t="s">
        <v>62</v>
      </c>
      <c r="I34" s="31" t="s">
        <v>72</v>
      </c>
      <c r="J34" s="31" t="s">
        <v>73</v>
      </c>
      <c r="K34" s="31" t="s">
        <v>74</v>
      </c>
      <c r="L34" s="31" t="s">
        <v>75</v>
      </c>
      <c r="M34" s="31" t="s">
        <v>63</v>
      </c>
      <c r="N34" s="31" t="s">
        <v>17</v>
      </c>
      <c r="O34" s="298" t="s">
        <v>64</v>
      </c>
      <c r="P34" s="298"/>
      <c r="Q34" s="298"/>
      <c r="X34" s="19"/>
      <c r="Y34" s="19"/>
    </row>
    <row r="35" spans="1:25" ht="14.25" customHeight="1" x14ac:dyDescent="0.2">
      <c r="B35" s="6"/>
      <c r="C35" s="39" t="str">
        <f>C29</f>
        <v>NG_gathered</v>
      </c>
      <c r="D35" s="40" t="s">
        <v>350</v>
      </c>
      <c r="E35" s="41">
        <v>1</v>
      </c>
      <c r="F35" s="41" t="s">
        <v>41</v>
      </c>
      <c r="G35" s="238">
        <f>IF($C35="",1,VLOOKUP($C35,$C$22:$H$30,3,FALSE))</f>
        <v>1.0001857293183729</v>
      </c>
      <c r="H35" s="43" t="str">
        <f>IF($C35="","",VLOOKUP($C35,$C$22:$H$30,6,FALSE))</f>
        <v>kg NG</v>
      </c>
      <c r="I35" s="239">
        <f>IF(D35="","",E35*G35*$D$5)</f>
        <v>1.0001857293183729</v>
      </c>
      <c r="J35" s="41" t="s">
        <v>41</v>
      </c>
      <c r="K35" s="45" t="s">
        <v>91</v>
      </c>
      <c r="L35" s="41"/>
      <c r="M35" s="46"/>
      <c r="N35" s="46"/>
      <c r="O35" s="300" t="s">
        <v>386</v>
      </c>
      <c r="P35" s="300"/>
      <c r="Q35" s="300"/>
      <c r="X35" s="19"/>
      <c r="Y35" s="19"/>
    </row>
    <row r="36" spans="1:25" x14ac:dyDescent="0.2">
      <c r="B36" s="6"/>
      <c r="C36" s="41"/>
      <c r="D36" s="48"/>
      <c r="E36" s="41"/>
      <c r="F36" s="41"/>
      <c r="G36" s="42">
        <f>IF($C36="",1,VLOOKUP($C36,$C$22:$H$30,3,FALSE))</f>
        <v>1</v>
      </c>
      <c r="H36" s="43" t="str">
        <f>IF($C36="","",VLOOKUP($C36,$C$22:$H$30,6,FALSE))</f>
        <v/>
      </c>
      <c r="I36" s="44" t="str">
        <f>IF(D36="","",E36*G36*$D$5)</f>
        <v/>
      </c>
      <c r="J36" s="41"/>
      <c r="K36" s="45"/>
      <c r="L36" s="41"/>
      <c r="M36" s="46"/>
      <c r="N36" s="46"/>
      <c r="O36" s="302"/>
      <c r="P36" s="302"/>
      <c r="Q36" s="302"/>
      <c r="X36" s="19"/>
      <c r="Y36" s="19"/>
    </row>
    <row r="37" spans="1:25" x14ac:dyDescent="0.2">
      <c r="B37" s="6"/>
      <c r="C37" s="50" t="s">
        <v>65</v>
      </c>
      <c r="D37" s="37" t="s">
        <v>66</v>
      </c>
      <c r="E37" s="51" t="s">
        <v>76</v>
      </c>
      <c r="F37" s="37"/>
      <c r="G37" s="37"/>
      <c r="H37" s="37"/>
      <c r="I37" s="51" t="s">
        <v>77</v>
      </c>
      <c r="J37" s="37"/>
      <c r="K37" s="51"/>
      <c r="L37" s="37" t="s">
        <v>78</v>
      </c>
      <c r="M37" s="52"/>
      <c r="N37" s="52"/>
      <c r="O37" s="293"/>
      <c r="P37" s="293"/>
      <c r="Q37" s="293"/>
      <c r="X37" s="19"/>
      <c r="Y37" s="19"/>
    </row>
    <row r="38" spans="1:25" s="2" customFormat="1" ht="13.5" thickBot="1" x14ac:dyDescent="0.25">
      <c r="B38" s="6"/>
      <c r="X38" s="19"/>
      <c r="Y38" s="19"/>
    </row>
    <row r="39" spans="1:25" s="20" customFormat="1" ht="15.75" customHeight="1" thickBot="1" x14ac:dyDescent="0.25">
      <c r="A39" s="19"/>
      <c r="B39" s="286" t="s">
        <v>79</v>
      </c>
      <c r="C39" s="287"/>
      <c r="D39" s="287"/>
      <c r="E39" s="287"/>
      <c r="F39" s="287"/>
      <c r="G39" s="287"/>
      <c r="H39" s="287"/>
      <c r="I39" s="287"/>
      <c r="J39" s="287"/>
      <c r="K39" s="287"/>
      <c r="L39" s="287"/>
      <c r="M39" s="287"/>
      <c r="N39" s="287"/>
      <c r="O39" s="287"/>
      <c r="P39" s="287"/>
      <c r="Q39" s="288"/>
      <c r="R39" s="19"/>
      <c r="S39" s="19"/>
      <c r="T39" s="19"/>
      <c r="U39" s="19"/>
      <c r="V39" s="19"/>
      <c r="W39" s="19"/>
      <c r="X39" s="19"/>
      <c r="Y39" s="19"/>
    </row>
    <row r="40" spans="1:25" x14ac:dyDescent="0.2">
      <c r="B40" s="6"/>
      <c r="C40" s="2"/>
      <c r="D40" s="2"/>
      <c r="E40" s="2"/>
      <c r="F40" s="2"/>
      <c r="G40" s="2"/>
      <c r="H40" s="30" t="s">
        <v>80</v>
      </c>
      <c r="J40" s="2"/>
      <c r="K40" s="2"/>
      <c r="L40" s="2"/>
      <c r="M40" s="2"/>
      <c r="N40" s="2"/>
      <c r="O40" s="2"/>
      <c r="P40" s="2"/>
      <c r="X40" s="19"/>
      <c r="Y40" s="19"/>
    </row>
    <row r="41" spans="1:25" x14ac:dyDescent="0.2">
      <c r="B41" s="6"/>
      <c r="C41" s="31" t="s">
        <v>69</v>
      </c>
      <c r="D41" s="31" t="s">
        <v>70</v>
      </c>
      <c r="E41" s="31" t="s">
        <v>59</v>
      </c>
      <c r="F41" s="31" t="s">
        <v>71</v>
      </c>
      <c r="G41" s="31" t="s">
        <v>69</v>
      </c>
      <c r="H41" s="31" t="s">
        <v>62</v>
      </c>
      <c r="I41" s="31" t="s">
        <v>72</v>
      </c>
      <c r="J41" s="31" t="s">
        <v>73</v>
      </c>
      <c r="K41" s="31" t="s">
        <v>74</v>
      </c>
      <c r="L41" s="31" t="s">
        <v>75</v>
      </c>
      <c r="M41" s="31" t="s">
        <v>63</v>
      </c>
      <c r="N41" s="31" t="s">
        <v>17</v>
      </c>
      <c r="O41" s="298" t="s">
        <v>64</v>
      </c>
      <c r="P41" s="298"/>
      <c r="Q41" s="298"/>
      <c r="X41" s="19"/>
      <c r="Y41" s="19"/>
    </row>
    <row r="42" spans="1:25" x14ac:dyDescent="0.2">
      <c r="B42" s="6"/>
      <c r="C42" s="53"/>
      <c r="D42" s="54" t="s">
        <v>314</v>
      </c>
      <c r="E42" s="55">
        <v>1</v>
      </c>
      <c r="F42" s="55" t="str">
        <f>J42</f>
        <v>kg NG</v>
      </c>
      <c r="G42" s="42">
        <f>IF($C42="",1,VLOOKUP($C42,$C$22:$H$30,3,FALSE))</f>
        <v>1</v>
      </c>
      <c r="H42" s="43" t="str">
        <f>IF($C42="","",VLOOKUP($C42,$C$22:$H$30,6,FALSE))</f>
        <v/>
      </c>
      <c r="I42" s="44">
        <f t="shared" ref="I42:I44" si="2">IF(D42="","",E42*G42*$D$5)</f>
        <v>1</v>
      </c>
      <c r="J42" s="55" t="s">
        <v>315</v>
      </c>
      <c r="K42" s="45" t="s">
        <v>91</v>
      </c>
      <c r="L42" s="41"/>
      <c r="M42" s="56"/>
      <c r="N42" s="56"/>
      <c r="O42" s="301" t="s">
        <v>81</v>
      </c>
      <c r="P42" s="301"/>
      <c r="Q42" s="301"/>
      <c r="X42" s="19"/>
      <c r="Y42" s="19"/>
    </row>
    <row r="43" spans="1:25" x14ac:dyDescent="0.2">
      <c r="B43" s="6"/>
      <c r="C43" s="48" t="str">
        <f>C28</f>
        <v>Fugitive_3_EL</v>
      </c>
      <c r="D43" s="57" t="str">
        <f>CONCATENATE(,C28," [to venting and flaring]")</f>
        <v>Fugitive_3_EL [to venting and flaring]</v>
      </c>
      <c r="E43" s="55">
        <v>1</v>
      </c>
      <c r="F43" s="55" t="str">
        <f t="shared" ref="F43" si="3">J43</f>
        <v>kg NG</v>
      </c>
      <c r="G43" s="42">
        <f>IF($C43="",1,VLOOKUP($C43,$C$22:$H$30,3,FALSE))</f>
        <v>1.8572931837296605E-4</v>
      </c>
      <c r="H43" s="43" t="str">
        <f>IF($C43="","",VLOOKUP($C43,$C$22:$H$30,6,FALSE))</f>
        <v>kg NG/kg NG</v>
      </c>
      <c r="I43" s="230">
        <f t="shared" si="2"/>
        <v>1.8572931837296605E-4</v>
      </c>
      <c r="J43" s="55" t="s">
        <v>315</v>
      </c>
      <c r="K43" s="45" t="s">
        <v>91</v>
      </c>
      <c r="L43" s="41"/>
      <c r="M43" s="46"/>
      <c r="N43" s="46"/>
      <c r="O43" s="303" t="str">
        <f>J28</f>
        <v>[kg NG/kg NG] Fugitive emissions of NG from equipment leaks per unit of natural gas gathered</v>
      </c>
      <c r="P43" s="304"/>
      <c r="Q43" s="305"/>
      <c r="X43" s="19"/>
      <c r="Y43" s="19"/>
    </row>
    <row r="44" spans="1:25" x14ac:dyDescent="0.2">
      <c r="B44" s="6"/>
      <c r="C44" s="48"/>
      <c r="D44" s="57"/>
      <c r="E44" s="55"/>
      <c r="F44" s="55"/>
      <c r="G44" s="42">
        <f>IF($C44="",1,VLOOKUP($C44,$C$22:$H$30,3,FALSE))</f>
        <v>1</v>
      </c>
      <c r="H44" s="43" t="str">
        <f>IF($C44="","",VLOOKUP($C44,$C$22:$H$30,6,FALSE))</f>
        <v/>
      </c>
      <c r="I44" s="44" t="str">
        <f t="shared" si="2"/>
        <v/>
      </c>
      <c r="J44" s="55"/>
      <c r="K44" s="45"/>
      <c r="L44" s="41"/>
      <c r="M44" s="46"/>
      <c r="N44" s="46"/>
      <c r="O44" s="301"/>
      <c r="P44" s="301"/>
      <c r="Q44" s="301"/>
      <c r="X44" s="19"/>
      <c r="Y44" s="19"/>
    </row>
    <row r="45" spans="1:25" x14ac:dyDescent="0.2">
      <c r="B45" s="6"/>
      <c r="C45" s="50" t="s">
        <v>65</v>
      </c>
      <c r="D45" s="58" t="s">
        <v>66</v>
      </c>
      <c r="E45" s="51" t="s">
        <v>76</v>
      </c>
      <c r="F45" s="55"/>
      <c r="G45" s="59"/>
      <c r="H45" s="60"/>
      <c r="I45" s="60"/>
      <c r="J45" s="37"/>
      <c r="K45" s="51"/>
      <c r="L45" s="37" t="s">
        <v>78</v>
      </c>
      <c r="M45" s="52"/>
      <c r="N45" s="52"/>
      <c r="O45" s="293"/>
      <c r="P45" s="293"/>
      <c r="Q45" s="293"/>
      <c r="X45" s="19"/>
      <c r="Y45" s="19"/>
    </row>
    <row r="46" spans="1:25" x14ac:dyDescent="0.2">
      <c r="B46" s="6"/>
      <c r="C46" s="2"/>
      <c r="D46" s="2"/>
      <c r="E46" s="2"/>
      <c r="F46" s="2"/>
      <c r="G46" s="2"/>
      <c r="H46" s="2"/>
      <c r="J46" s="2"/>
      <c r="K46" s="2"/>
      <c r="L46" s="2"/>
      <c r="M46" s="2"/>
      <c r="N46" s="2"/>
      <c r="O46" s="2"/>
      <c r="P46" s="2"/>
      <c r="X46" s="19"/>
      <c r="Y46" s="19"/>
    </row>
    <row r="47" spans="1:25" ht="20.25" customHeight="1" x14ac:dyDescent="0.2">
      <c r="B47" s="6"/>
      <c r="C47" s="295" t="s">
        <v>82</v>
      </c>
      <c r="D47" s="299"/>
      <c r="E47" s="299"/>
      <c r="F47" s="299"/>
      <c r="G47" s="299"/>
      <c r="H47" s="299"/>
      <c r="I47" s="299"/>
      <c r="J47" s="299"/>
      <c r="K47" s="299"/>
      <c r="L47" s="299"/>
      <c r="M47" s="299"/>
      <c r="N47" s="299"/>
      <c r="O47" s="299"/>
      <c r="P47" s="299"/>
      <c r="Q47" s="296"/>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1" t="s">
        <v>83</v>
      </c>
      <c r="C99" s="2"/>
      <c r="D99" s="2"/>
      <c r="E99" s="2"/>
      <c r="F99" s="2"/>
      <c r="G99" s="2"/>
      <c r="H99" s="2"/>
      <c r="J99" s="2"/>
      <c r="K99" s="2"/>
      <c r="L99" s="2"/>
      <c r="M99" s="2"/>
      <c r="N99" s="2"/>
      <c r="O99" s="2"/>
      <c r="P99" s="2"/>
    </row>
    <row r="100" spans="1:25" s="62" customFormat="1" x14ac:dyDescent="0.2">
      <c r="A100" s="6"/>
      <c r="B100" s="6"/>
      <c r="C100" s="6" t="s">
        <v>84</v>
      </c>
      <c r="D100" s="6" t="s">
        <v>85</v>
      </c>
      <c r="E100" s="6" t="s">
        <v>86</v>
      </c>
      <c r="F100" s="6"/>
      <c r="G100" s="6"/>
      <c r="H100" s="6" t="s">
        <v>75</v>
      </c>
      <c r="I100" s="6"/>
      <c r="J100" s="6" t="s">
        <v>74</v>
      </c>
      <c r="K100" s="6"/>
      <c r="L100" s="6"/>
      <c r="M100" s="6"/>
      <c r="N100" s="6"/>
      <c r="O100" s="6"/>
      <c r="P100" s="6"/>
      <c r="Q100" s="6"/>
      <c r="R100" s="6"/>
      <c r="S100" s="6"/>
      <c r="T100" s="6"/>
      <c r="U100" s="6"/>
      <c r="V100" s="6"/>
      <c r="W100" s="6"/>
      <c r="X100" s="6"/>
      <c r="Y100" s="6"/>
    </row>
    <row r="101" spans="1:25" x14ac:dyDescent="0.2">
      <c r="B101" s="6"/>
      <c r="C101" s="63" t="s">
        <v>78</v>
      </c>
      <c r="D101" s="63" t="s">
        <v>78</v>
      </c>
      <c r="E101" s="63" t="s">
        <v>78</v>
      </c>
      <c r="F101" s="2"/>
      <c r="G101" s="2"/>
      <c r="H101" s="63" t="s">
        <v>78</v>
      </c>
      <c r="J101" s="2"/>
      <c r="K101" s="2"/>
      <c r="L101" s="2"/>
      <c r="M101" s="2"/>
      <c r="N101" s="2"/>
      <c r="O101" s="2"/>
      <c r="P101" s="2"/>
    </row>
    <row r="102" spans="1:25" s="2" customFormat="1" x14ac:dyDescent="0.2">
      <c r="B102" s="6"/>
      <c r="C102" s="14" t="s">
        <v>87</v>
      </c>
      <c r="D102" s="2" t="s">
        <v>88</v>
      </c>
      <c r="E102" s="2" t="s">
        <v>89</v>
      </c>
      <c r="H102" s="2" t="s">
        <v>90</v>
      </c>
      <c r="J102" s="2" t="s">
        <v>91</v>
      </c>
    </row>
    <row r="103" spans="1:25" s="2" customFormat="1" x14ac:dyDescent="0.2">
      <c r="B103" s="6"/>
      <c r="C103" s="2" t="s">
        <v>92</v>
      </c>
      <c r="D103" s="2" t="s">
        <v>93</v>
      </c>
      <c r="E103" s="2" t="s">
        <v>94</v>
      </c>
      <c r="H103" s="2" t="s">
        <v>95</v>
      </c>
      <c r="J103" s="2" t="s">
        <v>96</v>
      </c>
    </row>
    <row r="104" spans="1:25" s="2" customFormat="1" x14ac:dyDescent="0.2">
      <c r="B104" s="6"/>
      <c r="C104" s="2" t="s">
        <v>97</v>
      </c>
      <c r="D104" s="2" t="s">
        <v>98</v>
      </c>
      <c r="E104" s="2" t="s">
        <v>99</v>
      </c>
      <c r="H104" s="2" t="s">
        <v>100</v>
      </c>
    </row>
    <row r="105" spans="1:25" s="2" customFormat="1" x14ac:dyDescent="0.2">
      <c r="B105" s="6"/>
      <c r="C105" s="2" t="s">
        <v>101</v>
      </c>
      <c r="D105" s="2" t="s">
        <v>102</v>
      </c>
      <c r="E105" s="2" t="s">
        <v>103</v>
      </c>
      <c r="H105" s="2" t="s">
        <v>104</v>
      </c>
    </row>
    <row r="106" spans="1:25" s="2" customFormat="1" x14ac:dyDescent="0.2">
      <c r="B106" s="6"/>
      <c r="C106" s="2" t="s">
        <v>105</v>
      </c>
      <c r="E106" s="2" t="s">
        <v>106</v>
      </c>
      <c r="H106" s="2" t="s">
        <v>106</v>
      </c>
    </row>
    <row r="107" spans="1:25" s="2" customFormat="1" x14ac:dyDescent="0.2">
      <c r="B107" s="6"/>
      <c r="C107" s="2" t="s">
        <v>107</v>
      </c>
    </row>
    <row r="108" spans="1:25" s="2" customFormat="1" x14ac:dyDescent="0.2">
      <c r="B108" s="6"/>
      <c r="C108" s="2" t="s">
        <v>108</v>
      </c>
    </row>
    <row r="109" spans="1:25" s="2" customFormat="1" x14ac:dyDescent="0.2">
      <c r="B109" s="6"/>
      <c r="C109" s="2" t="s">
        <v>109</v>
      </c>
    </row>
    <row r="110" spans="1:25" s="2" customFormat="1" x14ac:dyDescent="0.2">
      <c r="B110" s="6"/>
      <c r="C110" s="14" t="s">
        <v>110</v>
      </c>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sheetData>
  <sheetProtection formatCells="0" formatRows="0" insertRows="0" insertHyperlinks="0" deleteRows="0" selectLockedCells="1"/>
  <mergeCells count="48">
    <mergeCell ref="O45:Q45"/>
    <mergeCell ref="C47:Q47"/>
    <mergeCell ref="J27:Q27"/>
    <mergeCell ref="J24:Q24"/>
    <mergeCell ref="B32:Q32"/>
    <mergeCell ref="O34:Q34"/>
    <mergeCell ref="O35:Q35"/>
    <mergeCell ref="J28:Q28"/>
    <mergeCell ref="J30:Q30"/>
    <mergeCell ref="O44:Q44"/>
    <mergeCell ref="B39:Q39"/>
    <mergeCell ref="O41:Q41"/>
    <mergeCell ref="J26:Q26"/>
    <mergeCell ref="O42:Q42"/>
    <mergeCell ref="O36:Q36"/>
    <mergeCell ref="O43:Q43"/>
    <mergeCell ref="O37:Q37"/>
    <mergeCell ref="J29:Q29"/>
    <mergeCell ref="B17:C17"/>
    <mergeCell ref="D17:E17"/>
    <mergeCell ref="B20:Q20"/>
    <mergeCell ref="J22:Q22"/>
    <mergeCell ref="J25:Q25"/>
    <mergeCell ref="J23:Q23"/>
    <mergeCell ref="B13:C13"/>
    <mergeCell ref="D13:E13"/>
    <mergeCell ref="G13:O16"/>
    <mergeCell ref="B14:C14"/>
    <mergeCell ref="D14:E14"/>
    <mergeCell ref="B15:C15"/>
    <mergeCell ref="D15:E15"/>
    <mergeCell ref="B16:C16"/>
    <mergeCell ref="D16:E16"/>
    <mergeCell ref="B12:C12"/>
    <mergeCell ref="D12:E12"/>
    <mergeCell ref="B11:C11"/>
    <mergeCell ref="D11:E11"/>
    <mergeCell ref="B1:Q1"/>
    <mergeCell ref="B2:Q2"/>
    <mergeCell ref="B4:C4"/>
    <mergeCell ref="D4:E4"/>
    <mergeCell ref="B5:C5"/>
    <mergeCell ref="G5:J5"/>
    <mergeCell ref="B6:C6"/>
    <mergeCell ref="D6:O6"/>
    <mergeCell ref="B8:Q8"/>
    <mergeCell ref="B10:C10"/>
    <mergeCell ref="D10:E10"/>
  </mergeCells>
  <conditionalFormatting sqref="H42 H44:H45 H35:H36">
    <cfRule type="cellIs" dxfId="9" priority="43" stopIfTrue="1" operator="equal">
      <formula>0</formula>
    </cfRule>
  </conditionalFormatting>
  <conditionalFormatting sqref="G42 G44:G45 G35:G36">
    <cfRule type="cellIs" dxfId="8" priority="42" stopIfTrue="1" operator="equal">
      <formula>1</formula>
    </cfRule>
  </conditionalFormatting>
  <conditionalFormatting sqref="H43">
    <cfRule type="cellIs" dxfId="7" priority="3" stopIfTrue="1" operator="equal">
      <formula>0</formula>
    </cfRule>
  </conditionalFormatting>
  <conditionalFormatting sqref="G43">
    <cfRule type="cellIs" dxfId="6" priority="2" stopIfTrue="1" operator="equal">
      <formula>1</formula>
    </cfRule>
  </conditionalFormatting>
  <dataValidations count="7">
    <dataValidation type="list" allowBlank="1" showInputMessage="1" showErrorMessage="1" sqref="WVT983029:WVT983036 JH42 L42:L44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L65539:L65577 JH65539:JH65577 TD65539:TD65577 ACZ65539:ACZ65577 AMV65539:AMV65577 AWR65539:AWR65577 BGN65539:BGN65577 BQJ65539:BQJ65577 CAF65539:CAF65577 CKB65539:CKB65577 CTX65539:CTX65577 DDT65539:DDT65577 DNP65539:DNP65577 DXL65539:DXL65577 EHH65539:EHH65577 ERD65539:ERD65577 FAZ65539:FAZ65577 FKV65539:FKV65577 FUR65539:FUR65577 GEN65539:GEN65577 GOJ65539:GOJ65577 GYF65539:GYF65577 HIB65539:HIB65577 HRX65539:HRX65577 IBT65539:IBT65577 ILP65539:ILP65577 IVL65539:IVL65577 JFH65539:JFH65577 JPD65539:JPD65577 JYZ65539:JYZ65577 KIV65539:KIV65577 KSR65539:KSR65577 LCN65539:LCN65577 LMJ65539:LMJ65577 LWF65539:LWF65577 MGB65539:MGB65577 MPX65539:MPX65577 MZT65539:MZT65577 NJP65539:NJP65577 NTL65539:NTL65577 ODH65539:ODH65577 OND65539:OND65577 OWZ65539:OWZ65577 PGV65539:PGV65577 PQR65539:PQR65577 QAN65539:QAN65577 QKJ65539:QKJ65577 QUF65539:QUF65577 REB65539:REB65577 RNX65539:RNX65577 RXT65539:RXT65577 SHP65539:SHP65577 SRL65539:SRL65577 TBH65539:TBH65577 TLD65539:TLD65577 TUZ65539:TUZ65577 UEV65539:UEV65577 UOR65539:UOR65577 UYN65539:UYN65577 VIJ65539:VIJ65577 VSF65539:VSF65577 WCB65539:WCB65577 WLX65539:WLX65577 WVT65539:WVT65577 L131075:L131113 JH131075:JH131113 TD131075:TD131113 ACZ131075:ACZ131113 AMV131075:AMV131113 AWR131075:AWR131113 BGN131075:BGN131113 BQJ131075:BQJ131113 CAF131075:CAF131113 CKB131075:CKB131113 CTX131075:CTX131113 DDT131075:DDT131113 DNP131075:DNP131113 DXL131075:DXL131113 EHH131075:EHH131113 ERD131075:ERD131113 FAZ131075:FAZ131113 FKV131075:FKV131113 FUR131075:FUR131113 GEN131075:GEN131113 GOJ131075:GOJ131113 GYF131075:GYF131113 HIB131075:HIB131113 HRX131075:HRX131113 IBT131075:IBT131113 ILP131075:ILP131113 IVL131075:IVL131113 JFH131075:JFH131113 JPD131075:JPD131113 JYZ131075:JYZ131113 KIV131075:KIV131113 KSR131075:KSR131113 LCN131075:LCN131113 LMJ131075:LMJ131113 LWF131075:LWF131113 MGB131075:MGB131113 MPX131075:MPX131113 MZT131075:MZT131113 NJP131075:NJP131113 NTL131075:NTL131113 ODH131075:ODH131113 OND131075:OND131113 OWZ131075:OWZ131113 PGV131075:PGV131113 PQR131075:PQR131113 QAN131075:QAN131113 QKJ131075:QKJ131113 QUF131075:QUF131113 REB131075:REB131113 RNX131075:RNX131113 RXT131075:RXT131113 SHP131075:SHP131113 SRL131075:SRL131113 TBH131075:TBH131113 TLD131075:TLD131113 TUZ131075:TUZ131113 UEV131075:UEV131113 UOR131075:UOR131113 UYN131075:UYN131113 VIJ131075:VIJ131113 VSF131075:VSF131113 WCB131075:WCB131113 WLX131075:WLX131113 WVT131075:WVT131113 L196611:L196649 JH196611:JH196649 TD196611:TD196649 ACZ196611:ACZ196649 AMV196611:AMV196649 AWR196611:AWR196649 BGN196611:BGN196649 BQJ196611:BQJ196649 CAF196611:CAF196649 CKB196611:CKB196649 CTX196611:CTX196649 DDT196611:DDT196649 DNP196611:DNP196649 DXL196611:DXL196649 EHH196611:EHH196649 ERD196611:ERD196649 FAZ196611:FAZ196649 FKV196611:FKV196649 FUR196611:FUR196649 GEN196611:GEN196649 GOJ196611:GOJ196649 GYF196611:GYF196649 HIB196611:HIB196649 HRX196611:HRX196649 IBT196611:IBT196649 ILP196611:ILP196649 IVL196611:IVL196649 JFH196611:JFH196649 JPD196611:JPD196649 JYZ196611:JYZ196649 KIV196611:KIV196649 KSR196611:KSR196649 LCN196611:LCN196649 LMJ196611:LMJ196649 LWF196611:LWF196649 MGB196611:MGB196649 MPX196611:MPX196649 MZT196611:MZT196649 NJP196611:NJP196649 NTL196611:NTL196649 ODH196611:ODH196649 OND196611:OND196649 OWZ196611:OWZ196649 PGV196611:PGV196649 PQR196611:PQR196649 QAN196611:QAN196649 QKJ196611:QKJ196649 QUF196611:QUF196649 REB196611:REB196649 RNX196611:RNX196649 RXT196611:RXT196649 SHP196611:SHP196649 SRL196611:SRL196649 TBH196611:TBH196649 TLD196611:TLD196649 TUZ196611:TUZ196649 UEV196611:UEV196649 UOR196611:UOR196649 UYN196611:UYN196649 VIJ196611:VIJ196649 VSF196611:VSF196649 WCB196611:WCB196649 WLX196611:WLX196649 WVT196611:WVT196649 L262147:L262185 JH262147:JH262185 TD262147:TD262185 ACZ262147:ACZ262185 AMV262147:AMV262185 AWR262147:AWR262185 BGN262147:BGN262185 BQJ262147:BQJ262185 CAF262147:CAF262185 CKB262147:CKB262185 CTX262147:CTX262185 DDT262147:DDT262185 DNP262147:DNP262185 DXL262147:DXL262185 EHH262147:EHH262185 ERD262147:ERD262185 FAZ262147:FAZ262185 FKV262147:FKV262185 FUR262147:FUR262185 GEN262147:GEN262185 GOJ262147:GOJ262185 GYF262147:GYF262185 HIB262147:HIB262185 HRX262147:HRX262185 IBT262147:IBT262185 ILP262147:ILP262185 IVL262147:IVL262185 JFH262147:JFH262185 JPD262147:JPD262185 JYZ262147:JYZ262185 KIV262147:KIV262185 KSR262147:KSR262185 LCN262147:LCN262185 LMJ262147:LMJ262185 LWF262147:LWF262185 MGB262147:MGB262185 MPX262147:MPX262185 MZT262147:MZT262185 NJP262147:NJP262185 NTL262147:NTL262185 ODH262147:ODH262185 OND262147:OND262185 OWZ262147:OWZ262185 PGV262147:PGV262185 PQR262147:PQR262185 QAN262147:QAN262185 QKJ262147:QKJ262185 QUF262147:QUF262185 REB262147:REB262185 RNX262147:RNX262185 RXT262147:RXT262185 SHP262147:SHP262185 SRL262147:SRL262185 TBH262147:TBH262185 TLD262147:TLD262185 TUZ262147:TUZ262185 UEV262147:UEV262185 UOR262147:UOR262185 UYN262147:UYN262185 VIJ262147:VIJ262185 VSF262147:VSF262185 WCB262147:WCB262185 WLX262147:WLX262185 WVT262147:WVT262185 L327683:L327721 JH327683:JH327721 TD327683:TD327721 ACZ327683:ACZ327721 AMV327683:AMV327721 AWR327683:AWR327721 BGN327683:BGN327721 BQJ327683:BQJ327721 CAF327683:CAF327721 CKB327683:CKB327721 CTX327683:CTX327721 DDT327683:DDT327721 DNP327683:DNP327721 DXL327683:DXL327721 EHH327683:EHH327721 ERD327683:ERD327721 FAZ327683:FAZ327721 FKV327683:FKV327721 FUR327683:FUR327721 GEN327683:GEN327721 GOJ327683:GOJ327721 GYF327683:GYF327721 HIB327683:HIB327721 HRX327683:HRX327721 IBT327683:IBT327721 ILP327683:ILP327721 IVL327683:IVL327721 JFH327683:JFH327721 JPD327683:JPD327721 JYZ327683:JYZ327721 KIV327683:KIV327721 KSR327683:KSR327721 LCN327683:LCN327721 LMJ327683:LMJ327721 LWF327683:LWF327721 MGB327683:MGB327721 MPX327683:MPX327721 MZT327683:MZT327721 NJP327683:NJP327721 NTL327683:NTL327721 ODH327683:ODH327721 OND327683:OND327721 OWZ327683:OWZ327721 PGV327683:PGV327721 PQR327683:PQR327721 QAN327683:QAN327721 QKJ327683:QKJ327721 QUF327683:QUF327721 REB327683:REB327721 RNX327683:RNX327721 RXT327683:RXT327721 SHP327683:SHP327721 SRL327683:SRL327721 TBH327683:TBH327721 TLD327683:TLD327721 TUZ327683:TUZ327721 UEV327683:UEV327721 UOR327683:UOR327721 UYN327683:UYN327721 VIJ327683:VIJ327721 VSF327683:VSF327721 WCB327683:WCB327721 WLX327683:WLX327721 WVT327683:WVT327721 L393219:L393257 JH393219:JH393257 TD393219:TD393257 ACZ393219:ACZ393257 AMV393219:AMV393257 AWR393219:AWR393257 BGN393219:BGN393257 BQJ393219:BQJ393257 CAF393219:CAF393257 CKB393219:CKB393257 CTX393219:CTX393257 DDT393219:DDT393257 DNP393219:DNP393257 DXL393219:DXL393257 EHH393219:EHH393257 ERD393219:ERD393257 FAZ393219:FAZ393257 FKV393219:FKV393257 FUR393219:FUR393257 GEN393219:GEN393257 GOJ393219:GOJ393257 GYF393219:GYF393257 HIB393219:HIB393257 HRX393219:HRX393257 IBT393219:IBT393257 ILP393219:ILP393257 IVL393219:IVL393257 JFH393219:JFH393257 JPD393219:JPD393257 JYZ393219:JYZ393257 KIV393219:KIV393257 KSR393219:KSR393257 LCN393219:LCN393257 LMJ393219:LMJ393257 LWF393219:LWF393257 MGB393219:MGB393257 MPX393219:MPX393257 MZT393219:MZT393257 NJP393219:NJP393257 NTL393219:NTL393257 ODH393219:ODH393257 OND393219:OND393257 OWZ393219:OWZ393257 PGV393219:PGV393257 PQR393219:PQR393257 QAN393219:QAN393257 QKJ393219:QKJ393257 QUF393219:QUF393257 REB393219:REB393257 RNX393219:RNX393257 RXT393219:RXT393257 SHP393219:SHP393257 SRL393219:SRL393257 TBH393219:TBH393257 TLD393219:TLD393257 TUZ393219:TUZ393257 UEV393219:UEV393257 UOR393219:UOR393257 UYN393219:UYN393257 VIJ393219:VIJ393257 VSF393219:VSF393257 WCB393219:WCB393257 WLX393219:WLX393257 WVT393219:WVT393257 L458755:L458793 JH458755:JH458793 TD458755:TD458793 ACZ458755:ACZ458793 AMV458755:AMV458793 AWR458755:AWR458793 BGN458755:BGN458793 BQJ458755:BQJ458793 CAF458755:CAF458793 CKB458755:CKB458793 CTX458755:CTX458793 DDT458755:DDT458793 DNP458755:DNP458793 DXL458755:DXL458793 EHH458755:EHH458793 ERD458755:ERD458793 FAZ458755:FAZ458793 FKV458755:FKV458793 FUR458755:FUR458793 GEN458755:GEN458793 GOJ458755:GOJ458793 GYF458755:GYF458793 HIB458755:HIB458793 HRX458755:HRX458793 IBT458755:IBT458793 ILP458755:ILP458793 IVL458755:IVL458793 JFH458755:JFH458793 JPD458755:JPD458793 JYZ458755:JYZ458793 KIV458755:KIV458793 KSR458755:KSR458793 LCN458755:LCN458793 LMJ458755:LMJ458793 LWF458755:LWF458793 MGB458755:MGB458793 MPX458755:MPX458793 MZT458755:MZT458793 NJP458755:NJP458793 NTL458755:NTL458793 ODH458755:ODH458793 OND458755:OND458793 OWZ458755:OWZ458793 PGV458755:PGV458793 PQR458755:PQR458793 QAN458755:QAN458793 QKJ458755:QKJ458793 QUF458755:QUF458793 REB458755:REB458793 RNX458755:RNX458793 RXT458755:RXT458793 SHP458755:SHP458793 SRL458755:SRL458793 TBH458755:TBH458793 TLD458755:TLD458793 TUZ458755:TUZ458793 UEV458755:UEV458793 UOR458755:UOR458793 UYN458755:UYN458793 VIJ458755:VIJ458793 VSF458755:VSF458793 WCB458755:WCB458793 WLX458755:WLX458793 WVT458755:WVT458793 L524291:L524329 JH524291:JH524329 TD524291:TD524329 ACZ524291:ACZ524329 AMV524291:AMV524329 AWR524291:AWR524329 BGN524291:BGN524329 BQJ524291:BQJ524329 CAF524291:CAF524329 CKB524291:CKB524329 CTX524291:CTX524329 DDT524291:DDT524329 DNP524291:DNP524329 DXL524291:DXL524329 EHH524291:EHH524329 ERD524291:ERD524329 FAZ524291:FAZ524329 FKV524291:FKV524329 FUR524291:FUR524329 GEN524291:GEN524329 GOJ524291:GOJ524329 GYF524291:GYF524329 HIB524291:HIB524329 HRX524291:HRX524329 IBT524291:IBT524329 ILP524291:ILP524329 IVL524291:IVL524329 JFH524291:JFH524329 JPD524291:JPD524329 JYZ524291:JYZ524329 KIV524291:KIV524329 KSR524291:KSR524329 LCN524291:LCN524329 LMJ524291:LMJ524329 LWF524291:LWF524329 MGB524291:MGB524329 MPX524291:MPX524329 MZT524291:MZT524329 NJP524291:NJP524329 NTL524291:NTL524329 ODH524291:ODH524329 OND524291:OND524329 OWZ524291:OWZ524329 PGV524291:PGV524329 PQR524291:PQR524329 QAN524291:QAN524329 QKJ524291:QKJ524329 QUF524291:QUF524329 REB524291:REB524329 RNX524291:RNX524329 RXT524291:RXT524329 SHP524291:SHP524329 SRL524291:SRL524329 TBH524291:TBH524329 TLD524291:TLD524329 TUZ524291:TUZ524329 UEV524291:UEV524329 UOR524291:UOR524329 UYN524291:UYN524329 VIJ524291:VIJ524329 VSF524291:VSF524329 WCB524291:WCB524329 WLX524291:WLX524329 WVT524291:WVT524329 L589827:L589865 JH589827:JH589865 TD589827:TD589865 ACZ589827:ACZ589865 AMV589827:AMV589865 AWR589827:AWR589865 BGN589827:BGN589865 BQJ589827:BQJ589865 CAF589827:CAF589865 CKB589827:CKB589865 CTX589827:CTX589865 DDT589827:DDT589865 DNP589827:DNP589865 DXL589827:DXL589865 EHH589827:EHH589865 ERD589827:ERD589865 FAZ589827:FAZ589865 FKV589827:FKV589865 FUR589827:FUR589865 GEN589827:GEN589865 GOJ589827:GOJ589865 GYF589827:GYF589865 HIB589827:HIB589865 HRX589827:HRX589865 IBT589827:IBT589865 ILP589827:ILP589865 IVL589827:IVL589865 JFH589827:JFH589865 JPD589827:JPD589865 JYZ589827:JYZ589865 KIV589827:KIV589865 KSR589827:KSR589865 LCN589827:LCN589865 LMJ589827:LMJ589865 LWF589827:LWF589865 MGB589827:MGB589865 MPX589827:MPX589865 MZT589827:MZT589865 NJP589827:NJP589865 NTL589827:NTL589865 ODH589827:ODH589865 OND589827:OND589865 OWZ589827:OWZ589865 PGV589827:PGV589865 PQR589827:PQR589865 QAN589827:QAN589865 QKJ589827:QKJ589865 QUF589827:QUF589865 REB589827:REB589865 RNX589827:RNX589865 RXT589827:RXT589865 SHP589827:SHP589865 SRL589827:SRL589865 TBH589827:TBH589865 TLD589827:TLD589865 TUZ589827:TUZ589865 UEV589827:UEV589865 UOR589827:UOR589865 UYN589827:UYN589865 VIJ589827:VIJ589865 VSF589827:VSF589865 WCB589827:WCB589865 WLX589827:WLX589865 WVT589827:WVT589865 L655363:L655401 JH655363:JH655401 TD655363:TD655401 ACZ655363:ACZ655401 AMV655363:AMV655401 AWR655363:AWR655401 BGN655363:BGN655401 BQJ655363:BQJ655401 CAF655363:CAF655401 CKB655363:CKB655401 CTX655363:CTX655401 DDT655363:DDT655401 DNP655363:DNP655401 DXL655363:DXL655401 EHH655363:EHH655401 ERD655363:ERD655401 FAZ655363:FAZ655401 FKV655363:FKV655401 FUR655363:FUR655401 GEN655363:GEN655401 GOJ655363:GOJ655401 GYF655363:GYF655401 HIB655363:HIB655401 HRX655363:HRX655401 IBT655363:IBT655401 ILP655363:ILP655401 IVL655363:IVL655401 JFH655363:JFH655401 JPD655363:JPD655401 JYZ655363:JYZ655401 KIV655363:KIV655401 KSR655363:KSR655401 LCN655363:LCN655401 LMJ655363:LMJ655401 LWF655363:LWF655401 MGB655363:MGB655401 MPX655363:MPX655401 MZT655363:MZT655401 NJP655363:NJP655401 NTL655363:NTL655401 ODH655363:ODH655401 OND655363:OND655401 OWZ655363:OWZ655401 PGV655363:PGV655401 PQR655363:PQR655401 QAN655363:QAN655401 QKJ655363:QKJ655401 QUF655363:QUF655401 REB655363:REB655401 RNX655363:RNX655401 RXT655363:RXT655401 SHP655363:SHP655401 SRL655363:SRL655401 TBH655363:TBH655401 TLD655363:TLD655401 TUZ655363:TUZ655401 UEV655363:UEV655401 UOR655363:UOR655401 UYN655363:UYN655401 VIJ655363:VIJ655401 VSF655363:VSF655401 WCB655363:WCB655401 WLX655363:WLX655401 WVT655363:WVT655401 L720899:L720937 JH720899:JH720937 TD720899:TD720937 ACZ720899:ACZ720937 AMV720899:AMV720937 AWR720899:AWR720937 BGN720899:BGN720937 BQJ720899:BQJ720937 CAF720899:CAF720937 CKB720899:CKB720937 CTX720899:CTX720937 DDT720899:DDT720937 DNP720899:DNP720937 DXL720899:DXL720937 EHH720899:EHH720937 ERD720899:ERD720937 FAZ720899:FAZ720937 FKV720899:FKV720937 FUR720899:FUR720937 GEN720899:GEN720937 GOJ720899:GOJ720937 GYF720899:GYF720937 HIB720899:HIB720937 HRX720899:HRX720937 IBT720899:IBT720937 ILP720899:ILP720937 IVL720899:IVL720937 JFH720899:JFH720937 JPD720899:JPD720937 JYZ720899:JYZ720937 KIV720899:KIV720937 KSR720899:KSR720937 LCN720899:LCN720937 LMJ720899:LMJ720937 LWF720899:LWF720937 MGB720899:MGB720937 MPX720899:MPX720937 MZT720899:MZT720937 NJP720899:NJP720937 NTL720899:NTL720937 ODH720899:ODH720937 OND720899:OND720937 OWZ720899:OWZ720937 PGV720899:PGV720937 PQR720899:PQR720937 QAN720899:QAN720937 QKJ720899:QKJ720937 QUF720899:QUF720937 REB720899:REB720937 RNX720899:RNX720937 RXT720899:RXT720937 SHP720899:SHP720937 SRL720899:SRL720937 TBH720899:TBH720937 TLD720899:TLD720937 TUZ720899:TUZ720937 UEV720899:UEV720937 UOR720899:UOR720937 UYN720899:UYN720937 VIJ720899:VIJ720937 VSF720899:VSF720937 WCB720899:WCB720937 WLX720899:WLX720937 WVT720899:WVT720937 L786435:L786473 JH786435:JH786473 TD786435:TD786473 ACZ786435:ACZ786473 AMV786435:AMV786473 AWR786435:AWR786473 BGN786435:BGN786473 BQJ786435:BQJ786473 CAF786435:CAF786473 CKB786435:CKB786473 CTX786435:CTX786473 DDT786435:DDT786473 DNP786435:DNP786473 DXL786435:DXL786473 EHH786435:EHH786473 ERD786435:ERD786473 FAZ786435:FAZ786473 FKV786435:FKV786473 FUR786435:FUR786473 GEN786435:GEN786473 GOJ786435:GOJ786473 GYF786435:GYF786473 HIB786435:HIB786473 HRX786435:HRX786473 IBT786435:IBT786473 ILP786435:ILP786473 IVL786435:IVL786473 JFH786435:JFH786473 JPD786435:JPD786473 JYZ786435:JYZ786473 KIV786435:KIV786473 KSR786435:KSR786473 LCN786435:LCN786473 LMJ786435:LMJ786473 LWF786435:LWF786473 MGB786435:MGB786473 MPX786435:MPX786473 MZT786435:MZT786473 NJP786435:NJP786473 NTL786435:NTL786473 ODH786435:ODH786473 OND786435:OND786473 OWZ786435:OWZ786473 PGV786435:PGV786473 PQR786435:PQR786473 QAN786435:QAN786473 QKJ786435:QKJ786473 QUF786435:QUF786473 REB786435:REB786473 RNX786435:RNX786473 RXT786435:RXT786473 SHP786435:SHP786473 SRL786435:SRL786473 TBH786435:TBH786473 TLD786435:TLD786473 TUZ786435:TUZ786473 UEV786435:UEV786473 UOR786435:UOR786473 UYN786435:UYN786473 VIJ786435:VIJ786473 VSF786435:VSF786473 WCB786435:WCB786473 WLX786435:WLX786473 WVT786435:WVT786473 L851971:L852009 JH851971:JH852009 TD851971:TD852009 ACZ851971:ACZ852009 AMV851971:AMV852009 AWR851971:AWR852009 BGN851971:BGN852009 BQJ851971:BQJ852009 CAF851971:CAF852009 CKB851971:CKB852009 CTX851971:CTX852009 DDT851971:DDT852009 DNP851971:DNP852009 DXL851971:DXL852009 EHH851971:EHH852009 ERD851971:ERD852009 FAZ851971:FAZ852009 FKV851971:FKV852009 FUR851971:FUR852009 GEN851971:GEN852009 GOJ851971:GOJ852009 GYF851971:GYF852009 HIB851971:HIB852009 HRX851971:HRX852009 IBT851971:IBT852009 ILP851971:ILP852009 IVL851971:IVL852009 JFH851971:JFH852009 JPD851971:JPD852009 JYZ851971:JYZ852009 KIV851971:KIV852009 KSR851971:KSR852009 LCN851971:LCN852009 LMJ851971:LMJ852009 LWF851971:LWF852009 MGB851971:MGB852009 MPX851971:MPX852009 MZT851971:MZT852009 NJP851971:NJP852009 NTL851971:NTL852009 ODH851971:ODH852009 OND851971:OND852009 OWZ851971:OWZ852009 PGV851971:PGV852009 PQR851971:PQR852009 QAN851971:QAN852009 QKJ851971:QKJ852009 QUF851971:QUF852009 REB851971:REB852009 RNX851971:RNX852009 RXT851971:RXT852009 SHP851971:SHP852009 SRL851971:SRL852009 TBH851971:TBH852009 TLD851971:TLD852009 TUZ851971:TUZ852009 UEV851971:UEV852009 UOR851971:UOR852009 UYN851971:UYN852009 VIJ851971:VIJ852009 VSF851971:VSF852009 WCB851971:WCB852009 WLX851971:WLX852009 WVT851971:WVT852009 L917507:L917545 JH917507:JH917545 TD917507:TD917545 ACZ917507:ACZ917545 AMV917507:AMV917545 AWR917507:AWR917545 BGN917507:BGN917545 BQJ917507:BQJ917545 CAF917507:CAF917545 CKB917507:CKB917545 CTX917507:CTX917545 DDT917507:DDT917545 DNP917507:DNP917545 DXL917507:DXL917545 EHH917507:EHH917545 ERD917507:ERD917545 FAZ917507:FAZ917545 FKV917507:FKV917545 FUR917507:FUR917545 GEN917507:GEN917545 GOJ917507:GOJ917545 GYF917507:GYF917545 HIB917507:HIB917545 HRX917507:HRX917545 IBT917507:IBT917545 ILP917507:ILP917545 IVL917507:IVL917545 JFH917507:JFH917545 JPD917507:JPD917545 JYZ917507:JYZ917545 KIV917507:KIV917545 KSR917507:KSR917545 LCN917507:LCN917545 LMJ917507:LMJ917545 LWF917507:LWF917545 MGB917507:MGB917545 MPX917507:MPX917545 MZT917507:MZT917545 NJP917507:NJP917545 NTL917507:NTL917545 ODH917507:ODH917545 OND917507:OND917545 OWZ917507:OWZ917545 PGV917507:PGV917545 PQR917507:PQR917545 QAN917507:QAN917545 QKJ917507:QKJ917545 QUF917507:QUF917545 REB917507:REB917545 RNX917507:RNX917545 RXT917507:RXT917545 SHP917507:SHP917545 SRL917507:SRL917545 TBH917507:TBH917545 TLD917507:TLD917545 TUZ917507:TUZ917545 UEV917507:UEV917545 UOR917507:UOR917545 UYN917507:UYN917545 VIJ917507:VIJ917545 VSF917507:VSF917545 WCB917507:WCB917545 WLX917507:WLX917545 WVT917507:WVT917545 L983043:L983081 JH983043:JH983081 TD983043:TD983081 ACZ983043:ACZ983081 AMV983043:AMV983081 AWR983043:AWR983081 BGN983043:BGN983081 BQJ983043:BQJ983081 CAF983043:CAF983081 CKB983043:CKB983081 CTX983043:CTX983081 DDT983043:DDT983081 DNP983043:DNP983081 DXL983043:DXL983081 EHH983043:EHH983081 ERD983043:ERD983081 FAZ983043:FAZ983081 FKV983043:FKV983081 FUR983043:FUR983081 GEN983043:GEN983081 GOJ983043:GOJ983081 GYF983043:GYF983081 HIB983043:HIB983081 HRX983043:HRX983081 IBT983043:IBT983081 ILP983043:ILP983081 IVL983043:IVL983081 JFH983043:JFH983081 JPD983043:JPD983081 JYZ983043:JYZ983081 KIV983043:KIV983081 KSR983043:KSR983081 LCN983043:LCN983081 LMJ983043:LMJ983081 LWF983043:LWF983081 MGB983043:MGB983081 MPX983043:MPX983081 MZT983043:MZT983081 NJP983043:NJP983081 NTL983043:NTL983081 ODH983043:ODH983081 OND983043:OND983081 OWZ983043:OWZ983081 PGV983043:PGV983081 PQR983043:PQR983081 QAN983043:QAN983081 QKJ983043:QKJ983081 QUF983043:QUF983081 REB983043:REB983081 RNX983043:RNX983081 RXT983043:RXT983081 SHP983043:SHP983081 SRL983043:SRL983081 TBH983043:TBH983081 TLD983043:TLD983081 TUZ983043:TUZ983081 UEV983043:UEV983081 UOR983043:UOR983081 UYN983043:UYN983081 VIJ983043:VIJ983081 VSF983043:VSF983081 WCB983043:WCB983081 WLX983043:WLX983081 WVT983043:WVT983081 L35:L36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25:L65532 JH65525:JH65532 TD65525:TD65532 ACZ65525:ACZ65532 AMV65525:AMV65532 AWR65525:AWR65532 BGN65525:BGN65532 BQJ65525:BQJ65532 CAF65525:CAF65532 CKB65525:CKB65532 CTX65525:CTX65532 DDT65525:DDT65532 DNP65525:DNP65532 DXL65525:DXL65532 EHH65525:EHH65532 ERD65525:ERD65532 FAZ65525:FAZ65532 FKV65525:FKV65532 FUR65525:FUR65532 GEN65525:GEN65532 GOJ65525:GOJ65532 GYF65525:GYF65532 HIB65525:HIB65532 HRX65525:HRX65532 IBT65525:IBT65532 ILP65525:ILP65532 IVL65525:IVL65532 JFH65525:JFH65532 JPD65525:JPD65532 JYZ65525:JYZ65532 KIV65525:KIV65532 KSR65525:KSR65532 LCN65525:LCN65532 LMJ65525:LMJ65532 LWF65525:LWF65532 MGB65525:MGB65532 MPX65525:MPX65532 MZT65525:MZT65532 NJP65525:NJP65532 NTL65525:NTL65532 ODH65525:ODH65532 OND65525:OND65532 OWZ65525:OWZ65532 PGV65525:PGV65532 PQR65525:PQR65532 QAN65525:QAN65532 QKJ65525:QKJ65532 QUF65525:QUF65532 REB65525:REB65532 RNX65525:RNX65532 RXT65525:RXT65532 SHP65525:SHP65532 SRL65525:SRL65532 TBH65525:TBH65532 TLD65525:TLD65532 TUZ65525:TUZ65532 UEV65525:UEV65532 UOR65525:UOR65532 UYN65525:UYN65532 VIJ65525:VIJ65532 VSF65525:VSF65532 WCB65525:WCB65532 WLX65525:WLX65532 WVT65525:WVT65532 L131061:L131068 JH131061:JH131068 TD131061:TD131068 ACZ131061:ACZ131068 AMV131061:AMV131068 AWR131061:AWR131068 BGN131061:BGN131068 BQJ131061:BQJ131068 CAF131061:CAF131068 CKB131061:CKB131068 CTX131061:CTX131068 DDT131061:DDT131068 DNP131061:DNP131068 DXL131061:DXL131068 EHH131061:EHH131068 ERD131061:ERD131068 FAZ131061:FAZ131068 FKV131061:FKV131068 FUR131061:FUR131068 GEN131061:GEN131068 GOJ131061:GOJ131068 GYF131061:GYF131068 HIB131061:HIB131068 HRX131061:HRX131068 IBT131061:IBT131068 ILP131061:ILP131068 IVL131061:IVL131068 JFH131061:JFH131068 JPD131061:JPD131068 JYZ131061:JYZ131068 KIV131061:KIV131068 KSR131061:KSR131068 LCN131061:LCN131068 LMJ131061:LMJ131068 LWF131061:LWF131068 MGB131061:MGB131068 MPX131061:MPX131068 MZT131061:MZT131068 NJP131061:NJP131068 NTL131061:NTL131068 ODH131061:ODH131068 OND131061:OND131068 OWZ131061:OWZ131068 PGV131061:PGV131068 PQR131061:PQR131068 QAN131061:QAN131068 QKJ131061:QKJ131068 QUF131061:QUF131068 REB131061:REB131068 RNX131061:RNX131068 RXT131061:RXT131068 SHP131061:SHP131068 SRL131061:SRL131068 TBH131061:TBH131068 TLD131061:TLD131068 TUZ131061:TUZ131068 UEV131061:UEV131068 UOR131061:UOR131068 UYN131061:UYN131068 VIJ131061:VIJ131068 VSF131061:VSF131068 WCB131061:WCB131068 WLX131061:WLX131068 WVT131061:WVT131068 L196597:L196604 JH196597:JH196604 TD196597:TD196604 ACZ196597:ACZ196604 AMV196597:AMV196604 AWR196597:AWR196604 BGN196597:BGN196604 BQJ196597:BQJ196604 CAF196597:CAF196604 CKB196597:CKB196604 CTX196597:CTX196604 DDT196597:DDT196604 DNP196597:DNP196604 DXL196597:DXL196604 EHH196597:EHH196604 ERD196597:ERD196604 FAZ196597:FAZ196604 FKV196597:FKV196604 FUR196597:FUR196604 GEN196597:GEN196604 GOJ196597:GOJ196604 GYF196597:GYF196604 HIB196597:HIB196604 HRX196597:HRX196604 IBT196597:IBT196604 ILP196597:ILP196604 IVL196597:IVL196604 JFH196597:JFH196604 JPD196597:JPD196604 JYZ196597:JYZ196604 KIV196597:KIV196604 KSR196597:KSR196604 LCN196597:LCN196604 LMJ196597:LMJ196604 LWF196597:LWF196604 MGB196597:MGB196604 MPX196597:MPX196604 MZT196597:MZT196604 NJP196597:NJP196604 NTL196597:NTL196604 ODH196597:ODH196604 OND196597:OND196604 OWZ196597:OWZ196604 PGV196597:PGV196604 PQR196597:PQR196604 QAN196597:QAN196604 QKJ196597:QKJ196604 QUF196597:QUF196604 REB196597:REB196604 RNX196597:RNX196604 RXT196597:RXT196604 SHP196597:SHP196604 SRL196597:SRL196604 TBH196597:TBH196604 TLD196597:TLD196604 TUZ196597:TUZ196604 UEV196597:UEV196604 UOR196597:UOR196604 UYN196597:UYN196604 VIJ196597:VIJ196604 VSF196597:VSF196604 WCB196597:WCB196604 WLX196597:WLX196604 WVT196597:WVT196604 L262133:L262140 JH262133:JH262140 TD262133:TD262140 ACZ262133:ACZ262140 AMV262133:AMV262140 AWR262133:AWR262140 BGN262133:BGN262140 BQJ262133:BQJ262140 CAF262133:CAF262140 CKB262133:CKB262140 CTX262133:CTX262140 DDT262133:DDT262140 DNP262133:DNP262140 DXL262133:DXL262140 EHH262133:EHH262140 ERD262133:ERD262140 FAZ262133:FAZ262140 FKV262133:FKV262140 FUR262133:FUR262140 GEN262133:GEN262140 GOJ262133:GOJ262140 GYF262133:GYF262140 HIB262133:HIB262140 HRX262133:HRX262140 IBT262133:IBT262140 ILP262133:ILP262140 IVL262133:IVL262140 JFH262133:JFH262140 JPD262133:JPD262140 JYZ262133:JYZ262140 KIV262133:KIV262140 KSR262133:KSR262140 LCN262133:LCN262140 LMJ262133:LMJ262140 LWF262133:LWF262140 MGB262133:MGB262140 MPX262133:MPX262140 MZT262133:MZT262140 NJP262133:NJP262140 NTL262133:NTL262140 ODH262133:ODH262140 OND262133:OND262140 OWZ262133:OWZ262140 PGV262133:PGV262140 PQR262133:PQR262140 QAN262133:QAN262140 QKJ262133:QKJ262140 QUF262133:QUF262140 REB262133:REB262140 RNX262133:RNX262140 RXT262133:RXT262140 SHP262133:SHP262140 SRL262133:SRL262140 TBH262133:TBH262140 TLD262133:TLD262140 TUZ262133:TUZ262140 UEV262133:UEV262140 UOR262133:UOR262140 UYN262133:UYN262140 VIJ262133:VIJ262140 VSF262133:VSF262140 WCB262133:WCB262140 WLX262133:WLX262140 WVT262133:WVT262140 L327669:L327676 JH327669:JH327676 TD327669:TD327676 ACZ327669:ACZ327676 AMV327669:AMV327676 AWR327669:AWR327676 BGN327669:BGN327676 BQJ327669:BQJ327676 CAF327669:CAF327676 CKB327669:CKB327676 CTX327669:CTX327676 DDT327669:DDT327676 DNP327669:DNP327676 DXL327669:DXL327676 EHH327669:EHH327676 ERD327669:ERD327676 FAZ327669:FAZ327676 FKV327669:FKV327676 FUR327669:FUR327676 GEN327669:GEN327676 GOJ327669:GOJ327676 GYF327669:GYF327676 HIB327669:HIB327676 HRX327669:HRX327676 IBT327669:IBT327676 ILP327669:ILP327676 IVL327669:IVL327676 JFH327669:JFH327676 JPD327669:JPD327676 JYZ327669:JYZ327676 KIV327669:KIV327676 KSR327669:KSR327676 LCN327669:LCN327676 LMJ327669:LMJ327676 LWF327669:LWF327676 MGB327669:MGB327676 MPX327669:MPX327676 MZT327669:MZT327676 NJP327669:NJP327676 NTL327669:NTL327676 ODH327669:ODH327676 OND327669:OND327676 OWZ327669:OWZ327676 PGV327669:PGV327676 PQR327669:PQR327676 QAN327669:QAN327676 QKJ327669:QKJ327676 QUF327669:QUF327676 REB327669:REB327676 RNX327669:RNX327676 RXT327669:RXT327676 SHP327669:SHP327676 SRL327669:SRL327676 TBH327669:TBH327676 TLD327669:TLD327676 TUZ327669:TUZ327676 UEV327669:UEV327676 UOR327669:UOR327676 UYN327669:UYN327676 VIJ327669:VIJ327676 VSF327669:VSF327676 WCB327669:WCB327676 WLX327669:WLX327676 WVT327669:WVT327676 L393205:L393212 JH393205:JH393212 TD393205:TD393212 ACZ393205:ACZ393212 AMV393205:AMV393212 AWR393205:AWR393212 BGN393205:BGN393212 BQJ393205:BQJ393212 CAF393205:CAF393212 CKB393205:CKB393212 CTX393205:CTX393212 DDT393205:DDT393212 DNP393205:DNP393212 DXL393205:DXL393212 EHH393205:EHH393212 ERD393205:ERD393212 FAZ393205:FAZ393212 FKV393205:FKV393212 FUR393205:FUR393212 GEN393205:GEN393212 GOJ393205:GOJ393212 GYF393205:GYF393212 HIB393205:HIB393212 HRX393205:HRX393212 IBT393205:IBT393212 ILP393205:ILP393212 IVL393205:IVL393212 JFH393205:JFH393212 JPD393205:JPD393212 JYZ393205:JYZ393212 KIV393205:KIV393212 KSR393205:KSR393212 LCN393205:LCN393212 LMJ393205:LMJ393212 LWF393205:LWF393212 MGB393205:MGB393212 MPX393205:MPX393212 MZT393205:MZT393212 NJP393205:NJP393212 NTL393205:NTL393212 ODH393205:ODH393212 OND393205:OND393212 OWZ393205:OWZ393212 PGV393205:PGV393212 PQR393205:PQR393212 QAN393205:QAN393212 QKJ393205:QKJ393212 QUF393205:QUF393212 REB393205:REB393212 RNX393205:RNX393212 RXT393205:RXT393212 SHP393205:SHP393212 SRL393205:SRL393212 TBH393205:TBH393212 TLD393205:TLD393212 TUZ393205:TUZ393212 UEV393205:UEV393212 UOR393205:UOR393212 UYN393205:UYN393212 VIJ393205:VIJ393212 VSF393205:VSF393212 WCB393205:WCB393212 WLX393205:WLX393212 WVT393205:WVT393212 L458741:L458748 JH458741:JH458748 TD458741:TD458748 ACZ458741:ACZ458748 AMV458741:AMV458748 AWR458741:AWR458748 BGN458741:BGN458748 BQJ458741:BQJ458748 CAF458741:CAF458748 CKB458741:CKB458748 CTX458741:CTX458748 DDT458741:DDT458748 DNP458741:DNP458748 DXL458741:DXL458748 EHH458741:EHH458748 ERD458741:ERD458748 FAZ458741:FAZ458748 FKV458741:FKV458748 FUR458741:FUR458748 GEN458741:GEN458748 GOJ458741:GOJ458748 GYF458741:GYF458748 HIB458741:HIB458748 HRX458741:HRX458748 IBT458741:IBT458748 ILP458741:ILP458748 IVL458741:IVL458748 JFH458741:JFH458748 JPD458741:JPD458748 JYZ458741:JYZ458748 KIV458741:KIV458748 KSR458741:KSR458748 LCN458741:LCN458748 LMJ458741:LMJ458748 LWF458741:LWF458748 MGB458741:MGB458748 MPX458741:MPX458748 MZT458741:MZT458748 NJP458741:NJP458748 NTL458741:NTL458748 ODH458741:ODH458748 OND458741:OND458748 OWZ458741:OWZ458748 PGV458741:PGV458748 PQR458741:PQR458748 QAN458741:QAN458748 QKJ458741:QKJ458748 QUF458741:QUF458748 REB458741:REB458748 RNX458741:RNX458748 RXT458741:RXT458748 SHP458741:SHP458748 SRL458741:SRL458748 TBH458741:TBH458748 TLD458741:TLD458748 TUZ458741:TUZ458748 UEV458741:UEV458748 UOR458741:UOR458748 UYN458741:UYN458748 VIJ458741:VIJ458748 VSF458741:VSF458748 WCB458741:WCB458748 WLX458741:WLX458748 WVT458741:WVT458748 L524277:L524284 JH524277:JH524284 TD524277:TD524284 ACZ524277:ACZ524284 AMV524277:AMV524284 AWR524277:AWR524284 BGN524277:BGN524284 BQJ524277:BQJ524284 CAF524277:CAF524284 CKB524277:CKB524284 CTX524277:CTX524284 DDT524277:DDT524284 DNP524277:DNP524284 DXL524277:DXL524284 EHH524277:EHH524284 ERD524277:ERD524284 FAZ524277:FAZ524284 FKV524277:FKV524284 FUR524277:FUR524284 GEN524277:GEN524284 GOJ524277:GOJ524284 GYF524277:GYF524284 HIB524277:HIB524284 HRX524277:HRX524284 IBT524277:IBT524284 ILP524277:ILP524284 IVL524277:IVL524284 JFH524277:JFH524284 JPD524277:JPD524284 JYZ524277:JYZ524284 KIV524277:KIV524284 KSR524277:KSR524284 LCN524277:LCN524284 LMJ524277:LMJ524284 LWF524277:LWF524284 MGB524277:MGB524284 MPX524277:MPX524284 MZT524277:MZT524284 NJP524277:NJP524284 NTL524277:NTL524284 ODH524277:ODH524284 OND524277:OND524284 OWZ524277:OWZ524284 PGV524277:PGV524284 PQR524277:PQR524284 QAN524277:QAN524284 QKJ524277:QKJ524284 QUF524277:QUF524284 REB524277:REB524284 RNX524277:RNX524284 RXT524277:RXT524284 SHP524277:SHP524284 SRL524277:SRL524284 TBH524277:TBH524284 TLD524277:TLD524284 TUZ524277:TUZ524284 UEV524277:UEV524284 UOR524277:UOR524284 UYN524277:UYN524284 VIJ524277:VIJ524284 VSF524277:VSF524284 WCB524277:WCB524284 WLX524277:WLX524284 WVT524277:WVT524284 L589813:L589820 JH589813:JH589820 TD589813:TD589820 ACZ589813:ACZ589820 AMV589813:AMV589820 AWR589813:AWR589820 BGN589813:BGN589820 BQJ589813:BQJ589820 CAF589813:CAF589820 CKB589813:CKB589820 CTX589813:CTX589820 DDT589813:DDT589820 DNP589813:DNP589820 DXL589813:DXL589820 EHH589813:EHH589820 ERD589813:ERD589820 FAZ589813:FAZ589820 FKV589813:FKV589820 FUR589813:FUR589820 GEN589813:GEN589820 GOJ589813:GOJ589820 GYF589813:GYF589820 HIB589813:HIB589820 HRX589813:HRX589820 IBT589813:IBT589820 ILP589813:ILP589820 IVL589813:IVL589820 JFH589813:JFH589820 JPD589813:JPD589820 JYZ589813:JYZ589820 KIV589813:KIV589820 KSR589813:KSR589820 LCN589813:LCN589820 LMJ589813:LMJ589820 LWF589813:LWF589820 MGB589813:MGB589820 MPX589813:MPX589820 MZT589813:MZT589820 NJP589813:NJP589820 NTL589813:NTL589820 ODH589813:ODH589820 OND589813:OND589820 OWZ589813:OWZ589820 PGV589813:PGV589820 PQR589813:PQR589820 QAN589813:QAN589820 QKJ589813:QKJ589820 QUF589813:QUF589820 REB589813:REB589820 RNX589813:RNX589820 RXT589813:RXT589820 SHP589813:SHP589820 SRL589813:SRL589820 TBH589813:TBH589820 TLD589813:TLD589820 TUZ589813:TUZ589820 UEV589813:UEV589820 UOR589813:UOR589820 UYN589813:UYN589820 VIJ589813:VIJ589820 VSF589813:VSF589820 WCB589813:WCB589820 WLX589813:WLX589820 WVT589813:WVT589820 L655349:L655356 JH655349:JH655356 TD655349:TD655356 ACZ655349:ACZ655356 AMV655349:AMV655356 AWR655349:AWR655356 BGN655349:BGN655356 BQJ655349:BQJ655356 CAF655349:CAF655356 CKB655349:CKB655356 CTX655349:CTX655356 DDT655349:DDT655356 DNP655349:DNP655356 DXL655349:DXL655356 EHH655349:EHH655356 ERD655349:ERD655356 FAZ655349:FAZ655356 FKV655349:FKV655356 FUR655349:FUR655356 GEN655349:GEN655356 GOJ655349:GOJ655356 GYF655349:GYF655356 HIB655349:HIB655356 HRX655349:HRX655356 IBT655349:IBT655356 ILP655349:ILP655356 IVL655349:IVL655356 JFH655349:JFH655356 JPD655349:JPD655356 JYZ655349:JYZ655356 KIV655349:KIV655356 KSR655349:KSR655356 LCN655349:LCN655356 LMJ655349:LMJ655356 LWF655349:LWF655356 MGB655349:MGB655356 MPX655349:MPX655356 MZT655349:MZT655356 NJP655349:NJP655356 NTL655349:NTL655356 ODH655349:ODH655356 OND655349:OND655356 OWZ655349:OWZ655356 PGV655349:PGV655356 PQR655349:PQR655356 QAN655349:QAN655356 QKJ655349:QKJ655356 QUF655349:QUF655356 REB655349:REB655356 RNX655349:RNX655356 RXT655349:RXT655356 SHP655349:SHP655356 SRL655349:SRL655356 TBH655349:TBH655356 TLD655349:TLD655356 TUZ655349:TUZ655356 UEV655349:UEV655356 UOR655349:UOR655356 UYN655349:UYN655356 VIJ655349:VIJ655356 VSF655349:VSF655356 WCB655349:WCB655356 WLX655349:WLX655356 WVT655349:WVT655356 L720885:L720892 JH720885:JH720892 TD720885:TD720892 ACZ720885:ACZ720892 AMV720885:AMV720892 AWR720885:AWR720892 BGN720885:BGN720892 BQJ720885:BQJ720892 CAF720885:CAF720892 CKB720885:CKB720892 CTX720885:CTX720892 DDT720885:DDT720892 DNP720885:DNP720892 DXL720885:DXL720892 EHH720885:EHH720892 ERD720885:ERD720892 FAZ720885:FAZ720892 FKV720885:FKV720892 FUR720885:FUR720892 GEN720885:GEN720892 GOJ720885:GOJ720892 GYF720885:GYF720892 HIB720885:HIB720892 HRX720885:HRX720892 IBT720885:IBT720892 ILP720885:ILP720892 IVL720885:IVL720892 JFH720885:JFH720892 JPD720885:JPD720892 JYZ720885:JYZ720892 KIV720885:KIV720892 KSR720885:KSR720892 LCN720885:LCN720892 LMJ720885:LMJ720892 LWF720885:LWF720892 MGB720885:MGB720892 MPX720885:MPX720892 MZT720885:MZT720892 NJP720885:NJP720892 NTL720885:NTL720892 ODH720885:ODH720892 OND720885:OND720892 OWZ720885:OWZ720892 PGV720885:PGV720892 PQR720885:PQR720892 QAN720885:QAN720892 QKJ720885:QKJ720892 QUF720885:QUF720892 REB720885:REB720892 RNX720885:RNX720892 RXT720885:RXT720892 SHP720885:SHP720892 SRL720885:SRL720892 TBH720885:TBH720892 TLD720885:TLD720892 TUZ720885:TUZ720892 UEV720885:UEV720892 UOR720885:UOR720892 UYN720885:UYN720892 VIJ720885:VIJ720892 VSF720885:VSF720892 WCB720885:WCB720892 WLX720885:WLX720892 WVT720885:WVT720892 L786421:L786428 JH786421:JH786428 TD786421:TD786428 ACZ786421:ACZ786428 AMV786421:AMV786428 AWR786421:AWR786428 BGN786421:BGN786428 BQJ786421:BQJ786428 CAF786421:CAF786428 CKB786421:CKB786428 CTX786421:CTX786428 DDT786421:DDT786428 DNP786421:DNP786428 DXL786421:DXL786428 EHH786421:EHH786428 ERD786421:ERD786428 FAZ786421:FAZ786428 FKV786421:FKV786428 FUR786421:FUR786428 GEN786421:GEN786428 GOJ786421:GOJ786428 GYF786421:GYF786428 HIB786421:HIB786428 HRX786421:HRX786428 IBT786421:IBT786428 ILP786421:ILP786428 IVL786421:IVL786428 JFH786421:JFH786428 JPD786421:JPD786428 JYZ786421:JYZ786428 KIV786421:KIV786428 KSR786421:KSR786428 LCN786421:LCN786428 LMJ786421:LMJ786428 LWF786421:LWF786428 MGB786421:MGB786428 MPX786421:MPX786428 MZT786421:MZT786428 NJP786421:NJP786428 NTL786421:NTL786428 ODH786421:ODH786428 OND786421:OND786428 OWZ786421:OWZ786428 PGV786421:PGV786428 PQR786421:PQR786428 QAN786421:QAN786428 QKJ786421:QKJ786428 QUF786421:QUF786428 REB786421:REB786428 RNX786421:RNX786428 RXT786421:RXT786428 SHP786421:SHP786428 SRL786421:SRL786428 TBH786421:TBH786428 TLD786421:TLD786428 TUZ786421:TUZ786428 UEV786421:UEV786428 UOR786421:UOR786428 UYN786421:UYN786428 VIJ786421:VIJ786428 VSF786421:VSF786428 WCB786421:WCB786428 WLX786421:WLX786428 WVT786421:WVT786428 L851957:L851964 JH851957:JH851964 TD851957:TD851964 ACZ851957:ACZ851964 AMV851957:AMV851964 AWR851957:AWR851964 BGN851957:BGN851964 BQJ851957:BQJ851964 CAF851957:CAF851964 CKB851957:CKB851964 CTX851957:CTX851964 DDT851957:DDT851964 DNP851957:DNP851964 DXL851957:DXL851964 EHH851957:EHH851964 ERD851957:ERD851964 FAZ851957:FAZ851964 FKV851957:FKV851964 FUR851957:FUR851964 GEN851957:GEN851964 GOJ851957:GOJ851964 GYF851957:GYF851964 HIB851957:HIB851964 HRX851957:HRX851964 IBT851957:IBT851964 ILP851957:ILP851964 IVL851957:IVL851964 JFH851957:JFH851964 JPD851957:JPD851964 JYZ851957:JYZ851964 KIV851957:KIV851964 KSR851957:KSR851964 LCN851957:LCN851964 LMJ851957:LMJ851964 LWF851957:LWF851964 MGB851957:MGB851964 MPX851957:MPX851964 MZT851957:MZT851964 NJP851957:NJP851964 NTL851957:NTL851964 ODH851957:ODH851964 OND851957:OND851964 OWZ851957:OWZ851964 PGV851957:PGV851964 PQR851957:PQR851964 QAN851957:QAN851964 QKJ851957:QKJ851964 QUF851957:QUF851964 REB851957:REB851964 RNX851957:RNX851964 RXT851957:RXT851964 SHP851957:SHP851964 SRL851957:SRL851964 TBH851957:TBH851964 TLD851957:TLD851964 TUZ851957:TUZ851964 UEV851957:UEV851964 UOR851957:UOR851964 UYN851957:UYN851964 VIJ851957:VIJ851964 VSF851957:VSF851964 WCB851957:WCB851964 WLX851957:WLX851964 WVT851957:WVT851964 L917493:L917500 JH917493:JH917500 TD917493:TD917500 ACZ917493:ACZ917500 AMV917493:AMV917500 AWR917493:AWR917500 BGN917493:BGN917500 BQJ917493:BQJ917500 CAF917493:CAF917500 CKB917493:CKB917500 CTX917493:CTX917500 DDT917493:DDT917500 DNP917493:DNP917500 DXL917493:DXL917500 EHH917493:EHH917500 ERD917493:ERD917500 FAZ917493:FAZ917500 FKV917493:FKV917500 FUR917493:FUR917500 GEN917493:GEN917500 GOJ917493:GOJ917500 GYF917493:GYF917500 HIB917493:HIB917500 HRX917493:HRX917500 IBT917493:IBT917500 ILP917493:ILP917500 IVL917493:IVL917500 JFH917493:JFH917500 JPD917493:JPD917500 JYZ917493:JYZ917500 KIV917493:KIV917500 KSR917493:KSR917500 LCN917493:LCN917500 LMJ917493:LMJ917500 LWF917493:LWF917500 MGB917493:MGB917500 MPX917493:MPX917500 MZT917493:MZT917500 NJP917493:NJP917500 NTL917493:NTL917500 ODH917493:ODH917500 OND917493:OND917500 OWZ917493:OWZ917500 PGV917493:PGV917500 PQR917493:PQR917500 QAN917493:QAN917500 QKJ917493:QKJ917500 QUF917493:QUF917500 REB917493:REB917500 RNX917493:RNX917500 RXT917493:RXT917500 SHP917493:SHP917500 SRL917493:SRL917500 TBH917493:TBH917500 TLD917493:TLD917500 TUZ917493:TUZ917500 UEV917493:UEV917500 UOR917493:UOR917500 UYN917493:UYN917500 VIJ917493:VIJ917500 VSF917493:VSF917500 WCB917493:WCB917500 WLX917493:WLX917500 WVT917493:WVT917500 L983029:L983036 JH983029:JH983036 TD983029:TD983036 ACZ983029:ACZ983036 AMV983029:AMV983036 AWR983029:AWR983036 BGN983029:BGN983036 BQJ983029:BQJ983036 CAF983029:CAF983036 CKB983029:CKB983036 CTX983029:CTX983036 DDT983029:DDT983036 DNP983029:DNP983036 DXL983029:DXL983036 EHH983029:EHH983036 ERD983029:ERD983036 FAZ983029:FAZ983036 FKV983029:FKV983036 FUR983029:FUR983036 GEN983029:GEN983036 GOJ983029:GOJ983036 GYF983029:GYF983036 HIB983029:HIB983036 HRX983029:HRX983036 IBT983029:IBT983036 ILP983029:ILP983036 IVL983029:IVL983036 JFH983029:JFH983036 JPD983029:JPD983036 JYZ983029:JYZ983036 KIV983029:KIV983036 KSR983029:KSR983036 LCN983029:LCN983036 LMJ983029:LMJ983036 LWF983029:LWF983036 MGB983029:MGB983036 MPX983029:MPX983036 MZT983029:MZT983036 NJP983029:NJP983036 NTL983029:NTL983036 ODH983029:ODH983036 OND983029:OND983036 OWZ983029:OWZ983036 PGV983029:PGV983036 PQR983029:PQR983036 QAN983029:QAN983036 QKJ983029:QKJ983036 QUF983029:QUF983036 REB983029:REB983036 RNX983029:RNX983036 RXT983029:RXT983036 SHP983029:SHP983036 SRL983029:SRL983036 TBH983029:TBH983036 TLD983029:TLD983036 TUZ983029:TUZ983036 UEV983029:UEV983036 UOR983029:UOR983036 UYN983029:UYN983036 VIJ983029:VIJ983036 VSF983029:VSF983036 WCB983029:WCB983036 WLX983029:WLX983036 WVT42" xr:uid="{00000000-0002-0000-0100-000000000000}">
      <formula1>$H$101:$H$106</formula1>
    </dataValidation>
    <dataValidation type="list" allowBlank="1" showInputMessage="1" showErrorMessage="1" sqref="WVS983029:WVS983036 K42:K44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K65539:K65577 JG65539:JG65577 TC65539:TC65577 ACY65539:ACY65577 AMU65539:AMU65577 AWQ65539:AWQ65577 BGM65539:BGM65577 BQI65539:BQI65577 CAE65539:CAE65577 CKA65539:CKA65577 CTW65539:CTW65577 DDS65539:DDS65577 DNO65539:DNO65577 DXK65539:DXK65577 EHG65539:EHG65577 ERC65539:ERC65577 FAY65539:FAY65577 FKU65539:FKU65577 FUQ65539:FUQ65577 GEM65539:GEM65577 GOI65539:GOI65577 GYE65539:GYE65577 HIA65539:HIA65577 HRW65539:HRW65577 IBS65539:IBS65577 ILO65539:ILO65577 IVK65539:IVK65577 JFG65539:JFG65577 JPC65539:JPC65577 JYY65539:JYY65577 KIU65539:KIU65577 KSQ65539:KSQ65577 LCM65539:LCM65577 LMI65539:LMI65577 LWE65539:LWE65577 MGA65539:MGA65577 MPW65539:MPW65577 MZS65539:MZS65577 NJO65539:NJO65577 NTK65539:NTK65577 ODG65539:ODG65577 ONC65539:ONC65577 OWY65539:OWY65577 PGU65539:PGU65577 PQQ65539:PQQ65577 QAM65539:QAM65577 QKI65539:QKI65577 QUE65539:QUE65577 REA65539:REA65577 RNW65539:RNW65577 RXS65539:RXS65577 SHO65539:SHO65577 SRK65539:SRK65577 TBG65539:TBG65577 TLC65539:TLC65577 TUY65539:TUY65577 UEU65539:UEU65577 UOQ65539:UOQ65577 UYM65539:UYM65577 VII65539:VII65577 VSE65539:VSE65577 WCA65539:WCA65577 WLW65539:WLW65577 WVS65539:WVS65577 K131075:K131113 JG131075:JG131113 TC131075:TC131113 ACY131075:ACY131113 AMU131075:AMU131113 AWQ131075:AWQ131113 BGM131075:BGM131113 BQI131075:BQI131113 CAE131075:CAE131113 CKA131075:CKA131113 CTW131075:CTW131113 DDS131075:DDS131113 DNO131075:DNO131113 DXK131075:DXK131113 EHG131075:EHG131113 ERC131075:ERC131113 FAY131075:FAY131113 FKU131075:FKU131113 FUQ131075:FUQ131113 GEM131075:GEM131113 GOI131075:GOI131113 GYE131075:GYE131113 HIA131075:HIA131113 HRW131075:HRW131113 IBS131075:IBS131113 ILO131075:ILO131113 IVK131075:IVK131113 JFG131075:JFG131113 JPC131075:JPC131113 JYY131075:JYY131113 KIU131075:KIU131113 KSQ131075:KSQ131113 LCM131075:LCM131113 LMI131075:LMI131113 LWE131075:LWE131113 MGA131075:MGA131113 MPW131075:MPW131113 MZS131075:MZS131113 NJO131075:NJO131113 NTK131075:NTK131113 ODG131075:ODG131113 ONC131075:ONC131113 OWY131075:OWY131113 PGU131075:PGU131113 PQQ131075:PQQ131113 QAM131075:QAM131113 QKI131075:QKI131113 QUE131075:QUE131113 REA131075:REA131113 RNW131075:RNW131113 RXS131075:RXS131113 SHO131075:SHO131113 SRK131075:SRK131113 TBG131075:TBG131113 TLC131075:TLC131113 TUY131075:TUY131113 UEU131075:UEU131113 UOQ131075:UOQ131113 UYM131075:UYM131113 VII131075:VII131113 VSE131075:VSE131113 WCA131075:WCA131113 WLW131075:WLW131113 WVS131075:WVS131113 K196611:K196649 JG196611:JG196649 TC196611:TC196649 ACY196611:ACY196649 AMU196611:AMU196649 AWQ196611:AWQ196649 BGM196611:BGM196649 BQI196611:BQI196649 CAE196611:CAE196649 CKA196611:CKA196649 CTW196611:CTW196649 DDS196611:DDS196649 DNO196611:DNO196649 DXK196611:DXK196649 EHG196611:EHG196649 ERC196611:ERC196649 FAY196611:FAY196649 FKU196611:FKU196649 FUQ196611:FUQ196649 GEM196611:GEM196649 GOI196611:GOI196649 GYE196611:GYE196649 HIA196611:HIA196649 HRW196611:HRW196649 IBS196611:IBS196649 ILO196611:ILO196649 IVK196611:IVK196649 JFG196611:JFG196649 JPC196611:JPC196649 JYY196611:JYY196649 KIU196611:KIU196649 KSQ196611:KSQ196649 LCM196611:LCM196649 LMI196611:LMI196649 LWE196611:LWE196649 MGA196611:MGA196649 MPW196611:MPW196649 MZS196611:MZS196649 NJO196611:NJO196649 NTK196611:NTK196649 ODG196611:ODG196649 ONC196611:ONC196649 OWY196611:OWY196649 PGU196611:PGU196649 PQQ196611:PQQ196649 QAM196611:QAM196649 QKI196611:QKI196649 QUE196611:QUE196649 REA196611:REA196649 RNW196611:RNW196649 RXS196611:RXS196649 SHO196611:SHO196649 SRK196611:SRK196649 TBG196611:TBG196649 TLC196611:TLC196649 TUY196611:TUY196649 UEU196611:UEU196649 UOQ196611:UOQ196649 UYM196611:UYM196649 VII196611:VII196649 VSE196611:VSE196649 WCA196611:WCA196649 WLW196611:WLW196649 WVS196611:WVS196649 K262147:K262185 JG262147:JG262185 TC262147:TC262185 ACY262147:ACY262185 AMU262147:AMU262185 AWQ262147:AWQ262185 BGM262147:BGM262185 BQI262147:BQI262185 CAE262147:CAE262185 CKA262147:CKA262185 CTW262147:CTW262185 DDS262147:DDS262185 DNO262147:DNO262185 DXK262147:DXK262185 EHG262147:EHG262185 ERC262147:ERC262185 FAY262147:FAY262185 FKU262147:FKU262185 FUQ262147:FUQ262185 GEM262147:GEM262185 GOI262147:GOI262185 GYE262147:GYE262185 HIA262147:HIA262185 HRW262147:HRW262185 IBS262147:IBS262185 ILO262147:ILO262185 IVK262147:IVK262185 JFG262147:JFG262185 JPC262147:JPC262185 JYY262147:JYY262185 KIU262147:KIU262185 KSQ262147:KSQ262185 LCM262147:LCM262185 LMI262147:LMI262185 LWE262147:LWE262185 MGA262147:MGA262185 MPW262147:MPW262185 MZS262147:MZS262185 NJO262147:NJO262185 NTK262147:NTK262185 ODG262147:ODG262185 ONC262147:ONC262185 OWY262147:OWY262185 PGU262147:PGU262185 PQQ262147:PQQ262185 QAM262147:QAM262185 QKI262147:QKI262185 QUE262147:QUE262185 REA262147:REA262185 RNW262147:RNW262185 RXS262147:RXS262185 SHO262147:SHO262185 SRK262147:SRK262185 TBG262147:TBG262185 TLC262147:TLC262185 TUY262147:TUY262185 UEU262147:UEU262185 UOQ262147:UOQ262185 UYM262147:UYM262185 VII262147:VII262185 VSE262147:VSE262185 WCA262147:WCA262185 WLW262147:WLW262185 WVS262147:WVS262185 K327683:K327721 JG327683:JG327721 TC327683:TC327721 ACY327683:ACY327721 AMU327683:AMU327721 AWQ327683:AWQ327721 BGM327683:BGM327721 BQI327683:BQI327721 CAE327683:CAE327721 CKA327683:CKA327721 CTW327683:CTW327721 DDS327683:DDS327721 DNO327683:DNO327721 DXK327683:DXK327721 EHG327683:EHG327721 ERC327683:ERC327721 FAY327683:FAY327721 FKU327683:FKU327721 FUQ327683:FUQ327721 GEM327683:GEM327721 GOI327683:GOI327721 GYE327683:GYE327721 HIA327683:HIA327721 HRW327683:HRW327721 IBS327683:IBS327721 ILO327683:ILO327721 IVK327683:IVK327721 JFG327683:JFG327721 JPC327683:JPC327721 JYY327683:JYY327721 KIU327683:KIU327721 KSQ327683:KSQ327721 LCM327683:LCM327721 LMI327683:LMI327721 LWE327683:LWE327721 MGA327683:MGA327721 MPW327683:MPW327721 MZS327683:MZS327721 NJO327683:NJO327721 NTK327683:NTK327721 ODG327683:ODG327721 ONC327683:ONC327721 OWY327683:OWY327721 PGU327683:PGU327721 PQQ327683:PQQ327721 QAM327683:QAM327721 QKI327683:QKI327721 QUE327683:QUE327721 REA327683:REA327721 RNW327683:RNW327721 RXS327683:RXS327721 SHO327683:SHO327721 SRK327683:SRK327721 TBG327683:TBG327721 TLC327683:TLC327721 TUY327683:TUY327721 UEU327683:UEU327721 UOQ327683:UOQ327721 UYM327683:UYM327721 VII327683:VII327721 VSE327683:VSE327721 WCA327683:WCA327721 WLW327683:WLW327721 WVS327683:WVS327721 K393219:K393257 JG393219:JG393257 TC393219:TC393257 ACY393219:ACY393257 AMU393219:AMU393257 AWQ393219:AWQ393257 BGM393219:BGM393257 BQI393219:BQI393257 CAE393219:CAE393257 CKA393219:CKA393257 CTW393219:CTW393257 DDS393219:DDS393257 DNO393219:DNO393257 DXK393219:DXK393257 EHG393219:EHG393257 ERC393219:ERC393257 FAY393219:FAY393257 FKU393219:FKU393257 FUQ393219:FUQ393257 GEM393219:GEM393257 GOI393219:GOI393257 GYE393219:GYE393257 HIA393219:HIA393257 HRW393219:HRW393257 IBS393219:IBS393257 ILO393219:ILO393257 IVK393219:IVK393257 JFG393219:JFG393257 JPC393219:JPC393257 JYY393219:JYY393257 KIU393219:KIU393257 KSQ393219:KSQ393257 LCM393219:LCM393257 LMI393219:LMI393257 LWE393219:LWE393257 MGA393219:MGA393257 MPW393219:MPW393257 MZS393219:MZS393257 NJO393219:NJO393257 NTK393219:NTK393257 ODG393219:ODG393257 ONC393219:ONC393257 OWY393219:OWY393257 PGU393219:PGU393257 PQQ393219:PQQ393257 QAM393219:QAM393257 QKI393219:QKI393257 QUE393219:QUE393257 REA393219:REA393257 RNW393219:RNW393257 RXS393219:RXS393257 SHO393219:SHO393257 SRK393219:SRK393257 TBG393219:TBG393257 TLC393219:TLC393257 TUY393219:TUY393257 UEU393219:UEU393257 UOQ393219:UOQ393257 UYM393219:UYM393257 VII393219:VII393257 VSE393219:VSE393257 WCA393219:WCA393257 WLW393219:WLW393257 WVS393219:WVS393257 K458755:K458793 JG458755:JG458793 TC458755:TC458793 ACY458755:ACY458793 AMU458755:AMU458793 AWQ458755:AWQ458793 BGM458755:BGM458793 BQI458755:BQI458793 CAE458755:CAE458793 CKA458755:CKA458793 CTW458755:CTW458793 DDS458755:DDS458793 DNO458755:DNO458793 DXK458755:DXK458793 EHG458755:EHG458793 ERC458755:ERC458793 FAY458755:FAY458793 FKU458755:FKU458793 FUQ458755:FUQ458793 GEM458755:GEM458793 GOI458755:GOI458793 GYE458755:GYE458793 HIA458755:HIA458793 HRW458755:HRW458793 IBS458755:IBS458793 ILO458755:ILO458793 IVK458755:IVK458793 JFG458755:JFG458793 JPC458755:JPC458793 JYY458755:JYY458793 KIU458755:KIU458793 KSQ458755:KSQ458793 LCM458755:LCM458793 LMI458755:LMI458793 LWE458755:LWE458793 MGA458755:MGA458793 MPW458755:MPW458793 MZS458755:MZS458793 NJO458755:NJO458793 NTK458755:NTK458793 ODG458755:ODG458793 ONC458755:ONC458793 OWY458755:OWY458793 PGU458755:PGU458793 PQQ458755:PQQ458793 QAM458755:QAM458793 QKI458755:QKI458793 QUE458755:QUE458793 REA458755:REA458793 RNW458755:RNW458793 RXS458755:RXS458793 SHO458755:SHO458793 SRK458755:SRK458793 TBG458755:TBG458793 TLC458755:TLC458793 TUY458755:TUY458793 UEU458755:UEU458793 UOQ458755:UOQ458793 UYM458755:UYM458793 VII458755:VII458793 VSE458755:VSE458793 WCA458755:WCA458793 WLW458755:WLW458793 WVS458755:WVS458793 K524291:K524329 JG524291:JG524329 TC524291:TC524329 ACY524291:ACY524329 AMU524291:AMU524329 AWQ524291:AWQ524329 BGM524291:BGM524329 BQI524291:BQI524329 CAE524291:CAE524329 CKA524291:CKA524329 CTW524291:CTW524329 DDS524291:DDS524329 DNO524291:DNO524329 DXK524291:DXK524329 EHG524291:EHG524329 ERC524291:ERC524329 FAY524291:FAY524329 FKU524291:FKU524329 FUQ524291:FUQ524329 GEM524291:GEM524329 GOI524291:GOI524329 GYE524291:GYE524329 HIA524291:HIA524329 HRW524291:HRW524329 IBS524291:IBS524329 ILO524291:ILO524329 IVK524291:IVK524329 JFG524291:JFG524329 JPC524291:JPC524329 JYY524291:JYY524329 KIU524291:KIU524329 KSQ524291:KSQ524329 LCM524291:LCM524329 LMI524291:LMI524329 LWE524291:LWE524329 MGA524291:MGA524329 MPW524291:MPW524329 MZS524291:MZS524329 NJO524291:NJO524329 NTK524291:NTK524329 ODG524291:ODG524329 ONC524291:ONC524329 OWY524291:OWY524329 PGU524291:PGU524329 PQQ524291:PQQ524329 QAM524291:QAM524329 QKI524291:QKI524329 QUE524291:QUE524329 REA524291:REA524329 RNW524291:RNW524329 RXS524291:RXS524329 SHO524291:SHO524329 SRK524291:SRK524329 TBG524291:TBG524329 TLC524291:TLC524329 TUY524291:TUY524329 UEU524291:UEU524329 UOQ524291:UOQ524329 UYM524291:UYM524329 VII524291:VII524329 VSE524291:VSE524329 WCA524291:WCA524329 WLW524291:WLW524329 WVS524291:WVS524329 K589827:K589865 JG589827:JG589865 TC589827:TC589865 ACY589827:ACY589865 AMU589827:AMU589865 AWQ589827:AWQ589865 BGM589827:BGM589865 BQI589827:BQI589865 CAE589827:CAE589865 CKA589827:CKA589865 CTW589827:CTW589865 DDS589827:DDS589865 DNO589827:DNO589865 DXK589827:DXK589865 EHG589827:EHG589865 ERC589827:ERC589865 FAY589827:FAY589865 FKU589827:FKU589865 FUQ589827:FUQ589865 GEM589827:GEM589865 GOI589827:GOI589865 GYE589827:GYE589865 HIA589827:HIA589865 HRW589827:HRW589865 IBS589827:IBS589865 ILO589827:ILO589865 IVK589827:IVK589865 JFG589827:JFG589865 JPC589827:JPC589865 JYY589827:JYY589865 KIU589827:KIU589865 KSQ589827:KSQ589865 LCM589827:LCM589865 LMI589827:LMI589865 LWE589827:LWE589865 MGA589827:MGA589865 MPW589827:MPW589865 MZS589827:MZS589865 NJO589827:NJO589865 NTK589827:NTK589865 ODG589827:ODG589865 ONC589827:ONC589865 OWY589827:OWY589865 PGU589827:PGU589865 PQQ589827:PQQ589865 QAM589827:QAM589865 QKI589827:QKI589865 QUE589827:QUE589865 REA589827:REA589865 RNW589827:RNW589865 RXS589827:RXS589865 SHO589827:SHO589865 SRK589827:SRK589865 TBG589827:TBG589865 TLC589827:TLC589865 TUY589827:TUY589865 UEU589827:UEU589865 UOQ589827:UOQ589865 UYM589827:UYM589865 VII589827:VII589865 VSE589827:VSE589865 WCA589827:WCA589865 WLW589827:WLW589865 WVS589827:WVS589865 K655363:K655401 JG655363:JG655401 TC655363:TC655401 ACY655363:ACY655401 AMU655363:AMU655401 AWQ655363:AWQ655401 BGM655363:BGM655401 BQI655363:BQI655401 CAE655363:CAE655401 CKA655363:CKA655401 CTW655363:CTW655401 DDS655363:DDS655401 DNO655363:DNO655401 DXK655363:DXK655401 EHG655363:EHG655401 ERC655363:ERC655401 FAY655363:FAY655401 FKU655363:FKU655401 FUQ655363:FUQ655401 GEM655363:GEM655401 GOI655363:GOI655401 GYE655363:GYE655401 HIA655363:HIA655401 HRW655363:HRW655401 IBS655363:IBS655401 ILO655363:ILO655401 IVK655363:IVK655401 JFG655363:JFG655401 JPC655363:JPC655401 JYY655363:JYY655401 KIU655363:KIU655401 KSQ655363:KSQ655401 LCM655363:LCM655401 LMI655363:LMI655401 LWE655363:LWE655401 MGA655363:MGA655401 MPW655363:MPW655401 MZS655363:MZS655401 NJO655363:NJO655401 NTK655363:NTK655401 ODG655363:ODG655401 ONC655363:ONC655401 OWY655363:OWY655401 PGU655363:PGU655401 PQQ655363:PQQ655401 QAM655363:QAM655401 QKI655363:QKI655401 QUE655363:QUE655401 REA655363:REA655401 RNW655363:RNW655401 RXS655363:RXS655401 SHO655363:SHO655401 SRK655363:SRK655401 TBG655363:TBG655401 TLC655363:TLC655401 TUY655363:TUY655401 UEU655363:UEU655401 UOQ655363:UOQ655401 UYM655363:UYM655401 VII655363:VII655401 VSE655363:VSE655401 WCA655363:WCA655401 WLW655363:WLW655401 WVS655363:WVS655401 K720899:K720937 JG720899:JG720937 TC720899:TC720937 ACY720899:ACY720937 AMU720899:AMU720937 AWQ720899:AWQ720937 BGM720899:BGM720937 BQI720899:BQI720937 CAE720899:CAE720937 CKA720899:CKA720937 CTW720899:CTW720937 DDS720899:DDS720937 DNO720899:DNO720937 DXK720899:DXK720937 EHG720899:EHG720937 ERC720899:ERC720937 FAY720899:FAY720937 FKU720899:FKU720937 FUQ720899:FUQ720937 GEM720899:GEM720937 GOI720899:GOI720937 GYE720899:GYE720937 HIA720899:HIA720937 HRW720899:HRW720937 IBS720899:IBS720937 ILO720899:ILO720937 IVK720899:IVK720937 JFG720899:JFG720937 JPC720899:JPC720937 JYY720899:JYY720937 KIU720899:KIU720937 KSQ720899:KSQ720937 LCM720899:LCM720937 LMI720899:LMI720937 LWE720899:LWE720937 MGA720899:MGA720937 MPW720899:MPW720937 MZS720899:MZS720937 NJO720899:NJO720937 NTK720899:NTK720937 ODG720899:ODG720937 ONC720899:ONC720937 OWY720899:OWY720937 PGU720899:PGU720937 PQQ720899:PQQ720937 QAM720899:QAM720937 QKI720899:QKI720937 QUE720899:QUE720937 REA720899:REA720937 RNW720899:RNW720937 RXS720899:RXS720937 SHO720899:SHO720937 SRK720899:SRK720937 TBG720899:TBG720937 TLC720899:TLC720937 TUY720899:TUY720937 UEU720899:UEU720937 UOQ720899:UOQ720937 UYM720899:UYM720937 VII720899:VII720937 VSE720899:VSE720937 WCA720899:WCA720937 WLW720899:WLW720937 WVS720899:WVS720937 K786435:K786473 JG786435:JG786473 TC786435:TC786473 ACY786435:ACY786473 AMU786435:AMU786473 AWQ786435:AWQ786473 BGM786435:BGM786473 BQI786435:BQI786473 CAE786435:CAE786473 CKA786435:CKA786473 CTW786435:CTW786473 DDS786435:DDS786473 DNO786435:DNO786473 DXK786435:DXK786473 EHG786435:EHG786473 ERC786435:ERC786473 FAY786435:FAY786473 FKU786435:FKU786473 FUQ786435:FUQ786473 GEM786435:GEM786473 GOI786435:GOI786473 GYE786435:GYE786473 HIA786435:HIA786473 HRW786435:HRW786473 IBS786435:IBS786473 ILO786435:ILO786473 IVK786435:IVK786473 JFG786435:JFG786473 JPC786435:JPC786473 JYY786435:JYY786473 KIU786435:KIU786473 KSQ786435:KSQ786473 LCM786435:LCM786473 LMI786435:LMI786473 LWE786435:LWE786473 MGA786435:MGA786473 MPW786435:MPW786473 MZS786435:MZS786473 NJO786435:NJO786473 NTK786435:NTK786473 ODG786435:ODG786473 ONC786435:ONC786473 OWY786435:OWY786473 PGU786435:PGU786473 PQQ786435:PQQ786473 QAM786435:QAM786473 QKI786435:QKI786473 QUE786435:QUE786473 REA786435:REA786473 RNW786435:RNW786473 RXS786435:RXS786473 SHO786435:SHO786473 SRK786435:SRK786473 TBG786435:TBG786473 TLC786435:TLC786473 TUY786435:TUY786473 UEU786435:UEU786473 UOQ786435:UOQ786473 UYM786435:UYM786473 VII786435:VII786473 VSE786435:VSE786473 WCA786435:WCA786473 WLW786435:WLW786473 WVS786435:WVS786473 K851971:K852009 JG851971:JG852009 TC851971:TC852009 ACY851971:ACY852009 AMU851971:AMU852009 AWQ851971:AWQ852009 BGM851971:BGM852009 BQI851971:BQI852009 CAE851971:CAE852009 CKA851971:CKA852009 CTW851971:CTW852009 DDS851971:DDS852009 DNO851971:DNO852009 DXK851971:DXK852009 EHG851971:EHG852009 ERC851971:ERC852009 FAY851971:FAY852009 FKU851971:FKU852009 FUQ851971:FUQ852009 GEM851971:GEM852009 GOI851971:GOI852009 GYE851971:GYE852009 HIA851971:HIA852009 HRW851971:HRW852009 IBS851971:IBS852009 ILO851971:ILO852009 IVK851971:IVK852009 JFG851971:JFG852009 JPC851971:JPC852009 JYY851971:JYY852009 KIU851971:KIU852009 KSQ851971:KSQ852009 LCM851971:LCM852009 LMI851971:LMI852009 LWE851971:LWE852009 MGA851971:MGA852009 MPW851971:MPW852009 MZS851971:MZS852009 NJO851971:NJO852009 NTK851971:NTK852009 ODG851971:ODG852009 ONC851971:ONC852009 OWY851971:OWY852009 PGU851971:PGU852009 PQQ851971:PQQ852009 QAM851971:QAM852009 QKI851971:QKI852009 QUE851971:QUE852009 REA851971:REA852009 RNW851971:RNW852009 RXS851971:RXS852009 SHO851971:SHO852009 SRK851971:SRK852009 TBG851971:TBG852009 TLC851971:TLC852009 TUY851971:TUY852009 UEU851971:UEU852009 UOQ851971:UOQ852009 UYM851971:UYM852009 VII851971:VII852009 VSE851971:VSE852009 WCA851971:WCA852009 WLW851971:WLW852009 WVS851971:WVS852009 K917507:K917545 JG917507:JG917545 TC917507:TC917545 ACY917507:ACY917545 AMU917507:AMU917545 AWQ917507:AWQ917545 BGM917507:BGM917545 BQI917507:BQI917545 CAE917507:CAE917545 CKA917507:CKA917545 CTW917507:CTW917545 DDS917507:DDS917545 DNO917507:DNO917545 DXK917507:DXK917545 EHG917507:EHG917545 ERC917507:ERC917545 FAY917507:FAY917545 FKU917507:FKU917545 FUQ917507:FUQ917545 GEM917507:GEM917545 GOI917507:GOI917545 GYE917507:GYE917545 HIA917507:HIA917545 HRW917507:HRW917545 IBS917507:IBS917545 ILO917507:ILO917545 IVK917507:IVK917545 JFG917507:JFG917545 JPC917507:JPC917545 JYY917507:JYY917545 KIU917507:KIU917545 KSQ917507:KSQ917545 LCM917507:LCM917545 LMI917507:LMI917545 LWE917507:LWE917545 MGA917507:MGA917545 MPW917507:MPW917545 MZS917507:MZS917545 NJO917507:NJO917545 NTK917507:NTK917545 ODG917507:ODG917545 ONC917507:ONC917545 OWY917507:OWY917545 PGU917507:PGU917545 PQQ917507:PQQ917545 QAM917507:QAM917545 QKI917507:QKI917545 QUE917507:QUE917545 REA917507:REA917545 RNW917507:RNW917545 RXS917507:RXS917545 SHO917507:SHO917545 SRK917507:SRK917545 TBG917507:TBG917545 TLC917507:TLC917545 TUY917507:TUY917545 UEU917507:UEU917545 UOQ917507:UOQ917545 UYM917507:UYM917545 VII917507:VII917545 VSE917507:VSE917545 WCA917507:WCA917545 WLW917507:WLW917545 WVS917507:WVS917545 K983043:K983081 JG983043:JG983081 TC983043:TC983081 ACY983043:ACY983081 AMU983043:AMU983081 AWQ983043:AWQ983081 BGM983043:BGM983081 BQI983043:BQI983081 CAE983043:CAE983081 CKA983043:CKA983081 CTW983043:CTW983081 DDS983043:DDS983081 DNO983043:DNO983081 DXK983043:DXK983081 EHG983043:EHG983081 ERC983043:ERC983081 FAY983043:FAY983081 FKU983043:FKU983081 FUQ983043:FUQ983081 GEM983043:GEM983081 GOI983043:GOI983081 GYE983043:GYE983081 HIA983043:HIA983081 HRW983043:HRW983081 IBS983043:IBS983081 ILO983043:ILO983081 IVK983043:IVK983081 JFG983043:JFG983081 JPC983043:JPC983081 JYY983043:JYY983081 KIU983043:KIU983081 KSQ983043:KSQ983081 LCM983043:LCM983081 LMI983043:LMI983081 LWE983043:LWE983081 MGA983043:MGA983081 MPW983043:MPW983081 MZS983043:MZS983081 NJO983043:NJO983081 NTK983043:NTK983081 ODG983043:ODG983081 ONC983043:ONC983081 OWY983043:OWY983081 PGU983043:PGU983081 PQQ983043:PQQ983081 QAM983043:QAM983081 QKI983043:QKI983081 QUE983043:QUE983081 REA983043:REA983081 RNW983043:RNW983081 RXS983043:RXS983081 SHO983043:SHO983081 SRK983043:SRK983081 TBG983043:TBG983081 TLC983043:TLC983081 TUY983043:TUY983081 UEU983043:UEU983081 UOQ983043:UOQ983081 UYM983043:UYM983081 VII983043:VII983081 VSE983043:VSE983081 WCA983043:WCA983081 WLW983043:WLW983081 WVS983043:WVS983081 K35:K36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K65525:K65532 JG65525:JG65532 TC65525:TC65532 ACY65525:ACY65532 AMU65525:AMU65532 AWQ65525:AWQ65532 BGM65525:BGM65532 BQI65525:BQI65532 CAE65525:CAE65532 CKA65525:CKA65532 CTW65525:CTW65532 DDS65525:DDS65532 DNO65525:DNO65532 DXK65525:DXK65532 EHG65525:EHG65532 ERC65525:ERC65532 FAY65525:FAY65532 FKU65525:FKU65532 FUQ65525:FUQ65532 GEM65525:GEM65532 GOI65525:GOI65532 GYE65525:GYE65532 HIA65525:HIA65532 HRW65525:HRW65532 IBS65525:IBS65532 ILO65525:ILO65532 IVK65525:IVK65532 JFG65525:JFG65532 JPC65525:JPC65532 JYY65525:JYY65532 KIU65525:KIU65532 KSQ65525:KSQ65532 LCM65525:LCM65532 LMI65525:LMI65532 LWE65525:LWE65532 MGA65525:MGA65532 MPW65525:MPW65532 MZS65525:MZS65532 NJO65525:NJO65532 NTK65525:NTK65532 ODG65525:ODG65532 ONC65525:ONC65532 OWY65525:OWY65532 PGU65525:PGU65532 PQQ65525:PQQ65532 QAM65525:QAM65532 QKI65525:QKI65532 QUE65525:QUE65532 REA65525:REA65532 RNW65525:RNW65532 RXS65525:RXS65532 SHO65525:SHO65532 SRK65525:SRK65532 TBG65525:TBG65532 TLC65525:TLC65532 TUY65525:TUY65532 UEU65525:UEU65532 UOQ65525:UOQ65532 UYM65525:UYM65532 VII65525:VII65532 VSE65525:VSE65532 WCA65525:WCA65532 WLW65525:WLW65532 WVS65525:WVS65532 K131061:K131068 JG131061:JG131068 TC131061:TC131068 ACY131061:ACY131068 AMU131061:AMU131068 AWQ131061:AWQ131068 BGM131061:BGM131068 BQI131061:BQI131068 CAE131061:CAE131068 CKA131061:CKA131068 CTW131061:CTW131068 DDS131061:DDS131068 DNO131061:DNO131068 DXK131061:DXK131068 EHG131061:EHG131068 ERC131061:ERC131068 FAY131061:FAY131068 FKU131061:FKU131068 FUQ131061:FUQ131068 GEM131061:GEM131068 GOI131061:GOI131068 GYE131061:GYE131068 HIA131061:HIA131068 HRW131061:HRW131068 IBS131061:IBS131068 ILO131061:ILO131068 IVK131061:IVK131068 JFG131061:JFG131068 JPC131061:JPC131068 JYY131061:JYY131068 KIU131061:KIU131068 KSQ131061:KSQ131068 LCM131061:LCM131068 LMI131061:LMI131068 LWE131061:LWE131068 MGA131061:MGA131068 MPW131061:MPW131068 MZS131061:MZS131068 NJO131061:NJO131068 NTK131061:NTK131068 ODG131061:ODG131068 ONC131061:ONC131068 OWY131061:OWY131068 PGU131061:PGU131068 PQQ131061:PQQ131068 QAM131061:QAM131068 QKI131061:QKI131068 QUE131061:QUE131068 REA131061:REA131068 RNW131061:RNW131068 RXS131061:RXS131068 SHO131061:SHO131068 SRK131061:SRK131068 TBG131061:TBG131068 TLC131061:TLC131068 TUY131061:TUY131068 UEU131061:UEU131068 UOQ131061:UOQ131068 UYM131061:UYM131068 VII131061:VII131068 VSE131061:VSE131068 WCA131061:WCA131068 WLW131061:WLW131068 WVS131061:WVS131068 K196597:K196604 JG196597:JG196604 TC196597:TC196604 ACY196597:ACY196604 AMU196597:AMU196604 AWQ196597:AWQ196604 BGM196597:BGM196604 BQI196597:BQI196604 CAE196597:CAE196604 CKA196597:CKA196604 CTW196597:CTW196604 DDS196597:DDS196604 DNO196597:DNO196604 DXK196597:DXK196604 EHG196597:EHG196604 ERC196597:ERC196604 FAY196597:FAY196604 FKU196597:FKU196604 FUQ196597:FUQ196604 GEM196597:GEM196604 GOI196597:GOI196604 GYE196597:GYE196604 HIA196597:HIA196604 HRW196597:HRW196604 IBS196597:IBS196604 ILO196597:ILO196604 IVK196597:IVK196604 JFG196597:JFG196604 JPC196597:JPC196604 JYY196597:JYY196604 KIU196597:KIU196604 KSQ196597:KSQ196604 LCM196597:LCM196604 LMI196597:LMI196604 LWE196597:LWE196604 MGA196597:MGA196604 MPW196597:MPW196604 MZS196597:MZS196604 NJO196597:NJO196604 NTK196597:NTK196604 ODG196597:ODG196604 ONC196597:ONC196604 OWY196597:OWY196604 PGU196597:PGU196604 PQQ196597:PQQ196604 QAM196597:QAM196604 QKI196597:QKI196604 QUE196597:QUE196604 REA196597:REA196604 RNW196597:RNW196604 RXS196597:RXS196604 SHO196597:SHO196604 SRK196597:SRK196604 TBG196597:TBG196604 TLC196597:TLC196604 TUY196597:TUY196604 UEU196597:UEU196604 UOQ196597:UOQ196604 UYM196597:UYM196604 VII196597:VII196604 VSE196597:VSE196604 WCA196597:WCA196604 WLW196597:WLW196604 WVS196597:WVS196604 K262133:K262140 JG262133:JG262140 TC262133:TC262140 ACY262133:ACY262140 AMU262133:AMU262140 AWQ262133:AWQ262140 BGM262133:BGM262140 BQI262133:BQI262140 CAE262133:CAE262140 CKA262133:CKA262140 CTW262133:CTW262140 DDS262133:DDS262140 DNO262133:DNO262140 DXK262133:DXK262140 EHG262133:EHG262140 ERC262133:ERC262140 FAY262133:FAY262140 FKU262133:FKU262140 FUQ262133:FUQ262140 GEM262133:GEM262140 GOI262133:GOI262140 GYE262133:GYE262140 HIA262133:HIA262140 HRW262133:HRW262140 IBS262133:IBS262140 ILO262133:ILO262140 IVK262133:IVK262140 JFG262133:JFG262140 JPC262133:JPC262140 JYY262133:JYY262140 KIU262133:KIU262140 KSQ262133:KSQ262140 LCM262133:LCM262140 LMI262133:LMI262140 LWE262133:LWE262140 MGA262133:MGA262140 MPW262133:MPW262140 MZS262133:MZS262140 NJO262133:NJO262140 NTK262133:NTK262140 ODG262133:ODG262140 ONC262133:ONC262140 OWY262133:OWY262140 PGU262133:PGU262140 PQQ262133:PQQ262140 QAM262133:QAM262140 QKI262133:QKI262140 QUE262133:QUE262140 REA262133:REA262140 RNW262133:RNW262140 RXS262133:RXS262140 SHO262133:SHO262140 SRK262133:SRK262140 TBG262133:TBG262140 TLC262133:TLC262140 TUY262133:TUY262140 UEU262133:UEU262140 UOQ262133:UOQ262140 UYM262133:UYM262140 VII262133:VII262140 VSE262133:VSE262140 WCA262133:WCA262140 WLW262133:WLW262140 WVS262133:WVS262140 K327669:K327676 JG327669:JG327676 TC327669:TC327676 ACY327669:ACY327676 AMU327669:AMU327676 AWQ327669:AWQ327676 BGM327669:BGM327676 BQI327669:BQI327676 CAE327669:CAE327676 CKA327669:CKA327676 CTW327669:CTW327676 DDS327669:DDS327676 DNO327669:DNO327676 DXK327669:DXK327676 EHG327669:EHG327676 ERC327669:ERC327676 FAY327669:FAY327676 FKU327669:FKU327676 FUQ327669:FUQ327676 GEM327669:GEM327676 GOI327669:GOI327676 GYE327669:GYE327676 HIA327669:HIA327676 HRW327669:HRW327676 IBS327669:IBS327676 ILO327669:ILO327676 IVK327669:IVK327676 JFG327669:JFG327676 JPC327669:JPC327676 JYY327669:JYY327676 KIU327669:KIU327676 KSQ327669:KSQ327676 LCM327669:LCM327676 LMI327669:LMI327676 LWE327669:LWE327676 MGA327669:MGA327676 MPW327669:MPW327676 MZS327669:MZS327676 NJO327669:NJO327676 NTK327669:NTK327676 ODG327669:ODG327676 ONC327669:ONC327676 OWY327669:OWY327676 PGU327669:PGU327676 PQQ327669:PQQ327676 QAM327669:QAM327676 QKI327669:QKI327676 QUE327669:QUE327676 REA327669:REA327676 RNW327669:RNW327676 RXS327669:RXS327676 SHO327669:SHO327676 SRK327669:SRK327676 TBG327669:TBG327676 TLC327669:TLC327676 TUY327669:TUY327676 UEU327669:UEU327676 UOQ327669:UOQ327676 UYM327669:UYM327676 VII327669:VII327676 VSE327669:VSE327676 WCA327669:WCA327676 WLW327669:WLW327676 WVS327669:WVS327676 K393205:K393212 JG393205:JG393212 TC393205:TC393212 ACY393205:ACY393212 AMU393205:AMU393212 AWQ393205:AWQ393212 BGM393205:BGM393212 BQI393205:BQI393212 CAE393205:CAE393212 CKA393205:CKA393212 CTW393205:CTW393212 DDS393205:DDS393212 DNO393205:DNO393212 DXK393205:DXK393212 EHG393205:EHG393212 ERC393205:ERC393212 FAY393205:FAY393212 FKU393205:FKU393212 FUQ393205:FUQ393212 GEM393205:GEM393212 GOI393205:GOI393212 GYE393205:GYE393212 HIA393205:HIA393212 HRW393205:HRW393212 IBS393205:IBS393212 ILO393205:ILO393212 IVK393205:IVK393212 JFG393205:JFG393212 JPC393205:JPC393212 JYY393205:JYY393212 KIU393205:KIU393212 KSQ393205:KSQ393212 LCM393205:LCM393212 LMI393205:LMI393212 LWE393205:LWE393212 MGA393205:MGA393212 MPW393205:MPW393212 MZS393205:MZS393212 NJO393205:NJO393212 NTK393205:NTK393212 ODG393205:ODG393212 ONC393205:ONC393212 OWY393205:OWY393212 PGU393205:PGU393212 PQQ393205:PQQ393212 QAM393205:QAM393212 QKI393205:QKI393212 QUE393205:QUE393212 REA393205:REA393212 RNW393205:RNW393212 RXS393205:RXS393212 SHO393205:SHO393212 SRK393205:SRK393212 TBG393205:TBG393212 TLC393205:TLC393212 TUY393205:TUY393212 UEU393205:UEU393212 UOQ393205:UOQ393212 UYM393205:UYM393212 VII393205:VII393212 VSE393205:VSE393212 WCA393205:WCA393212 WLW393205:WLW393212 WVS393205:WVS393212 K458741:K458748 JG458741:JG458748 TC458741:TC458748 ACY458741:ACY458748 AMU458741:AMU458748 AWQ458741:AWQ458748 BGM458741:BGM458748 BQI458741:BQI458748 CAE458741:CAE458748 CKA458741:CKA458748 CTW458741:CTW458748 DDS458741:DDS458748 DNO458741:DNO458748 DXK458741:DXK458748 EHG458741:EHG458748 ERC458741:ERC458748 FAY458741:FAY458748 FKU458741:FKU458748 FUQ458741:FUQ458748 GEM458741:GEM458748 GOI458741:GOI458748 GYE458741:GYE458748 HIA458741:HIA458748 HRW458741:HRW458748 IBS458741:IBS458748 ILO458741:ILO458748 IVK458741:IVK458748 JFG458741:JFG458748 JPC458741:JPC458748 JYY458741:JYY458748 KIU458741:KIU458748 KSQ458741:KSQ458748 LCM458741:LCM458748 LMI458741:LMI458748 LWE458741:LWE458748 MGA458741:MGA458748 MPW458741:MPW458748 MZS458741:MZS458748 NJO458741:NJO458748 NTK458741:NTK458748 ODG458741:ODG458748 ONC458741:ONC458748 OWY458741:OWY458748 PGU458741:PGU458748 PQQ458741:PQQ458748 QAM458741:QAM458748 QKI458741:QKI458748 QUE458741:QUE458748 REA458741:REA458748 RNW458741:RNW458748 RXS458741:RXS458748 SHO458741:SHO458748 SRK458741:SRK458748 TBG458741:TBG458748 TLC458741:TLC458748 TUY458741:TUY458748 UEU458741:UEU458748 UOQ458741:UOQ458748 UYM458741:UYM458748 VII458741:VII458748 VSE458741:VSE458748 WCA458741:WCA458748 WLW458741:WLW458748 WVS458741:WVS458748 K524277:K524284 JG524277:JG524284 TC524277:TC524284 ACY524277:ACY524284 AMU524277:AMU524284 AWQ524277:AWQ524284 BGM524277:BGM524284 BQI524277:BQI524284 CAE524277:CAE524284 CKA524277:CKA524284 CTW524277:CTW524284 DDS524277:DDS524284 DNO524277:DNO524284 DXK524277:DXK524284 EHG524277:EHG524284 ERC524277:ERC524284 FAY524277:FAY524284 FKU524277:FKU524284 FUQ524277:FUQ524284 GEM524277:GEM524284 GOI524277:GOI524284 GYE524277:GYE524284 HIA524277:HIA524284 HRW524277:HRW524284 IBS524277:IBS524284 ILO524277:ILO524284 IVK524277:IVK524284 JFG524277:JFG524284 JPC524277:JPC524284 JYY524277:JYY524284 KIU524277:KIU524284 KSQ524277:KSQ524284 LCM524277:LCM524284 LMI524277:LMI524284 LWE524277:LWE524284 MGA524277:MGA524284 MPW524277:MPW524284 MZS524277:MZS524284 NJO524277:NJO524284 NTK524277:NTK524284 ODG524277:ODG524284 ONC524277:ONC524284 OWY524277:OWY524284 PGU524277:PGU524284 PQQ524277:PQQ524284 QAM524277:QAM524284 QKI524277:QKI524284 QUE524277:QUE524284 REA524277:REA524284 RNW524277:RNW524284 RXS524277:RXS524284 SHO524277:SHO524284 SRK524277:SRK524284 TBG524277:TBG524284 TLC524277:TLC524284 TUY524277:TUY524284 UEU524277:UEU524284 UOQ524277:UOQ524284 UYM524277:UYM524284 VII524277:VII524284 VSE524277:VSE524284 WCA524277:WCA524284 WLW524277:WLW524284 WVS524277:WVS524284 K589813:K589820 JG589813:JG589820 TC589813:TC589820 ACY589813:ACY589820 AMU589813:AMU589820 AWQ589813:AWQ589820 BGM589813:BGM589820 BQI589813:BQI589820 CAE589813:CAE589820 CKA589813:CKA589820 CTW589813:CTW589820 DDS589813:DDS589820 DNO589813:DNO589820 DXK589813:DXK589820 EHG589813:EHG589820 ERC589813:ERC589820 FAY589813:FAY589820 FKU589813:FKU589820 FUQ589813:FUQ589820 GEM589813:GEM589820 GOI589813:GOI589820 GYE589813:GYE589820 HIA589813:HIA589820 HRW589813:HRW589820 IBS589813:IBS589820 ILO589813:ILO589820 IVK589813:IVK589820 JFG589813:JFG589820 JPC589813:JPC589820 JYY589813:JYY589820 KIU589813:KIU589820 KSQ589813:KSQ589820 LCM589813:LCM589820 LMI589813:LMI589820 LWE589813:LWE589820 MGA589813:MGA589820 MPW589813:MPW589820 MZS589813:MZS589820 NJO589813:NJO589820 NTK589813:NTK589820 ODG589813:ODG589820 ONC589813:ONC589820 OWY589813:OWY589820 PGU589813:PGU589820 PQQ589813:PQQ589820 QAM589813:QAM589820 QKI589813:QKI589820 QUE589813:QUE589820 REA589813:REA589820 RNW589813:RNW589820 RXS589813:RXS589820 SHO589813:SHO589820 SRK589813:SRK589820 TBG589813:TBG589820 TLC589813:TLC589820 TUY589813:TUY589820 UEU589813:UEU589820 UOQ589813:UOQ589820 UYM589813:UYM589820 VII589813:VII589820 VSE589813:VSE589820 WCA589813:WCA589820 WLW589813:WLW589820 WVS589813:WVS589820 K655349:K655356 JG655349:JG655356 TC655349:TC655356 ACY655349:ACY655356 AMU655349:AMU655356 AWQ655349:AWQ655356 BGM655349:BGM655356 BQI655349:BQI655356 CAE655349:CAE655356 CKA655349:CKA655356 CTW655349:CTW655356 DDS655349:DDS655356 DNO655349:DNO655356 DXK655349:DXK655356 EHG655349:EHG655356 ERC655349:ERC655356 FAY655349:FAY655356 FKU655349:FKU655356 FUQ655349:FUQ655356 GEM655349:GEM655356 GOI655349:GOI655356 GYE655349:GYE655356 HIA655349:HIA655356 HRW655349:HRW655356 IBS655349:IBS655356 ILO655349:ILO655356 IVK655349:IVK655356 JFG655349:JFG655356 JPC655349:JPC655356 JYY655349:JYY655356 KIU655349:KIU655356 KSQ655349:KSQ655356 LCM655349:LCM655356 LMI655349:LMI655356 LWE655349:LWE655356 MGA655349:MGA655356 MPW655349:MPW655356 MZS655349:MZS655356 NJO655349:NJO655356 NTK655349:NTK655356 ODG655349:ODG655356 ONC655349:ONC655356 OWY655349:OWY655356 PGU655349:PGU655356 PQQ655349:PQQ655356 QAM655349:QAM655356 QKI655349:QKI655356 QUE655349:QUE655356 REA655349:REA655356 RNW655349:RNW655356 RXS655349:RXS655356 SHO655349:SHO655356 SRK655349:SRK655356 TBG655349:TBG655356 TLC655349:TLC655356 TUY655349:TUY655356 UEU655349:UEU655356 UOQ655349:UOQ655356 UYM655349:UYM655356 VII655349:VII655356 VSE655349:VSE655356 WCA655349:WCA655356 WLW655349:WLW655356 WVS655349:WVS655356 K720885:K720892 JG720885:JG720892 TC720885:TC720892 ACY720885:ACY720892 AMU720885:AMU720892 AWQ720885:AWQ720892 BGM720885:BGM720892 BQI720885:BQI720892 CAE720885:CAE720892 CKA720885:CKA720892 CTW720885:CTW720892 DDS720885:DDS720892 DNO720885:DNO720892 DXK720885:DXK720892 EHG720885:EHG720892 ERC720885:ERC720892 FAY720885:FAY720892 FKU720885:FKU720892 FUQ720885:FUQ720892 GEM720885:GEM720892 GOI720885:GOI720892 GYE720885:GYE720892 HIA720885:HIA720892 HRW720885:HRW720892 IBS720885:IBS720892 ILO720885:ILO720892 IVK720885:IVK720892 JFG720885:JFG720892 JPC720885:JPC720892 JYY720885:JYY720892 KIU720885:KIU720892 KSQ720885:KSQ720892 LCM720885:LCM720892 LMI720885:LMI720892 LWE720885:LWE720892 MGA720885:MGA720892 MPW720885:MPW720892 MZS720885:MZS720892 NJO720885:NJO720892 NTK720885:NTK720892 ODG720885:ODG720892 ONC720885:ONC720892 OWY720885:OWY720892 PGU720885:PGU720892 PQQ720885:PQQ720892 QAM720885:QAM720892 QKI720885:QKI720892 QUE720885:QUE720892 REA720885:REA720892 RNW720885:RNW720892 RXS720885:RXS720892 SHO720885:SHO720892 SRK720885:SRK720892 TBG720885:TBG720892 TLC720885:TLC720892 TUY720885:TUY720892 UEU720885:UEU720892 UOQ720885:UOQ720892 UYM720885:UYM720892 VII720885:VII720892 VSE720885:VSE720892 WCA720885:WCA720892 WLW720885:WLW720892 WVS720885:WVS720892 K786421:K786428 JG786421:JG786428 TC786421:TC786428 ACY786421:ACY786428 AMU786421:AMU786428 AWQ786421:AWQ786428 BGM786421:BGM786428 BQI786421:BQI786428 CAE786421:CAE786428 CKA786421:CKA786428 CTW786421:CTW786428 DDS786421:DDS786428 DNO786421:DNO786428 DXK786421:DXK786428 EHG786421:EHG786428 ERC786421:ERC786428 FAY786421:FAY786428 FKU786421:FKU786428 FUQ786421:FUQ786428 GEM786421:GEM786428 GOI786421:GOI786428 GYE786421:GYE786428 HIA786421:HIA786428 HRW786421:HRW786428 IBS786421:IBS786428 ILO786421:ILO786428 IVK786421:IVK786428 JFG786421:JFG786428 JPC786421:JPC786428 JYY786421:JYY786428 KIU786421:KIU786428 KSQ786421:KSQ786428 LCM786421:LCM786428 LMI786421:LMI786428 LWE786421:LWE786428 MGA786421:MGA786428 MPW786421:MPW786428 MZS786421:MZS786428 NJO786421:NJO786428 NTK786421:NTK786428 ODG786421:ODG786428 ONC786421:ONC786428 OWY786421:OWY786428 PGU786421:PGU786428 PQQ786421:PQQ786428 QAM786421:QAM786428 QKI786421:QKI786428 QUE786421:QUE786428 REA786421:REA786428 RNW786421:RNW786428 RXS786421:RXS786428 SHO786421:SHO786428 SRK786421:SRK786428 TBG786421:TBG786428 TLC786421:TLC786428 TUY786421:TUY786428 UEU786421:UEU786428 UOQ786421:UOQ786428 UYM786421:UYM786428 VII786421:VII786428 VSE786421:VSE786428 WCA786421:WCA786428 WLW786421:WLW786428 WVS786421:WVS786428 K851957:K851964 JG851957:JG851964 TC851957:TC851964 ACY851957:ACY851964 AMU851957:AMU851964 AWQ851957:AWQ851964 BGM851957:BGM851964 BQI851957:BQI851964 CAE851957:CAE851964 CKA851957:CKA851964 CTW851957:CTW851964 DDS851957:DDS851964 DNO851957:DNO851964 DXK851957:DXK851964 EHG851957:EHG851964 ERC851957:ERC851964 FAY851957:FAY851964 FKU851957:FKU851964 FUQ851957:FUQ851964 GEM851957:GEM851964 GOI851957:GOI851964 GYE851957:GYE851964 HIA851957:HIA851964 HRW851957:HRW851964 IBS851957:IBS851964 ILO851957:ILO851964 IVK851957:IVK851964 JFG851957:JFG851964 JPC851957:JPC851964 JYY851957:JYY851964 KIU851957:KIU851964 KSQ851957:KSQ851964 LCM851957:LCM851964 LMI851957:LMI851964 LWE851957:LWE851964 MGA851957:MGA851964 MPW851957:MPW851964 MZS851957:MZS851964 NJO851957:NJO851964 NTK851957:NTK851964 ODG851957:ODG851964 ONC851957:ONC851964 OWY851957:OWY851964 PGU851957:PGU851964 PQQ851957:PQQ851964 QAM851957:QAM851964 QKI851957:QKI851964 QUE851957:QUE851964 REA851957:REA851964 RNW851957:RNW851964 RXS851957:RXS851964 SHO851957:SHO851964 SRK851957:SRK851964 TBG851957:TBG851964 TLC851957:TLC851964 TUY851957:TUY851964 UEU851957:UEU851964 UOQ851957:UOQ851964 UYM851957:UYM851964 VII851957:VII851964 VSE851957:VSE851964 WCA851957:WCA851964 WLW851957:WLW851964 WVS851957:WVS851964 K917493:K917500 JG917493:JG917500 TC917493:TC917500 ACY917493:ACY917500 AMU917493:AMU917500 AWQ917493:AWQ917500 BGM917493:BGM917500 BQI917493:BQI917500 CAE917493:CAE917500 CKA917493:CKA917500 CTW917493:CTW917500 DDS917493:DDS917500 DNO917493:DNO917500 DXK917493:DXK917500 EHG917493:EHG917500 ERC917493:ERC917500 FAY917493:FAY917500 FKU917493:FKU917500 FUQ917493:FUQ917500 GEM917493:GEM917500 GOI917493:GOI917500 GYE917493:GYE917500 HIA917493:HIA917500 HRW917493:HRW917500 IBS917493:IBS917500 ILO917493:ILO917500 IVK917493:IVK917500 JFG917493:JFG917500 JPC917493:JPC917500 JYY917493:JYY917500 KIU917493:KIU917500 KSQ917493:KSQ917500 LCM917493:LCM917500 LMI917493:LMI917500 LWE917493:LWE917500 MGA917493:MGA917500 MPW917493:MPW917500 MZS917493:MZS917500 NJO917493:NJO917500 NTK917493:NTK917500 ODG917493:ODG917500 ONC917493:ONC917500 OWY917493:OWY917500 PGU917493:PGU917500 PQQ917493:PQQ917500 QAM917493:QAM917500 QKI917493:QKI917500 QUE917493:QUE917500 REA917493:REA917500 RNW917493:RNW917500 RXS917493:RXS917500 SHO917493:SHO917500 SRK917493:SRK917500 TBG917493:TBG917500 TLC917493:TLC917500 TUY917493:TUY917500 UEU917493:UEU917500 UOQ917493:UOQ917500 UYM917493:UYM917500 VII917493:VII917500 VSE917493:VSE917500 WCA917493:WCA917500 WLW917493:WLW917500 WVS917493:WVS917500 K983029:K983036 JG983029:JG983036 TC983029:TC983036 ACY983029:ACY983036 AMU983029:AMU983036 AWQ983029:AWQ983036 BGM983029:BGM983036 BQI983029:BQI983036 CAE983029:CAE983036 CKA983029:CKA983036 CTW983029:CTW983036 DDS983029:DDS983036 DNO983029:DNO983036 DXK983029:DXK983036 EHG983029:EHG983036 ERC983029:ERC983036 FAY983029:FAY983036 FKU983029:FKU983036 FUQ983029:FUQ983036 GEM983029:GEM983036 GOI983029:GOI983036 GYE983029:GYE983036 HIA983029:HIA983036 HRW983029:HRW983036 IBS983029:IBS983036 ILO983029:ILO983036 IVK983029:IVK983036 JFG983029:JFG983036 JPC983029:JPC983036 JYY983029:JYY983036 KIU983029:KIU983036 KSQ983029:KSQ983036 LCM983029:LCM983036 LMI983029:LMI983036 LWE983029:LWE983036 MGA983029:MGA983036 MPW983029:MPW983036 MZS983029:MZS983036 NJO983029:NJO983036 NTK983029:NTK983036 ODG983029:ODG983036 ONC983029:ONC983036 OWY983029:OWY983036 PGU983029:PGU983036 PQQ983029:PQQ983036 QAM983029:QAM983036 QKI983029:QKI983036 QUE983029:QUE983036 REA983029:REA983036 RNW983029:RNW983036 RXS983029:RXS983036 SHO983029:SHO983036 SRK983029:SRK983036 TBG983029:TBG983036 TLC983029:TLC983036 TUY983029:TUY983036 UEU983029:UEU983036 UOQ983029:UOQ983036 UYM983029:UYM983036 VII983029:VII983036 VSE983029:VSE983036 WCA983029:WCA983036 WLW983029:WLW983036 WVS42" xr:uid="{00000000-0002-0000-0100-000001000000}">
      <formula1>$J$101:$J$103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7 IZ65497 SV65497 ACR65497 AMN65497 AWJ65497 BGF65497 BQB65497 BZX65497 CJT65497 CTP65497 DDL65497 DNH65497 DXD65497 EGZ65497 EQV65497 FAR65497 FKN65497 FUJ65497 GEF65497 GOB65497 GXX65497 HHT65497 HRP65497 IBL65497 ILH65497 IVD65497 JEZ65497 JOV65497 JYR65497 KIN65497 KSJ65497 LCF65497 LMB65497 LVX65497 MFT65497 MPP65497 MZL65497 NJH65497 NTD65497 OCZ65497 OMV65497 OWR65497 PGN65497 PQJ65497 QAF65497 QKB65497 QTX65497 RDT65497 RNP65497 RXL65497 SHH65497 SRD65497 TAZ65497 TKV65497 TUR65497 UEN65497 UOJ65497 UYF65497 VIB65497 VRX65497 WBT65497 WLP65497 WVL65497 D131033 IZ131033 SV131033 ACR131033 AMN131033 AWJ131033 BGF131033 BQB131033 BZX131033 CJT131033 CTP131033 DDL131033 DNH131033 DXD131033 EGZ131033 EQV131033 FAR131033 FKN131033 FUJ131033 GEF131033 GOB131033 GXX131033 HHT131033 HRP131033 IBL131033 ILH131033 IVD131033 JEZ131033 JOV131033 JYR131033 KIN131033 KSJ131033 LCF131033 LMB131033 LVX131033 MFT131033 MPP131033 MZL131033 NJH131033 NTD131033 OCZ131033 OMV131033 OWR131033 PGN131033 PQJ131033 QAF131033 QKB131033 QTX131033 RDT131033 RNP131033 RXL131033 SHH131033 SRD131033 TAZ131033 TKV131033 TUR131033 UEN131033 UOJ131033 UYF131033 VIB131033 VRX131033 WBT131033 WLP131033 WVL131033 D196569 IZ196569 SV196569 ACR196569 AMN196569 AWJ196569 BGF196569 BQB196569 BZX196569 CJT196569 CTP196569 DDL196569 DNH196569 DXD196569 EGZ196569 EQV196569 FAR196569 FKN196569 FUJ196569 GEF196569 GOB196569 GXX196569 HHT196569 HRP196569 IBL196569 ILH196569 IVD196569 JEZ196569 JOV196569 JYR196569 KIN196569 KSJ196569 LCF196569 LMB196569 LVX196569 MFT196569 MPP196569 MZL196569 NJH196569 NTD196569 OCZ196569 OMV196569 OWR196569 PGN196569 PQJ196569 QAF196569 QKB196569 QTX196569 RDT196569 RNP196569 RXL196569 SHH196569 SRD196569 TAZ196569 TKV196569 TUR196569 UEN196569 UOJ196569 UYF196569 VIB196569 VRX196569 WBT196569 WLP196569 WVL196569 D262105 IZ262105 SV262105 ACR262105 AMN262105 AWJ262105 BGF262105 BQB262105 BZX262105 CJT262105 CTP262105 DDL262105 DNH262105 DXD262105 EGZ262105 EQV262105 FAR262105 FKN262105 FUJ262105 GEF262105 GOB262105 GXX262105 HHT262105 HRP262105 IBL262105 ILH262105 IVD262105 JEZ262105 JOV262105 JYR262105 KIN262105 KSJ262105 LCF262105 LMB262105 LVX262105 MFT262105 MPP262105 MZL262105 NJH262105 NTD262105 OCZ262105 OMV262105 OWR262105 PGN262105 PQJ262105 QAF262105 QKB262105 QTX262105 RDT262105 RNP262105 RXL262105 SHH262105 SRD262105 TAZ262105 TKV262105 TUR262105 UEN262105 UOJ262105 UYF262105 VIB262105 VRX262105 WBT262105 WLP262105 WVL262105 D327641 IZ327641 SV327641 ACR327641 AMN327641 AWJ327641 BGF327641 BQB327641 BZX327641 CJT327641 CTP327641 DDL327641 DNH327641 DXD327641 EGZ327641 EQV327641 FAR327641 FKN327641 FUJ327641 GEF327641 GOB327641 GXX327641 HHT327641 HRP327641 IBL327641 ILH327641 IVD327641 JEZ327641 JOV327641 JYR327641 KIN327641 KSJ327641 LCF327641 LMB327641 LVX327641 MFT327641 MPP327641 MZL327641 NJH327641 NTD327641 OCZ327641 OMV327641 OWR327641 PGN327641 PQJ327641 QAF327641 QKB327641 QTX327641 RDT327641 RNP327641 RXL327641 SHH327641 SRD327641 TAZ327641 TKV327641 TUR327641 UEN327641 UOJ327641 UYF327641 VIB327641 VRX327641 WBT327641 WLP327641 WVL327641 D393177 IZ393177 SV393177 ACR393177 AMN393177 AWJ393177 BGF393177 BQB393177 BZX393177 CJT393177 CTP393177 DDL393177 DNH393177 DXD393177 EGZ393177 EQV393177 FAR393177 FKN393177 FUJ393177 GEF393177 GOB393177 GXX393177 HHT393177 HRP393177 IBL393177 ILH393177 IVD393177 JEZ393177 JOV393177 JYR393177 KIN393177 KSJ393177 LCF393177 LMB393177 LVX393177 MFT393177 MPP393177 MZL393177 NJH393177 NTD393177 OCZ393177 OMV393177 OWR393177 PGN393177 PQJ393177 QAF393177 QKB393177 QTX393177 RDT393177 RNP393177 RXL393177 SHH393177 SRD393177 TAZ393177 TKV393177 TUR393177 UEN393177 UOJ393177 UYF393177 VIB393177 VRX393177 WBT393177 WLP393177 WVL393177 D458713 IZ458713 SV458713 ACR458713 AMN458713 AWJ458713 BGF458713 BQB458713 BZX458713 CJT458713 CTP458713 DDL458713 DNH458713 DXD458713 EGZ458713 EQV458713 FAR458713 FKN458713 FUJ458713 GEF458713 GOB458713 GXX458713 HHT458713 HRP458713 IBL458713 ILH458713 IVD458713 JEZ458713 JOV458713 JYR458713 KIN458713 KSJ458713 LCF458713 LMB458713 LVX458713 MFT458713 MPP458713 MZL458713 NJH458713 NTD458713 OCZ458713 OMV458713 OWR458713 PGN458713 PQJ458713 QAF458713 QKB458713 QTX458713 RDT458713 RNP458713 RXL458713 SHH458713 SRD458713 TAZ458713 TKV458713 TUR458713 UEN458713 UOJ458713 UYF458713 VIB458713 VRX458713 WBT458713 WLP458713 WVL458713 D524249 IZ524249 SV524249 ACR524249 AMN524249 AWJ524249 BGF524249 BQB524249 BZX524249 CJT524249 CTP524249 DDL524249 DNH524249 DXD524249 EGZ524249 EQV524249 FAR524249 FKN524249 FUJ524249 GEF524249 GOB524249 GXX524249 HHT524249 HRP524249 IBL524249 ILH524249 IVD524249 JEZ524249 JOV524249 JYR524249 KIN524249 KSJ524249 LCF524249 LMB524249 LVX524249 MFT524249 MPP524249 MZL524249 NJH524249 NTD524249 OCZ524249 OMV524249 OWR524249 PGN524249 PQJ524249 QAF524249 QKB524249 QTX524249 RDT524249 RNP524249 RXL524249 SHH524249 SRD524249 TAZ524249 TKV524249 TUR524249 UEN524249 UOJ524249 UYF524249 VIB524249 VRX524249 WBT524249 WLP524249 WVL524249 D589785 IZ589785 SV589785 ACR589785 AMN589785 AWJ589785 BGF589785 BQB589785 BZX589785 CJT589785 CTP589785 DDL589785 DNH589785 DXD589785 EGZ589785 EQV589785 FAR589785 FKN589785 FUJ589785 GEF589785 GOB589785 GXX589785 HHT589785 HRP589785 IBL589785 ILH589785 IVD589785 JEZ589785 JOV589785 JYR589785 KIN589785 KSJ589785 LCF589785 LMB589785 LVX589785 MFT589785 MPP589785 MZL589785 NJH589785 NTD589785 OCZ589785 OMV589785 OWR589785 PGN589785 PQJ589785 QAF589785 QKB589785 QTX589785 RDT589785 RNP589785 RXL589785 SHH589785 SRD589785 TAZ589785 TKV589785 TUR589785 UEN589785 UOJ589785 UYF589785 VIB589785 VRX589785 WBT589785 WLP589785 WVL589785 D655321 IZ655321 SV655321 ACR655321 AMN655321 AWJ655321 BGF655321 BQB655321 BZX655321 CJT655321 CTP655321 DDL655321 DNH655321 DXD655321 EGZ655321 EQV655321 FAR655321 FKN655321 FUJ655321 GEF655321 GOB655321 GXX655321 HHT655321 HRP655321 IBL655321 ILH655321 IVD655321 JEZ655321 JOV655321 JYR655321 KIN655321 KSJ655321 LCF655321 LMB655321 LVX655321 MFT655321 MPP655321 MZL655321 NJH655321 NTD655321 OCZ655321 OMV655321 OWR655321 PGN655321 PQJ655321 QAF655321 QKB655321 QTX655321 RDT655321 RNP655321 RXL655321 SHH655321 SRD655321 TAZ655321 TKV655321 TUR655321 UEN655321 UOJ655321 UYF655321 VIB655321 VRX655321 WBT655321 WLP655321 WVL655321 D720857 IZ720857 SV720857 ACR720857 AMN720857 AWJ720857 BGF720857 BQB720857 BZX720857 CJT720857 CTP720857 DDL720857 DNH720857 DXD720857 EGZ720857 EQV720857 FAR720857 FKN720857 FUJ720857 GEF720857 GOB720857 GXX720857 HHT720857 HRP720857 IBL720857 ILH720857 IVD720857 JEZ720857 JOV720857 JYR720857 KIN720857 KSJ720857 LCF720857 LMB720857 LVX720857 MFT720857 MPP720857 MZL720857 NJH720857 NTD720857 OCZ720857 OMV720857 OWR720857 PGN720857 PQJ720857 QAF720857 QKB720857 QTX720857 RDT720857 RNP720857 RXL720857 SHH720857 SRD720857 TAZ720857 TKV720857 TUR720857 UEN720857 UOJ720857 UYF720857 VIB720857 VRX720857 WBT720857 WLP720857 WVL720857 D786393 IZ786393 SV786393 ACR786393 AMN786393 AWJ786393 BGF786393 BQB786393 BZX786393 CJT786393 CTP786393 DDL786393 DNH786393 DXD786393 EGZ786393 EQV786393 FAR786393 FKN786393 FUJ786393 GEF786393 GOB786393 GXX786393 HHT786393 HRP786393 IBL786393 ILH786393 IVD786393 JEZ786393 JOV786393 JYR786393 KIN786393 KSJ786393 LCF786393 LMB786393 LVX786393 MFT786393 MPP786393 MZL786393 NJH786393 NTD786393 OCZ786393 OMV786393 OWR786393 PGN786393 PQJ786393 QAF786393 QKB786393 QTX786393 RDT786393 RNP786393 RXL786393 SHH786393 SRD786393 TAZ786393 TKV786393 TUR786393 UEN786393 UOJ786393 UYF786393 VIB786393 VRX786393 WBT786393 WLP786393 WVL786393 D851929 IZ851929 SV851929 ACR851929 AMN851929 AWJ851929 BGF851929 BQB851929 BZX851929 CJT851929 CTP851929 DDL851929 DNH851929 DXD851929 EGZ851929 EQV851929 FAR851929 FKN851929 FUJ851929 GEF851929 GOB851929 GXX851929 HHT851929 HRP851929 IBL851929 ILH851929 IVD851929 JEZ851929 JOV851929 JYR851929 KIN851929 KSJ851929 LCF851929 LMB851929 LVX851929 MFT851929 MPP851929 MZL851929 NJH851929 NTD851929 OCZ851929 OMV851929 OWR851929 PGN851929 PQJ851929 QAF851929 QKB851929 QTX851929 RDT851929 RNP851929 RXL851929 SHH851929 SRD851929 TAZ851929 TKV851929 TUR851929 UEN851929 UOJ851929 UYF851929 VIB851929 VRX851929 WBT851929 WLP851929 WVL851929 D917465 IZ917465 SV917465 ACR917465 AMN917465 AWJ917465 BGF917465 BQB917465 BZX917465 CJT917465 CTP917465 DDL917465 DNH917465 DXD917465 EGZ917465 EQV917465 FAR917465 FKN917465 FUJ917465 GEF917465 GOB917465 GXX917465 HHT917465 HRP917465 IBL917465 ILH917465 IVD917465 JEZ917465 JOV917465 JYR917465 KIN917465 KSJ917465 LCF917465 LMB917465 LVX917465 MFT917465 MPP917465 MZL917465 NJH917465 NTD917465 OCZ917465 OMV917465 OWR917465 PGN917465 PQJ917465 QAF917465 QKB917465 QTX917465 RDT917465 RNP917465 RXL917465 SHH917465 SRD917465 TAZ917465 TKV917465 TUR917465 UEN917465 UOJ917465 UYF917465 VIB917465 VRX917465 WBT917465 WLP917465 WVL917465 D983001 IZ983001 SV983001 ACR983001 AMN983001 AWJ983001 BGF983001 BQB983001 BZX983001 CJT983001 CTP983001 DDL983001 DNH983001 DXD983001 EGZ983001 EQV983001 FAR983001 FKN983001 FUJ983001 GEF983001 GOB983001 GXX983001 HHT983001 HRP983001 IBL983001 ILH983001 IVD983001 JEZ983001 JOV983001 JYR983001 KIN983001 KSJ983001 LCF983001 LMB983001 LVX983001 MFT983001 MPP983001 MZL983001 NJH983001 NTD983001 OCZ983001 OMV983001 OWR983001 PGN983001 PQJ983001 QAF983001 QKB983001 QTX983001 RDT983001 RNP983001 RXL983001 SHH983001 SRD983001 TAZ983001 TKV983001 TUR983001 UEN983001 UOJ983001 UYF983001 VIB983001 VRX983001 WBT983001 WLP983001 WVL983001"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xr:uid="{00000000-0002-0000-0100-000003000000}">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xr:uid="{00000000-0002-0000-0100-000004000000}">
      <formula1>$C$101:$C$110</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5:E65505 IZ65505:JA65505 SV65505:SW65505 ACR65505:ACS65505 AMN65505:AMO65505 AWJ65505:AWK65505 BGF65505:BGG65505 BQB65505:BQC65505 BZX65505:BZY65505 CJT65505:CJU65505 CTP65505:CTQ65505 DDL65505:DDM65505 DNH65505:DNI65505 DXD65505:DXE65505 EGZ65505:EHA65505 EQV65505:EQW65505 FAR65505:FAS65505 FKN65505:FKO65505 FUJ65505:FUK65505 GEF65505:GEG65505 GOB65505:GOC65505 GXX65505:GXY65505 HHT65505:HHU65505 HRP65505:HRQ65505 IBL65505:IBM65505 ILH65505:ILI65505 IVD65505:IVE65505 JEZ65505:JFA65505 JOV65505:JOW65505 JYR65505:JYS65505 KIN65505:KIO65505 KSJ65505:KSK65505 LCF65505:LCG65505 LMB65505:LMC65505 LVX65505:LVY65505 MFT65505:MFU65505 MPP65505:MPQ65505 MZL65505:MZM65505 NJH65505:NJI65505 NTD65505:NTE65505 OCZ65505:ODA65505 OMV65505:OMW65505 OWR65505:OWS65505 PGN65505:PGO65505 PQJ65505:PQK65505 QAF65505:QAG65505 QKB65505:QKC65505 QTX65505:QTY65505 RDT65505:RDU65505 RNP65505:RNQ65505 RXL65505:RXM65505 SHH65505:SHI65505 SRD65505:SRE65505 TAZ65505:TBA65505 TKV65505:TKW65505 TUR65505:TUS65505 UEN65505:UEO65505 UOJ65505:UOK65505 UYF65505:UYG65505 VIB65505:VIC65505 VRX65505:VRY65505 WBT65505:WBU65505 WLP65505:WLQ65505 WVL65505:WVM65505 D131041:E131041 IZ131041:JA131041 SV131041:SW131041 ACR131041:ACS131041 AMN131041:AMO131041 AWJ131041:AWK131041 BGF131041:BGG131041 BQB131041:BQC131041 BZX131041:BZY131041 CJT131041:CJU131041 CTP131041:CTQ131041 DDL131041:DDM131041 DNH131041:DNI131041 DXD131041:DXE131041 EGZ131041:EHA131041 EQV131041:EQW131041 FAR131041:FAS131041 FKN131041:FKO131041 FUJ131041:FUK131041 GEF131041:GEG131041 GOB131041:GOC131041 GXX131041:GXY131041 HHT131041:HHU131041 HRP131041:HRQ131041 IBL131041:IBM131041 ILH131041:ILI131041 IVD131041:IVE131041 JEZ131041:JFA131041 JOV131041:JOW131041 JYR131041:JYS131041 KIN131041:KIO131041 KSJ131041:KSK131041 LCF131041:LCG131041 LMB131041:LMC131041 LVX131041:LVY131041 MFT131041:MFU131041 MPP131041:MPQ131041 MZL131041:MZM131041 NJH131041:NJI131041 NTD131041:NTE131041 OCZ131041:ODA131041 OMV131041:OMW131041 OWR131041:OWS131041 PGN131041:PGO131041 PQJ131041:PQK131041 QAF131041:QAG131041 QKB131041:QKC131041 QTX131041:QTY131041 RDT131041:RDU131041 RNP131041:RNQ131041 RXL131041:RXM131041 SHH131041:SHI131041 SRD131041:SRE131041 TAZ131041:TBA131041 TKV131041:TKW131041 TUR131041:TUS131041 UEN131041:UEO131041 UOJ131041:UOK131041 UYF131041:UYG131041 VIB131041:VIC131041 VRX131041:VRY131041 WBT131041:WBU131041 WLP131041:WLQ131041 WVL131041:WVM131041 D196577:E196577 IZ196577:JA196577 SV196577:SW196577 ACR196577:ACS196577 AMN196577:AMO196577 AWJ196577:AWK196577 BGF196577:BGG196577 BQB196577:BQC196577 BZX196577:BZY196577 CJT196577:CJU196577 CTP196577:CTQ196577 DDL196577:DDM196577 DNH196577:DNI196577 DXD196577:DXE196577 EGZ196577:EHA196577 EQV196577:EQW196577 FAR196577:FAS196577 FKN196577:FKO196577 FUJ196577:FUK196577 GEF196577:GEG196577 GOB196577:GOC196577 GXX196577:GXY196577 HHT196577:HHU196577 HRP196577:HRQ196577 IBL196577:IBM196577 ILH196577:ILI196577 IVD196577:IVE196577 JEZ196577:JFA196577 JOV196577:JOW196577 JYR196577:JYS196577 KIN196577:KIO196577 KSJ196577:KSK196577 LCF196577:LCG196577 LMB196577:LMC196577 LVX196577:LVY196577 MFT196577:MFU196577 MPP196577:MPQ196577 MZL196577:MZM196577 NJH196577:NJI196577 NTD196577:NTE196577 OCZ196577:ODA196577 OMV196577:OMW196577 OWR196577:OWS196577 PGN196577:PGO196577 PQJ196577:PQK196577 QAF196577:QAG196577 QKB196577:QKC196577 QTX196577:QTY196577 RDT196577:RDU196577 RNP196577:RNQ196577 RXL196577:RXM196577 SHH196577:SHI196577 SRD196577:SRE196577 TAZ196577:TBA196577 TKV196577:TKW196577 TUR196577:TUS196577 UEN196577:UEO196577 UOJ196577:UOK196577 UYF196577:UYG196577 VIB196577:VIC196577 VRX196577:VRY196577 WBT196577:WBU196577 WLP196577:WLQ196577 WVL196577:WVM196577 D262113:E262113 IZ262113:JA262113 SV262113:SW262113 ACR262113:ACS262113 AMN262113:AMO262113 AWJ262113:AWK262113 BGF262113:BGG262113 BQB262113:BQC262113 BZX262113:BZY262113 CJT262113:CJU262113 CTP262113:CTQ262113 DDL262113:DDM262113 DNH262113:DNI262113 DXD262113:DXE262113 EGZ262113:EHA262113 EQV262113:EQW262113 FAR262113:FAS262113 FKN262113:FKO262113 FUJ262113:FUK262113 GEF262113:GEG262113 GOB262113:GOC262113 GXX262113:GXY262113 HHT262113:HHU262113 HRP262113:HRQ262113 IBL262113:IBM262113 ILH262113:ILI262113 IVD262113:IVE262113 JEZ262113:JFA262113 JOV262113:JOW262113 JYR262113:JYS262113 KIN262113:KIO262113 KSJ262113:KSK262113 LCF262113:LCG262113 LMB262113:LMC262113 LVX262113:LVY262113 MFT262113:MFU262113 MPP262113:MPQ262113 MZL262113:MZM262113 NJH262113:NJI262113 NTD262113:NTE262113 OCZ262113:ODA262113 OMV262113:OMW262113 OWR262113:OWS262113 PGN262113:PGO262113 PQJ262113:PQK262113 QAF262113:QAG262113 QKB262113:QKC262113 QTX262113:QTY262113 RDT262113:RDU262113 RNP262113:RNQ262113 RXL262113:RXM262113 SHH262113:SHI262113 SRD262113:SRE262113 TAZ262113:TBA262113 TKV262113:TKW262113 TUR262113:TUS262113 UEN262113:UEO262113 UOJ262113:UOK262113 UYF262113:UYG262113 VIB262113:VIC262113 VRX262113:VRY262113 WBT262113:WBU262113 WLP262113:WLQ262113 WVL262113:WVM262113 D327649:E327649 IZ327649:JA327649 SV327649:SW327649 ACR327649:ACS327649 AMN327649:AMO327649 AWJ327649:AWK327649 BGF327649:BGG327649 BQB327649:BQC327649 BZX327649:BZY327649 CJT327649:CJU327649 CTP327649:CTQ327649 DDL327649:DDM327649 DNH327649:DNI327649 DXD327649:DXE327649 EGZ327649:EHA327649 EQV327649:EQW327649 FAR327649:FAS327649 FKN327649:FKO327649 FUJ327649:FUK327649 GEF327649:GEG327649 GOB327649:GOC327649 GXX327649:GXY327649 HHT327649:HHU327649 HRP327649:HRQ327649 IBL327649:IBM327649 ILH327649:ILI327649 IVD327649:IVE327649 JEZ327649:JFA327649 JOV327649:JOW327649 JYR327649:JYS327649 KIN327649:KIO327649 KSJ327649:KSK327649 LCF327649:LCG327649 LMB327649:LMC327649 LVX327649:LVY327649 MFT327649:MFU327649 MPP327649:MPQ327649 MZL327649:MZM327649 NJH327649:NJI327649 NTD327649:NTE327649 OCZ327649:ODA327649 OMV327649:OMW327649 OWR327649:OWS327649 PGN327649:PGO327649 PQJ327649:PQK327649 QAF327649:QAG327649 QKB327649:QKC327649 QTX327649:QTY327649 RDT327649:RDU327649 RNP327649:RNQ327649 RXL327649:RXM327649 SHH327649:SHI327649 SRD327649:SRE327649 TAZ327649:TBA327649 TKV327649:TKW327649 TUR327649:TUS327649 UEN327649:UEO327649 UOJ327649:UOK327649 UYF327649:UYG327649 VIB327649:VIC327649 VRX327649:VRY327649 WBT327649:WBU327649 WLP327649:WLQ327649 WVL327649:WVM327649 D393185:E393185 IZ393185:JA393185 SV393185:SW393185 ACR393185:ACS393185 AMN393185:AMO393185 AWJ393185:AWK393185 BGF393185:BGG393185 BQB393185:BQC393185 BZX393185:BZY393185 CJT393185:CJU393185 CTP393185:CTQ393185 DDL393185:DDM393185 DNH393185:DNI393185 DXD393185:DXE393185 EGZ393185:EHA393185 EQV393185:EQW393185 FAR393185:FAS393185 FKN393185:FKO393185 FUJ393185:FUK393185 GEF393185:GEG393185 GOB393185:GOC393185 GXX393185:GXY393185 HHT393185:HHU393185 HRP393185:HRQ393185 IBL393185:IBM393185 ILH393185:ILI393185 IVD393185:IVE393185 JEZ393185:JFA393185 JOV393185:JOW393185 JYR393185:JYS393185 KIN393185:KIO393185 KSJ393185:KSK393185 LCF393185:LCG393185 LMB393185:LMC393185 LVX393185:LVY393185 MFT393185:MFU393185 MPP393185:MPQ393185 MZL393185:MZM393185 NJH393185:NJI393185 NTD393185:NTE393185 OCZ393185:ODA393185 OMV393185:OMW393185 OWR393185:OWS393185 PGN393185:PGO393185 PQJ393185:PQK393185 QAF393185:QAG393185 QKB393185:QKC393185 QTX393185:QTY393185 RDT393185:RDU393185 RNP393185:RNQ393185 RXL393185:RXM393185 SHH393185:SHI393185 SRD393185:SRE393185 TAZ393185:TBA393185 TKV393185:TKW393185 TUR393185:TUS393185 UEN393185:UEO393185 UOJ393185:UOK393185 UYF393185:UYG393185 VIB393185:VIC393185 VRX393185:VRY393185 WBT393185:WBU393185 WLP393185:WLQ393185 WVL393185:WVM393185 D458721:E458721 IZ458721:JA458721 SV458721:SW458721 ACR458721:ACS458721 AMN458721:AMO458721 AWJ458721:AWK458721 BGF458721:BGG458721 BQB458721:BQC458721 BZX458721:BZY458721 CJT458721:CJU458721 CTP458721:CTQ458721 DDL458721:DDM458721 DNH458721:DNI458721 DXD458721:DXE458721 EGZ458721:EHA458721 EQV458721:EQW458721 FAR458721:FAS458721 FKN458721:FKO458721 FUJ458721:FUK458721 GEF458721:GEG458721 GOB458721:GOC458721 GXX458721:GXY458721 HHT458721:HHU458721 HRP458721:HRQ458721 IBL458721:IBM458721 ILH458721:ILI458721 IVD458721:IVE458721 JEZ458721:JFA458721 JOV458721:JOW458721 JYR458721:JYS458721 KIN458721:KIO458721 KSJ458721:KSK458721 LCF458721:LCG458721 LMB458721:LMC458721 LVX458721:LVY458721 MFT458721:MFU458721 MPP458721:MPQ458721 MZL458721:MZM458721 NJH458721:NJI458721 NTD458721:NTE458721 OCZ458721:ODA458721 OMV458721:OMW458721 OWR458721:OWS458721 PGN458721:PGO458721 PQJ458721:PQK458721 QAF458721:QAG458721 QKB458721:QKC458721 QTX458721:QTY458721 RDT458721:RDU458721 RNP458721:RNQ458721 RXL458721:RXM458721 SHH458721:SHI458721 SRD458721:SRE458721 TAZ458721:TBA458721 TKV458721:TKW458721 TUR458721:TUS458721 UEN458721:UEO458721 UOJ458721:UOK458721 UYF458721:UYG458721 VIB458721:VIC458721 VRX458721:VRY458721 WBT458721:WBU458721 WLP458721:WLQ458721 WVL458721:WVM458721 D524257:E524257 IZ524257:JA524257 SV524257:SW524257 ACR524257:ACS524257 AMN524257:AMO524257 AWJ524257:AWK524257 BGF524257:BGG524257 BQB524257:BQC524257 BZX524257:BZY524257 CJT524257:CJU524257 CTP524257:CTQ524257 DDL524257:DDM524257 DNH524257:DNI524257 DXD524257:DXE524257 EGZ524257:EHA524257 EQV524257:EQW524257 FAR524257:FAS524257 FKN524257:FKO524257 FUJ524257:FUK524257 GEF524257:GEG524257 GOB524257:GOC524257 GXX524257:GXY524257 HHT524257:HHU524257 HRP524257:HRQ524257 IBL524257:IBM524257 ILH524257:ILI524257 IVD524257:IVE524257 JEZ524257:JFA524257 JOV524257:JOW524257 JYR524257:JYS524257 KIN524257:KIO524257 KSJ524257:KSK524257 LCF524257:LCG524257 LMB524257:LMC524257 LVX524257:LVY524257 MFT524257:MFU524257 MPP524257:MPQ524257 MZL524257:MZM524257 NJH524257:NJI524257 NTD524257:NTE524257 OCZ524257:ODA524257 OMV524257:OMW524257 OWR524257:OWS524257 PGN524257:PGO524257 PQJ524257:PQK524257 QAF524257:QAG524257 QKB524257:QKC524257 QTX524257:QTY524257 RDT524257:RDU524257 RNP524257:RNQ524257 RXL524257:RXM524257 SHH524257:SHI524257 SRD524257:SRE524257 TAZ524257:TBA524257 TKV524257:TKW524257 TUR524257:TUS524257 UEN524257:UEO524257 UOJ524257:UOK524257 UYF524257:UYG524257 VIB524257:VIC524257 VRX524257:VRY524257 WBT524257:WBU524257 WLP524257:WLQ524257 WVL524257:WVM524257 D589793:E589793 IZ589793:JA589793 SV589793:SW589793 ACR589793:ACS589793 AMN589793:AMO589793 AWJ589793:AWK589793 BGF589793:BGG589793 BQB589793:BQC589793 BZX589793:BZY589793 CJT589793:CJU589793 CTP589793:CTQ589793 DDL589793:DDM589793 DNH589793:DNI589793 DXD589793:DXE589793 EGZ589793:EHA589793 EQV589793:EQW589793 FAR589793:FAS589793 FKN589793:FKO589793 FUJ589793:FUK589793 GEF589793:GEG589793 GOB589793:GOC589793 GXX589793:GXY589793 HHT589793:HHU589793 HRP589793:HRQ589793 IBL589793:IBM589793 ILH589793:ILI589793 IVD589793:IVE589793 JEZ589793:JFA589793 JOV589793:JOW589793 JYR589793:JYS589793 KIN589793:KIO589793 KSJ589793:KSK589793 LCF589793:LCG589793 LMB589793:LMC589793 LVX589793:LVY589793 MFT589793:MFU589793 MPP589793:MPQ589793 MZL589793:MZM589793 NJH589793:NJI589793 NTD589793:NTE589793 OCZ589793:ODA589793 OMV589793:OMW589793 OWR589793:OWS589793 PGN589793:PGO589793 PQJ589793:PQK589793 QAF589793:QAG589793 QKB589793:QKC589793 QTX589793:QTY589793 RDT589793:RDU589793 RNP589793:RNQ589793 RXL589793:RXM589793 SHH589793:SHI589793 SRD589793:SRE589793 TAZ589793:TBA589793 TKV589793:TKW589793 TUR589793:TUS589793 UEN589793:UEO589793 UOJ589793:UOK589793 UYF589793:UYG589793 VIB589793:VIC589793 VRX589793:VRY589793 WBT589793:WBU589793 WLP589793:WLQ589793 WVL589793:WVM589793 D655329:E655329 IZ655329:JA655329 SV655329:SW655329 ACR655329:ACS655329 AMN655329:AMO655329 AWJ655329:AWK655329 BGF655329:BGG655329 BQB655329:BQC655329 BZX655329:BZY655329 CJT655329:CJU655329 CTP655329:CTQ655329 DDL655329:DDM655329 DNH655329:DNI655329 DXD655329:DXE655329 EGZ655329:EHA655329 EQV655329:EQW655329 FAR655329:FAS655329 FKN655329:FKO655329 FUJ655329:FUK655329 GEF655329:GEG655329 GOB655329:GOC655329 GXX655329:GXY655329 HHT655329:HHU655329 HRP655329:HRQ655329 IBL655329:IBM655329 ILH655329:ILI655329 IVD655329:IVE655329 JEZ655329:JFA655329 JOV655329:JOW655329 JYR655329:JYS655329 KIN655329:KIO655329 KSJ655329:KSK655329 LCF655329:LCG655329 LMB655329:LMC655329 LVX655329:LVY655329 MFT655329:MFU655329 MPP655329:MPQ655329 MZL655329:MZM655329 NJH655329:NJI655329 NTD655329:NTE655329 OCZ655329:ODA655329 OMV655329:OMW655329 OWR655329:OWS655329 PGN655329:PGO655329 PQJ655329:PQK655329 QAF655329:QAG655329 QKB655329:QKC655329 QTX655329:QTY655329 RDT655329:RDU655329 RNP655329:RNQ655329 RXL655329:RXM655329 SHH655329:SHI655329 SRD655329:SRE655329 TAZ655329:TBA655329 TKV655329:TKW655329 TUR655329:TUS655329 UEN655329:UEO655329 UOJ655329:UOK655329 UYF655329:UYG655329 VIB655329:VIC655329 VRX655329:VRY655329 WBT655329:WBU655329 WLP655329:WLQ655329 WVL655329:WVM655329 D720865:E720865 IZ720865:JA720865 SV720865:SW720865 ACR720865:ACS720865 AMN720865:AMO720865 AWJ720865:AWK720865 BGF720865:BGG720865 BQB720865:BQC720865 BZX720865:BZY720865 CJT720865:CJU720865 CTP720865:CTQ720865 DDL720865:DDM720865 DNH720865:DNI720865 DXD720865:DXE720865 EGZ720865:EHA720865 EQV720865:EQW720865 FAR720865:FAS720865 FKN720865:FKO720865 FUJ720865:FUK720865 GEF720865:GEG720865 GOB720865:GOC720865 GXX720865:GXY720865 HHT720865:HHU720865 HRP720865:HRQ720865 IBL720865:IBM720865 ILH720865:ILI720865 IVD720865:IVE720865 JEZ720865:JFA720865 JOV720865:JOW720865 JYR720865:JYS720865 KIN720865:KIO720865 KSJ720865:KSK720865 LCF720865:LCG720865 LMB720865:LMC720865 LVX720865:LVY720865 MFT720865:MFU720865 MPP720865:MPQ720865 MZL720865:MZM720865 NJH720865:NJI720865 NTD720865:NTE720865 OCZ720865:ODA720865 OMV720865:OMW720865 OWR720865:OWS720865 PGN720865:PGO720865 PQJ720865:PQK720865 QAF720865:QAG720865 QKB720865:QKC720865 QTX720865:QTY720865 RDT720865:RDU720865 RNP720865:RNQ720865 RXL720865:RXM720865 SHH720865:SHI720865 SRD720865:SRE720865 TAZ720865:TBA720865 TKV720865:TKW720865 TUR720865:TUS720865 UEN720865:UEO720865 UOJ720865:UOK720865 UYF720865:UYG720865 VIB720865:VIC720865 VRX720865:VRY720865 WBT720865:WBU720865 WLP720865:WLQ720865 WVL720865:WVM720865 D786401:E786401 IZ786401:JA786401 SV786401:SW786401 ACR786401:ACS786401 AMN786401:AMO786401 AWJ786401:AWK786401 BGF786401:BGG786401 BQB786401:BQC786401 BZX786401:BZY786401 CJT786401:CJU786401 CTP786401:CTQ786401 DDL786401:DDM786401 DNH786401:DNI786401 DXD786401:DXE786401 EGZ786401:EHA786401 EQV786401:EQW786401 FAR786401:FAS786401 FKN786401:FKO786401 FUJ786401:FUK786401 GEF786401:GEG786401 GOB786401:GOC786401 GXX786401:GXY786401 HHT786401:HHU786401 HRP786401:HRQ786401 IBL786401:IBM786401 ILH786401:ILI786401 IVD786401:IVE786401 JEZ786401:JFA786401 JOV786401:JOW786401 JYR786401:JYS786401 KIN786401:KIO786401 KSJ786401:KSK786401 LCF786401:LCG786401 LMB786401:LMC786401 LVX786401:LVY786401 MFT786401:MFU786401 MPP786401:MPQ786401 MZL786401:MZM786401 NJH786401:NJI786401 NTD786401:NTE786401 OCZ786401:ODA786401 OMV786401:OMW786401 OWR786401:OWS786401 PGN786401:PGO786401 PQJ786401:PQK786401 QAF786401:QAG786401 QKB786401:QKC786401 QTX786401:QTY786401 RDT786401:RDU786401 RNP786401:RNQ786401 RXL786401:RXM786401 SHH786401:SHI786401 SRD786401:SRE786401 TAZ786401:TBA786401 TKV786401:TKW786401 TUR786401:TUS786401 UEN786401:UEO786401 UOJ786401:UOK786401 UYF786401:UYG786401 VIB786401:VIC786401 VRX786401:VRY786401 WBT786401:WBU786401 WLP786401:WLQ786401 WVL786401:WVM786401 D851937:E851937 IZ851937:JA851937 SV851937:SW851937 ACR851937:ACS851937 AMN851937:AMO851937 AWJ851937:AWK851937 BGF851937:BGG851937 BQB851937:BQC851937 BZX851937:BZY851937 CJT851937:CJU851937 CTP851937:CTQ851937 DDL851937:DDM851937 DNH851937:DNI851937 DXD851937:DXE851937 EGZ851937:EHA851937 EQV851937:EQW851937 FAR851937:FAS851937 FKN851937:FKO851937 FUJ851937:FUK851937 GEF851937:GEG851937 GOB851937:GOC851937 GXX851937:GXY851937 HHT851937:HHU851937 HRP851937:HRQ851937 IBL851937:IBM851937 ILH851937:ILI851937 IVD851937:IVE851937 JEZ851937:JFA851937 JOV851937:JOW851937 JYR851937:JYS851937 KIN851937:KIO851937 KSJ851937:KSK851937 LCF851937:LCG851937 LMB851937:LMC851937 LVX851937:LVY851937 MFT851937:MFU851937 MPP851937:MPQ851937 MZL851937:MZM851937 NJH851937:NJI851937 NTD851937:NTE851937 OCZ851937:ODA851937 OMV851937:OMW851937 OWR851937:OWS851937 PGN851937:PGO851937 PQJ851937:PQK851937 QAF851937:QAG851937 QKB851937:QKC851937 QTX851937:QTY851937 RDT851937:RDU851937 RNP851937:RNQ851937 RXL851937:RXM851937 SHH851937:SHI851937 SRD851937:SRE851937 TAZ851937:TBA851937 TKV851937:TKW851937 TUR851937:TUS851937 UEN851937:UEO851937 UOJ851937:UOK851937 UYF851937:UYG851937 VIB851937:VIC851937 VRX851937:VRY851937 WBT851937:WBU851937 WLP851937:WLQ851937 WVL851937:WVM851937 D917473:E917473 IZ917473:JA917473 SV917473:SW917473 ACR917473:ACS917473 AMN917473:AMO917473 AWJ917473:AWK917473 BGF917473:BGG917473 BQB917473:BQC917473 BZX917473:BZY917473 CJT917473:CJU917473 CTP917473:CTQ917473 DDL917473:DDM917473 DNH917473:DNI917473 DXD917473:DXE917473 EGZ917473:EHA917473 EQV917473:EQW917473 FAR917473:FAS917473 FKN917473:FKO917473 FUJ917473:FUK917473 GEF917473:GEG917473 GOB917473:GOC917473 GXX917473:GXY917473 HHT917473:HHU917473 HRP917473:HRQ917473 IBL917473:IBM917473 ILH917473:ILI917473 IVD917473:IVE917473 JEZ917473:JFA917473 JOV917473:JOW917473 JYR917473:JYS917473 KIN917473:KIO917473 KSJ917473:KSK917473 LCF917473:LCG917473 LMB917473:LMC917473 LVX917473:LVY917473 MFT917473:MFU917473 MPP917473:MPQ917473 MZL917473:MZM917473 NJH917473:NJI917473 NTD917473:NTE917473 OCZ917473:ODA917473 OMV917473:OMW917473 OWR917473:OWS917473 PGN917473:PGO917473 PQJ917473:PQK917473 QAF917473:QAG917473 QKB917473:QKC917473 QTX917473:QTY917473 RDT917473:RDU917473 RNP917473:RNQ917473 RXL917473:RXM917473 SHH917473:SHI917473 SRD917473:SRE917473 TAZ917473:TBA917473 TKV917473:TKW917473 TUR917473:TUS917473 UEN917473:UEO917473 UOJ917473:UOK917473 UYF917473:UYG917473 VIB917473:VIC917473 VRX917473:VRY917473 WBT917473:WBU917473 WLP917473:WLQ917473 WVL917473:WVM917473 D983009:E983009 IZ983009:JA983009 SV983009:SW983009 ACR983009:ACS983009 AMN983009:AMO983009 AWJ983009:AWK983009 BGF983009:BGG983009 BQB983009:BQC983009 BZX983009:BZY983009 CJT983009:CJU983009 CTP983009:CTQ983009 DDL983009:DDM983009 DNH983009:DNI983009 DXD983009:DXE983009 EGZ983009:EHA983009 EQV983009:EQW983009 FAR983009:FAS983009 FKN983009:FKO983009 FUJ983009:FUK983009 GEF983009:GEG983009 GOB983009:GOC983009 GXX983009:GXY983009 HHT983009:HHU983009 HRP983009:HRQ983009 IBL983009:IBM983009 ILH983009:ILI983009 IVD983009:IVE983009 JEZ983009:JFA983009 JOV983009:JOW983009 JYR983009:JYS983009 KIN983009:KIO983009 KSJ983009:KSK983009 LCF983009:LCG983009 LMB983009:LMC983009 LVX983009:LVY983009 MFT983009:MFU983009 MPP983009:MPQ983009 MZL983009:MZM983009 NJH983009:NJI983009 NTD983009:NTE983009 OCZ983009:ODA983009 OMV983009:OMW983009 OWR983009:OWS983009 PGN983009:PGO983009 PQJ983009:PQK983009 QAF983009:QAG983009 QKB983009:QKC983009 QTX983009:QTY983009 RDT983009:RDU983009 RNP983009:RNQ983009 RXL983009:RXM983009 SHH983009:SHI983009 SRD983009:SRE983009 TAZ983009:TBA983009 TKV983009:TKW983009 TUR983009:TUS983009 UEN983009:UEO983009 UOJ983009:UOK983009 UYF983009:UYG983009 VIB983009:VIC983009 VRX983009:VRY983009 WBT983009:WBU983009 WLP983009:WLQ983009 WVL983009:WVM983009" xr:uid="{00000000-0002-0000-0100-000005000000}">
      <formula1>$D$101:$D$105</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7:E65507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WVL983011:WVM983011" xr:uid="{00000000-0002-0000-0100-000006000000}">
      <formula1>$E$101:$E$106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DN44"/>
  <sheetViews>
    <sheetView tabSelected="1" zoomScale="85" zoomScaleNormal="85" workbookViewId="0">
      <selection activeCell="H8" sqref="H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7"/>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6" t="s">
        <v>13</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235"/>
      <c r="CN1" s="235"/>
      <c r="CO1" s="235"/>
      <c r="CP1" s="184"/>
      <c r="CQ1" s="8"/>
      <c r="CR1" s="8"/>
      <c r="CS1" s="8"/>
      <c r="CT1" s="8"/>
      <c r="CU1" s="8"/>
      <c r="CV1" s="8"/>
      <c r="CW1" s="8"/>
      <c r="CX1" s="8"/>
      <c r="CY1" s="8"/>
      <c r="CZ1" s="8"/>
      <c r="DA1" s="8"/>
      <c r="DB1" s="8"/>
      <c r="DC1" s="8"/>
      <c r="DD1" s="8"/>
      <c r="DE1" s="8"/>
      <c r="DF1" s="8"/>
      <c r="DG1" s="8"/>
      <c r="DH1" s="8"/>
      <c r="DI1" s="8"/>
      <c r="DJ1" s="8"/>
      <c r="DK1" s="8"/>
      <c r="DL1" s="8"/>
      <c r="DM1" s="8"/>
      <c r="DN1" s="8"/>
    </row>
    <row r="2" spans="1:118" s="253" customFormat="1" ht="21" thickBot="1" x14ac:dyDescent="0.35">
      <c r="A2" s="248"/>
      <c r="B2" s="248"/>
      <c r="C2" s="248"/>
      <c r="D2" s="248"/>
      <c r="E2" s="248"/>
      <c r="F2" s="248">
        <v>8</v>
      </c>
      <c r="G2" s="248">
        <f>F2+1</f>
        <v>9</v>
      </c>
      <c r="H2" s="248">
        <f>G2+1</f>
        <v>10</v>
      </c>
      <c r="I2" s="248">
        <f>H2+2</f>
        <v>12</v>
      </c>
      <c r="J2" s="248">
        <f>I2+1</f>
        <v>13</v>
      </c>
      <c r="K2" s="248">
        <f>J2+1</f>
        <v>14</v>
      </c>
      <c r="L2" s="248">
        <f>K2+2</f>
        <v>16</v>
      </c>
      <c r="M2" s="248">
        <f>L2+1</f>
        <v>17</v>
      </c>
      <c r="N2" s="248">
        <f>M2+1</f>
        <v>18</v>
      </c>
      <c r="O2" s="248">
        <f>N2+2</f>
        <v>20</v>
      </c>
      <c r="P2" s="248">
        <f>O2+1</f>
        <v>21</v>
      </c>
      <c r="Q2" s="248">
        <f>P2+1</f>
        <v>22</v>
      </c>
      <c r="R2" s="248">
        <f>Q2+2</f>
        <v>24</v>
      </c>
      <c r="S2" s="248">
        <f>R2+1</f>
        <v>25</v>
      </c>
      <c r="T2" s="248">
        <f>S2+1</f>
        <v>26</v>
      </c>
      <c r="U2" s="248">
        <f>T2+2</f>
        <v>28</v>
      </c>
      <c r="V2" s="248">
        <f>U2+1</f>
        <v>29</v>
      </c>
      <c r="W2" s="248">
        <f>V2+1</f>
        <v>30</v>
      </c>
      <c r="X2" s="248">
        <f>W2+2</f>
        <v>32</v>
      </c>
      <c r="Y2" s="248">
        <f>X2+1</f>
        <v>33</v>
      </c>
      <c r="Z2" s="248">
        <f>Y2+1</f>
        <v>34</v>
      </c>
      <c r="AA2" s="248">
        <f>Z2+2</f>
        <v>36</v>
      </c>
      <c r="AB2" s="248">
        <f>AA2+1</f>
        <v>37</v>
      </c>
      <c r="AC2" s="248">
        <f>AB2+1</f>
        <v>38</v>
      </c>
      <c r="AD2" s="248">
        <f>AC2+2</f>
        <v>40</v>
      </c>
      <c r="AE2" s="248">
        <f>AD2+1</f>
        <v>41</v>
      </c>
      <c r="AF2" s="248">
        <f>AE2+1</f>
        <v>42</v>
      </c>
      <c r="AG2" s="248">
        <f>AF2+2</f>
        <v>44</v>
      </c>
      <c r="AH2" s="248">
        <f>AG2+1</f>
        <v>45</v>
      </c>
      <c r="AI2" s="248">
        <f>AH2+1</f>
        <v>46</v>
      </c>
      <c r="AJ2" s="248">
        <f>AI2+2</f>
        <v>48</v>
      </c>
      <c r="AK2" s="248">
        <f>AJ2+1</f>
        <v>49</v>
      </c>
      <c r="AL2" s="248">
        <f>AK2+1</f>
        <v>50</v>
      </c>
      <c r="AM2" s="248">
        <f>AL2+2</f>
        <v>52</v>
      </c>
      <c r="AN2" s="248">
        <f>AM2+1</f>
        <v>53</v>
      </c>
      <c r="AO2" s="248">
        <f>AN2+1</f>
        <v>54</v>
      </c>
      <c r="AP2" s="248">
        <f>AO2+2</f>
        <v>56</v>
      </c>
      <c r="AQ2" s="248">
        <f>AP2+1</f>
        <v>57</v>
      </c>
      <c r="AR2" s="248">
        <f>AQ2+1</f>
        <v>58</v>
      </c>
      <c r="AS2" s="248">
        <f>AR2+2</f>
        <v>60</v>
      </c>
      <c r="AT2" s="248">
        <f>AS2+1</f>
        <v>61</v>
      </c>
      <c r="AU2" s="248">
        <f>AT2+1</f>
        <v>62</v>
      </c>
      <c r="AV2" s="248">
        <f>AU2+2</f>
        <v>64</v>
      </c>
      <c r="AW2" s="248">
        <f>AV2+1</f>
        <v>65</v>
      </c>
      <c r="AX2" s="248">
        <f>AW2+1</f>
        <v>66</v>
      </c>
      <c r="AY2" s="248">
        <f>AX2+2</f>
        <v>68</v>
      </c>
      <c r="AZ2" s="248">
        <f>AY2+1</f>
        <v>69</v>
      </c>
      <c r="BA2" s="248">
        <f>AZ2+1</f>
        <v>70</v>
      </c>
      <c r="BB2" s="248">
        <f>BA2+2</f>
        <v>72</v>
      </c>
      <c r="BC2" s="248">
        <f>BB2+1</f>
        <v>73</v>
      </c>
      <c r="BD2" s="248">
        <f>BC2+1</f>
        <v>74</v>
      </c>
      <c r="BE2" s="248">
        <f>BD2+2</f>
        <v>76</v>
      </c>
      <c r="BF2" s="248">
        <f>BE2+1</f>
        <v>77</v>
      </c>
      <c r="BG2" s="248">
        <f>BF2+1</f>
        <v>78</v>
      </c>
      <c r="BH2" s="248">
        <f>BG2+2</f>
        <v>80</v>
      </c>
      <c r="BI2" s="248">
        <f>BH2+1</f>
        <v>81</v>
      </c>
      <c r="BJ2" s="248">
        <f>BI2+1</f>
        <v>82</v>
      </c>
      <c r="BK2" s="248">
        <f>BJ2+2</f>
        <v>84</v>
      </c>
      <c r="BL2" s="248">
        <f>BK2+1</f>
        <v>85</v>
      </c>
      <c r="BM2" s="248">
        <f>BL2+1</f>
        <v>86</v>
      </c>
      <c r="BN2" s="248">
        <f>BM2+2</f>
        <v>88</v>
      </c>
      <c r="BO2" s="248">
        <f>BN2+1</f>
        <v>89</v>
      </c>
      <c r="BP2" s="248">
        <f>BO2+1</f>
        <v>90</v>
      </c>
      <c r="BQ2" s="248">
        <f>BP2+2</f>
        <v>92</v>
      </c>
      <c r="BR2" s="248">
        <f>BQ2+1</f>
        <v>93</v>
      </c>
      <c r="BS2" s="248">
        <f>BR2+1</f>
        <v>94</v>
      </c>
      <c r="BT2" s="248">
        <f>BS2+2</f>
        <v>96</v>
      </c>
      <c r="BU2" s="248">
        <f>BT2+1</f>
        <v>97</v>
      </c>
      <c r="BV2" s="248">
        <f>BU2+1</f>
        <v>98</v>
      </c>
      <c r="BW2" s="248">
        <f>BV2+2</f>
        <v>100</v>
      </c>
      <c r="BX2" s="248">
        <f>BW2+1</f>
        <v>101</v>
      </c>
      <c r="BY2" s="248">
        <f>BX2+1</f>
        <v>102</v>
      </c>
      <c r="BZ2" s="248">
        <f>BY2+2</f>
        <v>104</v>
      </c>
      <c r="CA2" s="248">
        <f>BZ2+1</f>
        <v>105</v>
      </c>
      <c r="CB2" s="248">
        <f>CA2+1</f>
        <v>106</v>
      </c>
      <c r="CC2" s="248">
        <f>CB2+2</f>
        <v>108</v>
      </c>
      <c r="CD2" s="248">
        <f>CC2+1</f>
        <v>109</v>
      </c>
      <c r="CE2" s="248">
        <f>CD2+1</f>
        <v>110</v>
      </c>
      <c r="CF2" s="248">
        <f>CE2+2</f>
        <v>112</v>
      </c>
      <c r="CG2" s="248">
        <f>CF2+1</f>
        <v>113</v>
      </c>
      <c r="CH2" s="248">
        <f>CG2+1</f>
        <v>114</v>
      </c>
      <c r="CI2" s="248"/>
      <c r="CJ2" s="249"/>
      <c r="CK2" s="249"/>
      <c r="CL2" s="249"/>
      <c r="CM2" s="250"/>
      <c r="CN2" s="250"/>
      <c r="CO2" s="250"/>
      <c r="CP2" s="251"/>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row>
    <row r="3" spans="1:118" s="3" customFormat="1" ht="15" customHeight="1" x14ac:dyDescent="0.3">
      <c r="A3" s="64"/>
      <c r="B3" s="307" t="s">
        <v>57</v>
      </c>
      <c r="C3" s="218" t="s">
        <v>111</v>
      </c>
      <c r="D3" s="218"/>
      <c r="E3" s="218"/>
      <c r="F3" s="309" t="s">
        <v>112</v>
      </c>
      <c r="G3" s="310"/>
      <c r="H3" s="310"/>
      <c r="I3" s="315"/>
      <c r="J3" s="316"/>
      <c r="K3" s="319"/>
      <c r="L3" s="315"/>
      <c r="M3" s="316"/>
      <c r="N3" s="317"/>
      <c r="O3" s="315"/>
      <c r="P3" s="316"/>
      <c r="Q3" s="317"/>
      <c r="R3" s="315"/>
      <c r="S3" s="316"/>
      <c r="T3" s="317"/>
      <c r="U3" s="315"/>
      <c r="V3" s="316"/>
      <c r="W3" s="317"/>
      <c r="X3" s="315"/>
      <c r="Y3" s="316"/>
      <c r="Z3" s="317"/>
      <c r="AA3" s="315"/>
      <c r="AB3" s="316"/>
      <c r="AC3" s="317"/>
      <c r="AD3" s="315"/>
      <c r="AE3" s="316"/>
      <c r="AF3" s="317"/>
      <c r="AG3" s="315"/>
      <c r="AH3" s="316"/>
      <c r="AI3" s="317"/>
      <c r="AJ3" s="315"/>
      <c r="AK3" s="316"/>
      <c r="AL3" s="317"/>
      <c r="AM3" s="315"/>
      <c r="AN3" s="316"/>
      <c r="AO3" s="317"/>
      <c r="AP3" s="315"/>
      <c r="AQ3" s="316"/>
      <c r="AR3" s="317"/>
      <c r="AS3" s="315"/>
      <c r="AT3" s="316"/>
      <c r="AU3" s="317"/>
      <c r="AV3" s="315"/>
      <c r="AW3" s="316"/>
      <c r="AX3" s="317"/>
      <c r="AY3" s="315"/>
      <c r="AZ3" s="316"/>
      <c r="BA3" s="317"/>
      <c r="BB3" s="315"/>
      <c r="BC3" s="316"/>
      <c r="BD3" s="317"/>
      <c r="BE3" s="315"/>
      <c r="BF3" s="316"/>
      <c r="BG3" s="317"/>
      <c r="BH3" s="315"/>
      <c r="BI3" s="316"/>
      <c r="BJ3" s="317"/>
      <c r="BK3" s="315"/>
      <c r="BL3" s="316"/>
      <c r="BM3" s="317"/>
      <c r="BN3" s="315"/>
      <c r="BO3" s="316"/>
      <c r="BP3" s="317"/>
      <c r="BQ3" s="315"/>
      <c r="BR3" s="316"/>
      <c r="BS3" s="317"/>
      <c r="BT3" s="315"/>
      <c r="BU3" s="316"/>
      <c r="BV3" s="317"/>
      <c r="BW3" s="315"/>
      <c r="BX3" s="316"/>
      <c r="BY3" s="317"/>
      <c r="BZ3" s="315"/>
      <c r="CA3" s="316"/>
      <c r="CB3" s="317"/>
      <c r="CC3" s="315"/>
      <c r="CD3" s="316"/>
      <c r="CE3" s="317"/>
      <c r="CF3" s="315"/>
      <c r="CG3" s="316"/>
      <c r="CH3" s="319"/>
      <c r="CI3" s="311" t="s">
        <v>113</v>
      </c>
      <c r="CJ3" s="236"/>
      <c r="CK3" s="236"/>
      <c r="CL3" s="236"/>
      <c r="CM3" s="235"/>
      <c r="CN3" s="235"/>
      <c r="CO3" s="235"/>
      <c r="CP3" s="184"/>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08"/>
      <c r="C4" s="219">
        <v>1</v>
      </c>
      <c r="D4" s="226"/>
      <c r="E4" s="226"/>
      <c r="F4" s="65" t="str">
        <f t="shared" ref="F4:AK4" si="0">CONCATENATE(F15,F16)</f>
        <v>1L</v>
      </c>
      <c r="G4" s="66" t="str">
        <f t="shared" si="0"/>
        <v>1E</v>
      </c>
      <c r="H4" s="222" t="str">
        <f t="shared" si="0"/>
        <v>1H</v>
      </c>
      <c r="I4" s="65" t="str">
        <f t="shared" si="0"/>
        <v>2L</v>
      </c>
      <c r="J4" s="66" t="str">
        <f t="shared" si="0"/>
        <v>2E</v>
      </c>
      <c r="K4" s="222" t="str">
        <f t="shared" si="0"/>
        <v>2H</v>
      </c>
      <c r="L4" s="65" t="str">
        <f t="shared" si="0"/>
        <v>3L</v>
      </c>
      <c r="M4" s="66" t="str">
        <f t="shared" si="0"/>
        <v>3E</v>
      </c>
      <c r="N4" s="222" t="str">
        <f t="shared" si="0"/>
        <v>3H</v>
      </c>
      <c r="O4" s="65" t="str">
        <f t="shared" si="0"/>
        <v>4L</v>
      </c>
      <c r="P4" s="66" t="str">
        <f t="shared" si="0"/>
        <v>4E</v>
      </c>
      <c r="Q4" s="222" t="str">
        <f t="shared" si="0"/>
        <v>4H</v>
      </c>
      <c r="R4" s="65" t="str">
        <f t="shared" si="0"/>
        <v>5L</v>
      </c>
      <c r="S4" s="66" t="str">
        <f t="shared" si="0"/>
        <v>5E</v>
      </c>
      <c r="T4" s="222" t="str">
        <f t="shared" si="0"/>
        <v>5H</v>
      </c>
      <c r="U4" s="65" t="str">
        <f t="shared" si="0"/>
        <v>6L</v>
      </c>
      <c r="V4" s="66" t="str">
        <f t="shared" si="0"/>
        <v>6E</v>
      </c>
      <c r="W4" s="222" t="str">
        <f t="shared" si="0"/>
        <v>6H</v>
      </c>
      <c r="X4" s="65" t="str">
        <f t="shared" si="0"/>
        <v>7L</v>
      </c>
      <c r="Y4" s="66" t="str">
        <f t="shared" si="0"/>
        <v>7E</v>
      </c>
      <c r="Z4" s="222" t="str">
        <f t="shared" si="0"/>
        <v>7H</v>
      </c>
      <c r="AA4" s="65" t="str">
        <f t="shared" si="0"/>
        <v>8L</v>
      </c>
      <c r="AB4" s="66" t="str">
        <f t="shared" si="0"/>
        <v>8E</v>
      </c>
      <c r="AC4" s="222" t="str">
        <f t="shared" si="0"/>
        <v>8H</v>
      </c>
      <c r="AD4" s="65" t="str">
        <f t="shared" si="0"/>
        <v>9L</v>
      </c>
      <c r="AE4" s="66" t="str">
        <f t="shared" si="0"/>
        <v>9E</v>
      </c>
      <c r="AF4" s="222" t="str">
        <f t="shared" si="0"/>
        <v>9H</v>
      </c>
      <c r="AG4" s="65" t="str">
        <f t="shared" si="0"/>
        <v>10L</v>
      </c>
      <c r="AH4" s="66" t="str">
        <f t="shared" si="0"/>
        <v>10E</v>
      </c>
      <c r="AI4" s="222" t="str">
        <f t="shared" si="0"/>
        <v>10H</v>
      </c>
      <c r="AJ4" s="65" t="str">
        <f t="shared" si="0"/>
        <v>11L</v>
      </c>
      <c r="AK4" s="66" t="str">
        <f t="shared" si="0"/>
        <v>11E</v>
      </c>
      <c r="AL4" s="222" t="str">
        <f t="shared" ref="AL4:BQ4" si="1">CONCATENATE(AL15,AL16)</f>
        <v>11H</v>
      </c>
      <c r="AM4" s="65" t="str">
        <f t="shared" si="1"/>
        <v>12L</v>
      </c>
      <c r="AN4" s="66" t="str">
        <f t="shared" si="1"/>
        <v>12E</v>
      </c>
      <c r="AO4" s="222" t="str">
        <f t="shared" si="1"/>
        <v>12H</v>
      </c>
      <c r="AP4" s="65" t="str">
        <f t="shared" si="1"/>
        <v>13L</v>
      </c>
      <c r="AQ4" s="66" t="str">
        <f t="shared" si="1"/>
        <v>13E</v>
      </c>
      <c r="AR4" s="222" t="str">
        <f t="shared" si="1"/>
        <v>13H</v>
      </c>
      <c r="AS4" s="65" t="str">
        <f t="shared" si="1"/>
        <v>14L</v>
      </c>
      <c r="AT4" s="66" t="str">
        <f t="shared" si="1"/>
        <v>14E</v>
      </c>
      <c r="AU4" s="222" t="str">
        <f t="shared" si="1"/>
        <v>14H</v>
      </c>
      <c r="AV4" s="65" t="str">
        <f t="shared" si="1"/>
        <v>15L</v>
      </c>
      <c r="AW4" s="66" t="str">
        <f t="shared" si="1"/>
        <v>15E</v>
      </c>
      <c r="AX4" s="222" t="str">
        <f t="shared" si="1"/>
        <v>15H</v>
      </c>
      <c r="AY4" s="65" t="str">
        <f t="shared" si="1"/>
        <v>16L</v>
      </c>
      <c r="AZ4" s="66" t="str">
        <f t="shared" si="1"/>
        <v>16E</v>
      </c>
      <c r="BA4" s="222" t="str">
        <f t="shared" si="1"/>
        <v>16H</v>
      </c>
      <c r="BB4" s="65" t="str">
        <f t="shared" si="1"/>
        <v>17L</v>
      </c>
      <c r="BC4" s="66" t="str">
        <f t="shared" si="1"/>
        <v>17E</v>
      </c>
      <c r="BD4" s="222" t="str">
        <f t="shared" si="1"/>
        <v>17H</v>
      </c>
      <c r="BE4" s="65" t="str">
        <f t="shared" si="1"/>
        <v>18L</v>
      </c>
      <c r="BF4" s="66" t="str">
        <f t="shared" si="1"/>
        <v>18E</v>
      </c>
      <c r="BG4" s="222" t="str">
        <f t="shared" si="1"/>
        <v>18H</v>
      </c>
      <c r="BH4" s="65" t="str">
        <f t="shared" si="1"/>
        <v>19L</v>
      </c>
      <c r="BI4" s="66" t="str">
        <f t="shared" si="1"/>
        <v>19E</v>
      </c>
      <c r="BJ4" s="222" t="str">
        <f t="shared" si="1"/>
        <v>19H</v>
      </c>
      <c r="BK4" s="65" t="str">
        <f t="shared" si="1"/>
        <v>20L</v>
      </c>
      <c r="BL4" s="66" t="str">
        <f t="shared" si="1"/>
        <v>20E</v>
      </c>
      <c r="BM4" s="222" t="str">
        <f t="shared" si="1"/>
        <v>20H</v>
      </c>
      <c r="BN4" s="65" t="str">
        <f t="shared" si="1"/>
        <v>21L</v>
      </c>
      <c r="BO4" s="66" t="str">
        <f t="shared" si="1"/>
        <v>21E</v>
      </c>
      <c r="BP4" s="222" t="str">
        <f t="shared" si="1"/>
        <v>21H</v>
      </c>
      <c r="BQ4" s="65" t="str">
        <f t="shared" si="1"/>
        <v>22L</v>
      </c>
      <c r="BR4" s="66" t="str">
        <f t="shared" ref="BR4:CH4" si="2">CONCATENATE(BR15,BR16)</f>
        <v>22E</v>
      </c>
      <c r="BS4" s="222" t="str">
        <f t="shared" si="2"/>
        <v>22H</v>
      </c>
      <c r="BT4" s="65" t="str">
        <f t="shared" si="2"/>
        <v>23L</v>
      </c>
      <c r="BU4" s="66" t="str">
        <f t="shared" si="2"/>
        <v>23E</v>
      </c>
      <c r="BV4" s="222" t="str">
        <f t="shared" si="2"/>
        <v>23H</v>
      </c>
      <c r="BW4" s="65" t="str">
        <f t="shared" si="2"/>
        <v>24L</v>
      </c>
      <c r="BX4" s="66" t="str">
        <f t="shared" si="2"/>
        <v>24E</v>
      </c>
      <c r="BY4" s="222" t="str">
        <f t="shared" si="2"/>
        <v>24H</v>
      </c>
      <c r="BZ4" s="65" t="str">
        <f t="shared" si="2"/>
        <v>25L</v>
      </c>
      <c r="CA4" s="66" t="str">
        <f t="shared" si="2"/>
        <v>25E</v>
      </c>
      <c r="CB4" s="222" t="str">
        <f t="shared" si="2"/>
        <v>25H</v>
      </c>
      <c r="CC4" s="65" t="str">
        <f t="shared" si="2"/>
        <v>26L</v>
      </c>
      <c r="CD4" s="66" t="str">
        <f t="shared" si="2"/>
        <v>26E</v>
      </c>
      <c r="CE4" s="222" t="str">
        <f t="shared" si="2"/>
        <v>26H</v>
      </c>
      <c r="CF4" s="65" t="str">
        <f t="shared" si="2"/>
        <v>27L</v>
      </c>
      <c r="CG4" s="66" t="str">
        <f t="shared" si="2"/>
        <v>27E</v>
      </c>
      <c r="CH4" s="222" t="str">
        <f t="shared" si="2"/>
        <v>27H</v>
      </c>
      <c r="CI4" s="312"/>
    </row>
    <row r="5" spans="1:118" ht="15" customHeight="1" x14ac:dyDescent="0.25">
      <c r="A5">
        <v>2</v>
      </c>
      <c r="B5" s="308"/>
      <c r="C5" s="220" t="str">
        <f t="shared" ref="C5:C10" si="3">HLOOKUP(CONCATENATE($C$4,"L"),$F$4:$CH$10,$A5,FALSE)</f>
        <v>Appalachian - Shale</v>
      </c>
      <c r="D5" s="220" t="str">
        <f>C5</f>
        <v>Appalachian - Shale</v>
      </c>
      <c r="E5" s="220" t="str">
        <f>C5</f>
        <v>Appalachian - Shale</v>
      </c>
      <c r="F5" s="313" t="str">
        <f>G6</f>
        <v>Appalachian - Shale</v>
      </c>
      <c r="G5" s="314"/>
      <c r="H5" s="314"/>
      <c r="I5" s="313" t="str">
        <f>J6</f>
        <v>Gulf - Conventional</v>
      </c>
      <c r="J5" s="314"/>
      <c r="K5" s="314"/>
      <c r="L5" s="313" t="str">
        <f>M6</f>
        <v>Gulf - Shale</v>
      </c>
      <c r="M5" s="314"/>
      <c r="N5" s="314"/>
      <c r="O5" s="313" t="str">
        <f>P6</f>
        <v>Gulf - Tight</v>
      </c>
      <c r="P5" s="314"/>
      <c r="Q5" s="314"/>
      <c r="R5" s="313" t="str">
        <f>S6</f>
        <v>Arkla - Conventional</v>
      </c>
      <c r="S5" s="314"/>
      <c r="T5" s="314"/>
      <c r="U5" s="313" t="str">
        <f>V6</f>
        <v>Arkla - Shale</v>
      </c>
      <c r="V5" s="314"/>
      <c r="W5" s="314"/>
      <c r="X5" s="313" t="str">
        <f>Y6</f>
        <v>Arkla - Tight</v>
      </c>
      <c r="Y5" s="314"/>
      <c r="Z5" s="314"/>
      <c r="AA5" s="313" t="str">
        <f>AB6</f>
        <v>East Texas - Conventional</v>
      </c>
      <c r="AB5" s="314"/>
      <c r="AC5" s="314"/>
      <c r="AD5" s="313" t="str">
        <f>AE6</f>
        <v>East Texas - Shale</v>
      </c>
      <c r="AE5" s="314"/>
      <c r="AF5" s="314"/>
      <c r="AG5" s="313" t="str">
        <f>AH6</f>
        <v>East Texas - Tight</v>
      </c>
      <c r="AH5" s="314"/>
      <c r="AI5" s="314"/>
      <c r="AJ5" s="313" t="str">
        <f>AK6</f>
        <v>Arkoma - Conventional</v>
      </c>
      <c r="AK5" s="314"/>
      <c r="AL5" s="314"/>
      <c r="AM5" s="313" t="str">
        <f>AN6</f>
        <v>Arkoma - Shale</v>
      </c>
      <c r="AN5" s="314"/>
      <c r="AO5" s="314"/>
      <c r="AP5" s="313" t="str">
        <f>AQ6</f>
        <v>South Oklahoma - Shale</v>
      </c>
      <c r="AQ5" s="314"/>
      <c r="AR5" s="314"/>
      <c r="AS5" s="313" t="str">
        <f>AT6</f>
        <v>Anadarko - Conventional</v>
      </c>
      <c r="AT5" s="314"/>
      <c r="AU5" s="314"/>
      <c r="AV5" s="313" t="str">
        <f>AW6</f>
        <v>Anadarko - Shale</v>
      </c>
      <c r="AW5" s="314"/>
      <c r="AX5" s="314"/>
      <c r="AY5" s="313" t="str">
        <f>AZ6</f>
        <v>Anadarko - Tight</v>
      </c>
      <c r="AZ5" s="314"/>
      <c r="BA5" s="314"/>
      <c r="BB5" s="313" t="str">
        <f>BC6</f>
        <v>Strawn - Shale</v>
      </c>
      <c r="BC5" s="314"/>
      <c r="BD5" s="314"/>
      <c r="BE5" s="313" t="str">
        <f>BF6</f>
        <v>Fort Worth - Shale</v>
      </c>
      <c r="BF5" s="314"/>
      <c r="BG5" s="314"/>
      <c r="BH5" s="313" t="str">
        <f>BI6</f>
        <v>Permian - Conventional</v>
      </c>
      <c r="BI5" s="314"/>
      <c r="BJ5" s="314"/>
      <c r="BK5" s="313" t="str">
        <f>BL6</f>
        <v>Permian - Shale</v>
      </c>
      <c r="BL5" s="314"/>
      <c r="BM5" s="314"/>
      <c r="BN5" s="313" t="str">
        <f>BO6</f>
        <v>Green River - Conventional</v>
      </c>
      <c r="BO5" s="314"/>
      <c r="BP5" s="314"/>
      <c r="BQ5" s="313" t="str">
        <f>BR6</f>
        <v>Green River - Tight</v>
      </c>
      <c r="BR5" s="314"/>
      <c r="BS5" s="314"/>
      <c r="BT5" s="313" t="str">
        <f>BU6</f>
        <v>Uinta - Conventional</v>
      </c>
      <c r="BU5" s="314"/>
      <c r="BV5" s="314"/>
      <c r="BW5" s="313" t="str">
        <f>BX6</f>
        <v>Uinta - Tight</v>
      </c>
      <c r="BX5" s="314"/>
      <c r="BY5" s="314"/>
      <c r="BZ5" s="313" t="str">
        <f>CA6</f>
        <v>San Juan - CBM</v>
      </c>
      <c r="CA5" s="314"/>
      <c r="CB5" s="314"/>
      <c r="CC5" s="313" t="str">
        <f>CD6</f>
        <v>San Juan - Conventional</v>
      </c>
      <c r="CD5" s="314"/>
      <c r="CE5" s="314"/>
      <c r="CF5" s="313" t="str">
        <f>CG6</f>
        <v>Piceance - Tight</v>
      </c>
      <c r="CG5" s="314"/>
      <c r="CH5" s="314"/>
      <c r="CI5" s="312"/>
    </row>
    <row r="6" spans="1:118" ht="39" x14ac:dyDescent="0.25">
      <c r="A6">
        <v>3</v>
      </c>
      <c r="B6" s="308"/>
      <c r="C6" s="220" t="str">
        <f t="shared" si="3"/>
        <v>Appalachian - Shale - Min</v>
      </c>
      <c r="D6" s="220" t="str">
        <f>HLOOKUP(CONCATENATE($C$4,"E"),$F$4:$CH$10,$A6,FALSE)</f>
        <v>Appalachian - Shale</v>
      </c>
      <c r="E6" s="220" t="str">
        <f>HLOOKUP(CONCATENATE($C$4,"H"),$F$4:$CH$10,$A6,FALSE)</f>
        <v>Appalachian - Shale - Max</v>
      </c>
      <c r="F6" s="67" t="s">
        <v>229</v>
      </c>
      <c r="G6" s="68" t="s">
        <v>230</v>
      </c>
      <c r="H6" s="217" t="s">
        <v>231</v>
      </c>
      <c r="I6" s="223" t="s">
        <v>232</v>
      </c>
      <c r="J6" s="68" t="s">
        <v>233</v>
      </c>
      <c r="K6" s="225" t="s">
        <v>234</v>
      </c>
      <c r="L6" s="223" t="s">
        <v>235</v>
      </c>
      <c r="M6" s="68" t="s">
        <v>236</v>
      </c>
      <c r="N6" s="224" t="s">
        <v>237</v>
      </c>
      <c r="O6" s="223" t="s">
        <v>238</v>
      </c>
      <c r="P6" s="68" t="s">
        <v>239</v>
      </c>
      <c r="Q6" s="224" t="s">
        <v>240</v>
      </c>
      <c r="R6" s="223" t="s">
        <v>241</v>
      </c>
      <c r="S6" s="68" t="s">
        <v>242</v>
      </c>
      <c r="T6" s="224" t="s">
        <v>243</v>
      </c>
      <c r="U6" s="223" t="s">
        <v>244</v>
      </c>
      <c r="V6" s="68" t="s">
        <v>245</v>
      </c>
      <c r="W6" s="224" t="s">
        <v>246</v>
      </c>
      <c r="X6" s="223" t="s">
        <v>247</v>
      </c>
      <c r="Y6" s="68" t="s">
        <v>248</v>
      </c>
      <c r="Z6" s="224" t="s">
        <v>249</v>
      </c>
      <c r="AA6" s="223" t="s">
        <v>250</v>
      </c>
      <c r="AB6" s="68" t="s">
        <v>251</v>
      </c>
      <c r="AC6" s="224" t="s">
        <v>252</v>
      </c>
      <c r="AD6" s="223" t="s">
        <v>253</v>
      </c>
      <c r="AE6" s="68" t="s">
        <v>254</v>
      </c>
      <c r="AF6" s="224" t="s">
        <v>255</v>
      </c>
      <c r="AG6" s="223" t="s">
        <v>256</v>
      </c>
      <c r="AH6" s="68" t="s">
        <v>257</v>
      </c>
      <c r="AI6" s="224" t="s">
        <v>258</v>
      </c>
      <c r="AJ6" s="223" t="s">
        <v>259</v>
      </c>
      <c r="AK6" s="68" t="s">
        <v>260</v>
      </c>
      <c r="AL6" s="224" t="s">
        <v>261</v>
      </c>
      <c r="AM6" s="223" t="s">
        <v>262</v>
      </c>
      <c r="AN6" s="68" t="s">
        <v>263</v>
      </c>
      <c r="AO6" s="224" t="s">
        <v>264</v>
      </c>
      <c r="AP6" s="223" t="s">
        <v>265</v>
      </c>
      <c r="AQ6" s="68" t="s">
        <v>266</v>
      </c>
      <c r="AR6" s="224" t="s">
        <v>267</v>
      </c>
      <c r="AS6" s="223" t="s">
        <v>268</v>
      </c>
      <c r="AT6" s="68" t="s">
        <v>269</v>
      </c>
      <c r="AU6" s="224" t="s">
        <v>270</v>
      </c>
      <c r="AV6" s="223" t="s">
        <v>271</v>
      </c>
      <c r="AW6" s="68" t="s">
        <v>272</v>
      </c>
      <c r="AX6" s="224" t="s">
        <v>273</v>
      </c>
      <c r="AY6" s="223" t="s">
        <v>274</v>
      </c>
      <c r="AZ6" s="68" t="s">
        <v>275</v>
      </c>
      <c r="BA6" s="224" t="s">
        <v>276</v>
      </c>
      <c r="BB6" s="223" t="s">
        <v>277</v>
      </c>
      <c r="BC6" s="68" t="s">
        <v>278</v>
      </c>
      <c r="BD6" s="224" t="s">
        <v>279</v>
      </c>
      <c r="BE6" s="223" t="s">
        <v>280</v>
      </c>
      <c r="BF6" s="68" t="s">
        <v>281</v>
      </c>
      <c r="BG6" s="224" t="s">
        <v>282</v>
      </c>
      <c r="BH6" s="223" t="s">
        <v>283</v>
      </c>
      <c r="BI6" s="68" t="s">
        <v>284</v>
      </c>
      <c r="BJ6" s="224" t="s">
        <v>285</v>
      </c>
      <c r="BK6" s="223" t="s">
        <v>286</v>
      </c>
      <c r="BL6" s="68" t="s">
        <v>287</v>
      </c>
      <c r="BM6" s="224" t="s">
        <v>288</v>
      </c>
      <c r="BN6" s="223" t="s">
        <v>289</v>
      </c>
      <c r="BO6" s="68" t="s">
        <v>290</v>
      </c>
      <c r="BP6" s="224" t="s">
        <v>291</v>
      </c>
      <c r="BQ6" s="223" t="s">
        <v>292</v>
      </c>
      <c r="BR6" s="68" t="s">
        <v>293</v>
      </c>
      <c r="BS6" s="224" t="s">
        <v>294</v>
      </c>
      <c r="BT6" s="223" t="s">
        <v>295</v>
      </c>
      <c r="BU6" s="68" t="s">
        <v>296</v>
      </c>
      <c r="BV6" s="224" t="s">
        <v>297</v>
      </c>
      <c r="BW6" s="223" t="s">
        <v>298</v>
      </c>
      <c r="BX6" s="68" t="s">
        <v>299</v>
      </c>
      <c r="BY6" s="224" t="s">
        <v>300</v>
      </c>
      <c r="BZ6" s="223" t="s">
        <v>301</v>
      </c>
      <c r="CA6" s="68" t="s">
        <v>302</v>
      </c>
      <c r="CB6" s="224" t="s">
        <v>303</v>
      </c>
      <c r="CC6" s="223" t="s">
        <v>304</v>
      </c>
      <c r="CD6" s="68" t="s">
        <v>305</v>
      </c>
      <c r="CE6" s="224" t="s">
        <v>306</v>
      </c>
      <c r="CF6" s="223" t="s">
        <v>307</v>
      </c>
      <c r="CG6" s="68" t="s">
        <v>308</v>
      </c>
      <c r="CH6" s="225" t="s">
        <v>309</v>
      </c>
      <c r="CI6" s="312"/>
    </row>
    <row r="7" spans="1:118" ht="15" customHeight="1" x14ac:dyDescent="0.25">
      <c r="A7">
        <v>4</v>
      </c>
      <c r="B7" s="70" t="str">
        <f>'Data Summary'!C23</f>
        <v>3_EL_CH4</v>
      </c>
      <c r="C7" s="221">
        <f t="shared" si="3"/>
        <v>71.572974371508309</v>
      </c>
      <c r="D7" s="221">
        <f>HLOOKUP(CONCATENATE($C$4,"E"),$F$4:$CH$10,$A7,FALSE)</f>
        <v>87.266742695530766</v>
      </c>
      <c r="E7" s="221">
        <f>HLOOKUP(CONCATENATE($C$4,"H"),$F$4:$CH$10,$A7,FALSE)</f>
        <v>106.09481717877095</v>
      </c>
      <c r="F7" s="69">
        <f>VLOOKUP($B7,[1]PARAMATRIX!$E$460:$EE$517,F$2,0)</f>
        <v>71.572974371508309</v>
      </c>
      <c r="G7" s="69">
        <f>VLOOKUP($B7,[1]PARAMATRIX!$E$460:$EE$517,G$2,0)</f>
        <v>87.266742695530766</v>
      </c>
      <c r="H7" s="69">
        <f>VLOOKUP($B7,[1]PARAMATRIX!$E$460:$EE$517,H$2,0)</f>
        <v>106.09481717877095</v>
      </c>
      <c r="I7" s="69">
        <f>VLOOKUP($B7,[1]PARAMATRIX!$E$460:$EE$517,I$2,0)</f>
        <v>71.572974371508309</v>
      </c>
      <c r="J7" s="69">
        <f>VLOOKUP($B7,[1]PARAMATRIX!$E$460:$EE$517,J$2,0)</f>
        <v>87.266742695530766</v>
      </c>
      <c r="K7" s="69">
        <f>VLOOKUP($B7,[1]PARAMATRIX!$E$460:$EE$517,K$2,0)</f>
        <v>106.09481717877095</v>
      </c>
      <c r="L7" s="69">
        <f>VLOOKUP($B7,[1]PARAMATRIX!$E$460:$EE$517,L$2,0)</f>
        <v>71.572974371508309</v>
      </c>
      <c r="M7" s="69">
        <f>VLOOKUP($B7,[1]PARAMATRIX!$E$460:$EE$517,M$2,0)</f>
        <v>87.266742695530766</v>
      </c>
      <c r="N7" s="69">
        <f>VLOOKUP($B7,[1]PARAMATRIX!$E$460:$EE$517,N$2,0)</f>
        <v>106.09481717877095</v>
      </c>
      <c r="O7" s="69">
        <f>VLOOKUP($B7,[1]PARAMATRIX!$E$460:$EE$517,O$2,0)</f>
        <v>71.572974371508309</v>
      </c>
      <c r="P7" s="69">
        <f>VLOOKUP($B7,[1]PARAMATRIX!$E$460:$EE$517,P$2,0)</f>
        <v>87.266742695530766</v>
      </c>
      <c r="Q7" s="69">
        <f>VLOOKUP($B7,[1]PARAMATRIX!$E$460:$EE$517,Q$2,0)</f>
        <v>106.09481717877095</v>
      </c>
      <c r="R7" s="69">
        <f>VLOOKUP($B7,[1]PARAMATRIX!$E$460:$EE$517,R$2,0)</f>
        <v>71.572974371508309</v>
      </c>
      <c r="S7" s="69">
        <f>VLOOKUP($B7,[1]PARAMATRIX!$E$460:$EE$517,S$2,0)</f>
        <v>87.266742695530766</v>
      </c>
      <c r="T7" s="69">
        <f>VLOOKUP($B7,[1]PARAMATRIX!$E$460:$EE$517,T$2,0)</f>
        <v>106.09481717877095</v>
      </c>
      <c r="U7" s="69">
        <f>VLOOKUP($B7,[1]PARAMATRIX!$E$460:$EE$517,U$2,0)</f>
        <v>71.572974371508309</v>
      </c>
      <c r="V7" s="69">
        <f>VLOOKUP($B7,[1]PARAMATRIX!$E$460:$EE$517,V$2,0)</f>
        <v>87.266742695530766</v>
      </c>
      <c r="W7" s="69">
        <f>VLOOKUP($B7,[1]PARAMATRIX!$E$460:$EE$517,W$2,0)</f>
        <v>106.09481717877095</v>
      </c>
      <c r="X7" s="69">
        <f>VLOOKUP($B7,[1]PARAMATRIX!$E$460:$EE$517,X$2,0)</f>
        <v>71.572974371508309</v>
      </c>
      <c r="Y7" s="69">
        <f>VLOOKUP($B7,[1]PARAMATRIX!$E$460:$EE$517,Y$2,0)</f>
        <v>87.266742695530766</v>
      </c>
      <c r="Z7" s="69">
        <f>VLOOKUP($B7,[1]PARAMATRIX!$E$460:$EE$517,Z$2,0)</f>
        <v>106.09481717877095</v>
      </c>
      <c r="AA7" s="69">
        <f>VLOOKUP($B7,[1]PARAMATRIX!$E$460:$EE$517,AA$2,0)</f>
        <v>71.572974371508309</v>
      </c>
      <c r="AB7" s="69">
        <f>VLOOKUP($B7,[1]PARAMATRIX!$E$460:$EE$517,AB$2,0)</f>
        <v>87.266742695530766</v>
      </c>
      <c r="AC7" s="69">
        <f>VLOOKUP($B7,[1]PARAMATRIX!$E$460:$EE$517,AC$2,0)</f>
        <v>106.09481717877095</v>
      </c>
      <c r="AD7" s="69">
        <f>VLOOKUP($B7,[1]PARAMATRIX!$E$460:$EE$517,AD$2,0)</f>
        <v>71.572974371508309</v>
      </c>
      <c r="AE7" s="69">
        <f>VLOOKUP($B7,[1]PARAMATRIX!$E$460:$EE$517,AE$2,0)</f>
        <v>87.266742695530766</v>
      </c>
      <c r="AF7" s="69">
        <f>VLOOKUP($B7,[1]PARAMATRIX!$E$460:$EE$517,AF$2,0)</f>
        <v>106.09481717877095</v>
      </c>
      <c r="AG7" s="69">
        <f>VLOOKUP($B7,[1]PARAMATRIX!$E$460:$EE$517,AG$2,0)</f>
        <v>71.572974371508309</v>
      </c>
      <c r="AH7" s="69">
        <f>VLOOKUP($B7,[1]PARAMATRIX!$E$460:$EE$517,AH$2,0)</f>
        <v>87.266742695530766</v>
      </c>
      <c r="AI7" s="69">
        <f>VLOOKUP($B7,[1]PARAMATRIX!$E$460:$EE$517,AI$2,0)</f>
        <v>106.09481717877095</v>
      </c>
      <c r="AJ7" s="69">
        <f>VLOOKUP($B7,[1]PARAMATRIX!$E$460:$EE$517,AJ$2,0)</f>
        <v>71.572974371508309</v>
      </c>
      <c r="AK7" s="69">
        <f>VLOOKUP($B7,[1]PARAMATRIX!$E$460:$EE$517,AK$2,0)</f>
        <v>87.266742695530766</v>
      </c>
      <c r="AL7" s="69">
        <f>VLOOKUP($B7,[1]PARAMATRIX!$E$460:$EE$517,AL$2,0)</f>
        <v>106.09481717877095</v>
      </c>
      <c r="AM7" s="69">
        <f>VLOOKUP($B7,[1]PARAMATRIX!$E$460:$EE$517,AM$2,0)</f>
        <v>71.572974371508309</v>
      </c>
      <c r="AN7" s="69">
        <f>VLOOKUP($B7,[1]PARAMATRIX!$E$460:$EE$517,AN$2,0)</f>
        <v>87.266742695530766</v>
      </c>
      <c r="AO7" s="69">
        <f>VLOOKUP($B7,[1]PARAMATRIX!$E$460:$EE$517,AO$2,0)</f>
        <v>106.09481717877095</v>
      </c>
      <c r="AP7" s="69">
        <f>VLOOKUP($B7,[1]PARAMATRIX!$E$460:$EE$517,AP$2,0)</f>
        <v>71.572974371508309</v>
      </c>
      <c r="AQ7" s="69">
        <f>VLOOKUP($B7,[1]PARAMATRIX!$E$460:$EE$517,AQ$2,0)</f>
        <v>87.266742695530766</v>
      </c>
      <c r="AR7" s="69">
        <f>VLOOKUP($B7,[1]PARAMATRIX!$E$460:$EE$517,AR$2,0)</f>
        <v>106.09481717877095</v>
      </c>
      <c r="AS7" s="69">
        <f>VLOOKUP($B7,[1]PARAMATRIX!$E$460:$EE$517,AS$2,0)</f>
        <v>71.572974371508309</v>
      </c>
      <c r="AT7" s="69">
        <f>VLOOKUP($B7,[1]PARAMATRIX!$E$460:$EE$517,AT$2,0)</f>
        <v>87.266742695530766</v>
      </c>
      <c r="AU7" s="69">
        <f>VLOOKUP($B7,[1]PARAMATRIX!$E$460:$EE$517,AU$2,0)</f>
        <v>106.09481717877095</v>
      </c>
      <c r="AV7" s="69">
        <f>VLOOKUP($B7,[1]PARAMATRIX!$E$460:$EE$517,AV$2,0)</f>
        <v>71.572974371508309</v>
      </c>
      <c r="AW7" s="69">
        <f>VLOOKUP($B7,[1]PARAMATRIX!$E$460:$EE$517,AW$2,0)</f>
        <v>87.266742695530766</v>
      </c>
      <c r="AX7" s="69">
        <f>VLOOKUP($B7,[1]PARAMATRIX!$E$460:$EE$517,AX$2,0)</f>
        <v>106.09481717877095</v>
      </c>
      <c r="AY7" s="69">
        <f>VLOOKUP($B7,[1]PARAMATRIX!$E$460:$EE$517,AY$2,0)</f>
        <v>71.572974371508309</v>
      </c>
      <c r="AZ7" s="69">
        <f>VLOOKUP($B7,[1]PARAMATRIX!$E$460:$EE$517,AZ$2,0)</f>
        <v>87.266742695530766</v>
      </c>
      <c r="BA7" s="69">
        <f>VLOOKUP($B7,[1]PARAMATRIX!$E$460:$EE$517,BA$2,0)</f>
        <v>106.09481717877095</v>
      </c>
      <c r="BB7" s="69">
        <f>VLOOKUP($B7,[1]PARAMATRIX!$E$460:$EE$517,BB$2,0)</f>
        <v>71.572974371508309</v>
      </c>
      <c r="BC7" s="69">
        <f>VLOOKUP($B7,[1]PARAMATRIX!$E$460:$EE$517,BC$2,0)</f>
        <v>87.266742695530766</v>
      </c>
      <c r="BD7" s="69">
        <f>VLOOKUP($B7,[1]PARAMATRIX!$E$460:$EE$517,BD$2,0)</f>
        <v>106.09481717877095</v>
      </c>
      <c r="BE7" s="69">
        <f>VLOOKUP($B7,[1]PARAMATRIX!$E$460:$EE$517,BE$2,0)</f>
        <v>71.572974371508309</v>
      </c>
      <c r="BF7" s="69">
        <f>VLOOKUP($B7,[1]PARAMATRIX!$E$460:$EE$517,BF$2,0)</f>
        <v>87.266742695530766</v>
      </c>
      <c r="BG7" s="69">
        <f>VLOOKUP($B7,[1]PARAMATRIX!$E$460:$EE$517,BG$2,0)</f>
        <v>106.09481717877095</v>
      </c>
      <c r="BH7" s="69">
        <f>VLOOKUP($B7,[1]PARAMATRIX!$E$460:$EE$517,BH$2,0)</f>
        <v>71.572974371508309</v>
      </c>
      <c r="BI7" s="69">
        <f>VLOOKUP($B7,[1]PARAMATRIX!$E$460:$EE$517,BI$2,0)</f>
        <v>87.266742695530766</v>
      </c>
      <c r="BJ7" s="69">
        <f>VLOOKUP($B7,[1]PARAMATRIX!$E$460:$EE$517,BJ$2,0)</f>
        <v>106.09481717877095</v>
      </c>
      <c r="BK7" s="69">
        <f>VLOOKUP($B7,[1]PARAMATRIX!$E$460:$EE$517,BK$2,0)</f>
        <v>71.572974371508309</v>
      </c>
      <c r="BL7" s="69">
        <f>VLOOKUP($B7,[1]PARAMATRIX!$E$460:$EE$517,BL$2,0)</f>
        <v>87.266742695530766</v>
      </c>
      <c r="BM7" s="69">
        <f>VLOOKUP($B7,[1]PARAMATRIX!$E$460:$EE$517,BM$2,0)</f>
        <v>106.09481717877095</v>
      </c>
      <c r="BN7" s="69">
        <f>VLOOKUP($B7,[1]PARAMATRIX!$E$460:$EE$517,BN$2,0)</f>
        <v>71.572974371508309</v>
      </c>
      <c r="BO7" s="69">
        <f>VLOOKUP($B7,[1]PARAMATRIX!$E$460:$EE$517,BO$2,0)</f>
        <v>87.266742695530766</v>
      </c>
      <c r="BP7" s="69">
        <f>VLOOKUP($B7,[1]PARAMATRIX!$E$460:$EE$517,BP$2,0)</f>
        <v>106.09481717877095</v>
      </c>
      <c r="BQ7" s="69">
        <f>VLOOKUP($B7,[1]PARAMATRIX!$E$460:$EE$517,BQ$2,0)</f>
        <v>71.572974371508309</v>
      </c>
      <c r="BR7" s="69">
        <f>VLOOKUP($B7,[1]PARAMATRIX!$E$460:$EE$517,BR$2,0)</f>
        <v>87.266742695530766</v>
      </c>
      <c r="BS7" s="69">
        <f>VLOOKUP($B7,[1]PARAMATRIX!$E$460:$EE$517,BS$2,0)</f>
        <v>106.09481717877095</v>
      </c>
      <c r="BT7" s="69">
        <f>VLOOKUP($B7,[1]PARAMATRIX!$E$460:$EE$517,BT$2,0)</f>
        <v>71.572974371508309</v>
      </c>
      <c r="BU7" s="69">
        <f>VLOOKUP($B7,[1]PARAMATRIX!$E$460:$EE$517,BU$2,0)</f>
        <v>87.266742695530766</v>
      </c>
      <c r="BV7" s="69">
        <f>VLOOKUP($B7,[1]PARAMATRIX!$E$460:$EE$517,BV$2,0)</f>
        <v>106.09481717877095</v>
      </c>
      <c r="BW7" s="69">
        <f>VLOOKUP($B7,[1]PARAMATRIX!$E$460:$EE$517,BW$2,0)</f>
        <v>71.572974371508309</v>
      </c>
      <c r="BX7" s="69">
        <f>VLOOKUP($B7,[1]PARAMATRIX!$E$460:$EE$517,BX$2,0)</f>
        <v>87.266742695530766</v>
      </c>
      <c r="BY7" s="69">
        <f>VLOOKUP($B7,[1]PARAMATRIX!$E$460:$EE$517,BY$2,0)</f>
        <v>106.09481717877095</v>
      </c>
      <c r="BZ7" s="69">
        <f>VLOOKUP($B7,[1]PARAMATRIX!$E$460:$EE$517,BZ$2,0)</f>
        <v>71.572974371508309</v>
      </c>
      <c r="CA7" s="69">
        <f>VLOOKUP($B7,[1]PARAMATRIX!$E$460:$EE$517,CA$2,0)</f>
        <v>87.266742695530766</v>
      </c>
      <c r="CB7" s="69">
        <f>VLOOKUP($B7,[1]PARAMATRIX!$E$460:$EE$517,CB$2,0)</f>
        <v>106.09481717877095</v>
      </c>
      <c r="CC7" s="69">
        <f>VLOOKUP($B7,[1]PARAMATRIX!$E$460:$EE$517,CC$2,0)</f>
        <v>71.572974371508309</v>
      </c>
      <c r="CD7" s="69">
        <f>VLOOKUP($B7,[1]PARAMATRIX!$E$460:$EE$517,CD$2,0)</f>
        <v>87.266742695530766</v>
      </c>
      <c r="CE7" s="69">
        <f>VLOOKUP($B7,[1]PARAMATRIX!$E$460:$EE$517,CE$2,0)</f>
        <v>106.09481717877095</v>
      </c>
      <c r="CF7" s="69">
        <f>VLOOKUP($B7,[1]PARAMATRIX!$E$460:$EE$517,CF$2,0)</f>
        <v>71.572974371508309</v>
      </c>
      <c r="CG7" s="69">
        <f>VLOOKUP($B7,[1]PARAMATRIX!$E$460:$EE$517,CG$2,0)</f>
        <v>87.266742695530766</v>
      </c>
      <c r="CH7" s="69">
        <f>VLOOKUP($B7,[1]PARAMATRIX!$E$460:$EE$517,CH$2,0)</f>
        <v>106.09481717877095</v>
      </c>
      <c r="CI7" s="69" t="str">
        <f>'Data Summary'!J23</f>
        <v>[tonnes] Methane emissions from equipment leaks</v>
      </c>
      <c r="CJ7" s="234"/>
      <c r="CK7" s="234"/>
      <c r="CL7" s="234"/>
      <c r="CM7" s="234"/>
      <c r="CN7" s="234"/>
      <c r="CO7" s="234"/>
      <c r="CP7" s="234"/>
    </row>
    <row r="8" spans="1:118" ht="15" customHeight="1" x14ac:dyDescent="0.25">
      <c r="A8">
        <v>5</v>
      </c>
      <c r="B8" s="70" t="str">
        <f>'Data Summary'!C24</f>
        <v>3_NG_processed</v>
      </c>
      <c r="C8" s="221">
        <f t="shared" si="3"/>
        <v>28400000</v>
      </c>
      <c r="D8" s="221">
        <f>HLOOKUP(CONCATENATE($C$4,"E"),$F$4:$CH$10,$A8,FALSE)</f>
        <v>33600000</v>
      </c>
      <c r="E8" s="221">
        <f>HLOOKUP(CONCATENATE($C$4,"H"),$F$4:$CH$10,$A8,FALSE)</f>
        <v>38800000</v>
      </c>
      <c r="F8" s="69">
        <f>VLOOKUP($B8,[1]PARAMATRIX!$E$460:$EE$517,F$2,0)</f>
        <v>28400000</v>
      </c>
      <c r="G8" s="69">
        <f>VLOOKUP($B8,[1]PARAMATRIX!$E$460:$EE$517,G$2,0)</f>
        <v>33600000</v>
      </c>
      <c r="H8" s="69">
        <f>VLOOKUP($B8,[1]PARAMATRIX!$E$460:$EE$517,H$2,0)</f>
        <v>38800000</v>
      </c>
      <c r="I8" s="69">
        <f>VLOOKUP($B8,[1]PARAMATRIX!$E$460:$EE$517,I$2,0)</f>
        <v>28400000</v>
      </c>
      <c r="J8" s="69">
        <f>VLOOKUP($B8,[1]PARAMATRIX!$E$460:$EE$517,J$2,0)</f>
        <v>33600000</v>
      </c>
      <c r="K8" s="69">
        <f>VLOOKUP($B8,[1]PARAMATRIX!$E$460:$EE$517,K$2,0)</f>
        <v>38800000</v>
      </c>
      <c r="L8" s="69">
        <f>VLOOKUP($B8,[1]PARAMATRIX!$E$460:$EE$517,L$2,0)</f>
        <v>28400000</v>
      </c>
      <c r="M8" s="69">
        <f>VLOOKUP($B8,[1]PARAMATRIX!$E$460:$EE$517,M$2,0)</f>
        <v>33600000</v>
      </c>
      <c r="N8" s="69">
        <f>VLOOKUP($B8,[1]PARAMATRIX!$E$460:$EE$517,N$2,0)</f>
        <v>38800000</v>
      </c>
      <c r="O8" s="69">
        <f>VLOOKUP($B8,[1]PARAMATRIX!$E$460:$EE$517,O$2,0)</f>
        <v>28400000</v>
      </c>
      <c r="P8" s="69">
        <f>VLOOKUP($B8,[1]PARAMATRIX!$E$460:$EE$517,P$2,0)</f>
        <v>33600000</v>
      </c>
      <c r="Q8" s="69">
        <f>VLOOKUP($B8,[1]PARAMATRIX!$E$460:$EE$517,Q$2,0)</f>
        <v>38800000</v>
      </c>
      <c r="R8" s="69">
        <f>VLOOKUP($B8,[1]PARAMATRIX!$E$460:$EE$517,R$2,0)</f>
        <v>28400000</v>
      </c>
      <c r="S8" s="69">
        <f>VLOOKUP($B8,[1]PARAMATRIX!$E$460:$EE$517,S$2,0)</f>
        <v>33600000</v>
      </c>
      <c r="T8" s="69">
        <f>VLOOKUP($B8,[1]PARAMATRIX!$E$460:$EE$517,T$2,0)</f>
        <v>38800000</v>
      </c>
      <c r="U8" s="69">
        <f>VLOOKUP($B8,[1]PARAMATRIX!$E$460:$EE$517,U$2,0)</f>
        <v>28400000</v>
      </c>
      <c r="V8" s="69">
        <f>VLOOKUP($B8,[1]PARAMATRIX!$E$460:$EE$517,V$2,0)</f>
        <v>33600000</v>
      </c>
      <c r="W8" s="69">
        <f>VLOOKUP($B8,[1]PARAMATRIX!$E$460:$EE$517,W$2,0)</f>
        <v>38800000</v>
      </c>
      <c r="X8" s="69">
        <f>VLOOKUP($B8,[1]PARAMATRIX!$E$460:$EE$517,X$2,0)</f>
        <v>28400000</v>
      </c>
      <c r="Y8" s="69">
        <f>VLOOKUP($B8,[1]PARAMATRIX!$E$460:$EE$517,Y$2,0)</f>
        <v>33600000</v>
      </c>
      <c r="Z8" s="69">
        <f>VLOOKUP($B8,[1]PARAMATRIX!$E$460:$EE$517,Z$2,0)</f>
        <v>38800000</v>
      </c>
      <c r="AA8" s="69">
        <f>VLOOKUP($B8,[1]PARAMATRIX!$E$460:$EE$517,AA$2,0)</f>
        <v>28400000</v>
      </c>
      <c r="AB8" s="69">
        <f>VLOOKUP($B8,[1]PARAMATRIX!$E$460:$EE$517,AB$2,0)</f>
        <v>33600000</v>
      </c>
      <c r="AC8" s="69">
        <f>VLOOKUP($B8,[1]PARAMATRIX!$E$460:$EE$517,AC$2,0)</f>
        <v>38800000</v>
      </c>
      <c r="AD8" s="69">
        <f>VLOOKUP($B8,[1]PARAMATRIX!$E$460:$EE$517,AD$2,0)</f>
        <v>28400000</v>
      </c>
      <c r="AE8" s="69">
        <f>VLOOKUP($B8,[1]PARAMATRIX!$E$460:$EE$517,AE$2,0)</f>
        <v>33600000</v>
      </c>
      <c r="AF8" s="69">
        <f>VLOOKUP($B8,[1]PARAMATRIX!$E$460:$EE$517,AF$2,0)</f>
        <v>38800000</v>
      </c>
      <c r="AG8" s="69">
        <f>VLOOKUP($B8,[1]PARAMATRIX!$E$460:$EE$517,AG$2,0)</f>
        <v>28400000</v>
      </c>
      <c r="AH8" s="69">
        <f>VLOOKUP($B8,[1]PARAMATRIX!$E$460:$EE$517,AH$2,0)</f>
        <v>33600000</v>
      </c>
      <c r="AI8" s="69">
        <f>VLOOKUP($B8,[1]PARAMATRIX!$E$460:$EE$517,AI$2,0)</f>
        <v>38800000</v>
      </c>
      <c r="AJ8" s="69">
        <f>VLOOKUP($B8,[1]PARAMATRIX!$E$460:$EE$517,AJ$2,0)</f>
        <v>28400000</v>
      </c>
      <c r="AK8" s="69">
        <f>VLOOKUP($B8,[1]PARAMATRIX!$E$460:$EE$517,AK$2,0)</f>
        <v>33600000</v>
      </c>
      <c r="AL8" s="69">
        <f>VLOOKUP($B8,[1]PARAMATRIX!$E$460:$EE$517,AL$2,0)</f>
        <v>38800000</v>
      </c>
      <c r="AM8" s="69">
        <f>VLOOKUP($B8,[1]PARAMATRIX!$E$460:$EE$517,AM$2,0)</f>
        <v>28400000</v>
      </c>
      <c r="AN8" s="69">
        <f>VLOOKUP($B8,[1]PARAMATRIX!$E$460:$EE$517,AN$2,0)</f>
        <v>33600000</v>
      </c>
      <c r="AO8" s="69">
        <f>VLOOKUP($B8,[1]PARAMATRIX!$E$460:$EE$517,AO$2,0)</f>
        <v>38800000</v>
      </c>
      <c r="AP8" s="69">
        <f>VLOOKUP($B8,[1]PARAMATRIX!$E$460:$EE$517,AP$2,0)</f>
        <v>28400000</v>
      </c>
      <c r="AQ8" s="69">
        <f>VLOOKUP($B8,[1]PARAMATRIX!$E$460:$EE$517,AQ$2,0)</f>
        <v>33600000</v>
      </c>
      <c r="AR8" s="69">
        <f>VLOOKUP($B8,[1]PARAMATRIX!$E$460:$EE$517,AR$2,0)</f>
        <v>38800000</v>
      </c>
      <c r="AS8" s="69">
        <f>VLOOKUP($B8,[1]PARAMATRIX!$E$460:$EE$517,AS$2,0)</f>
        <v>28400000</v>
      </c>
      <c r="AT8" s="69">
        <f>VLOOKUP($B8,[1]PARAMATRIX!$E$460:$EE$517,AT$2,0)</f>
        <v>33600000</v>
      </c>
      <c r="AU8" s="69">
        <f>VLOOKUP($B8,[1]PARAMATRIX!$E$460:$EE$517,AU$2,0)</f>
        <v>38800000</v>
      </c>
      <c r="AV8" s="69">
        <f>VLOOKUP($B8,[1]PARAMATRIX!$E$460:$EE$517,AV$2,0)</f>
        <v>28400000</v>
      </c>
      <c r="AW8" s="69">
        <f>VLOOKUP($B8,[1]PARAMATRIX!$E$460:$EE$517,AW$2,0)</f>
        <v>33600000</v>
      </c>
      <c r="AX8" s="69">
        <f>VLOOKUP($B8,[1]PARAMATRIX!$E$460:$EE$517,AX$2,0)</f>
        <v>38800000</v>
      </c>
      <c r="AY8" s="69">
        <f>VLOOKUP($B8,[1]PARAMATRIX!$E$460:$EE$517,AY$2,0)</f>
        <v>28400000</v>
      </c>
      <c r="AZ8" s="69">
        <f>VLOOKUP($B8,[1]PARAMATRIX!$E$460:$EE$517,AZ$2,0)</f>
        <v>33600000</v>
      </c>
      <c r="BA8" s="69">
        <f>VLOOKUP($B8,[1]PARAMATRIX!$E$460:$EE$517,BA$2,0)</f>
        <v>38800000</v>
      </c>
      <c r="BB8" s="69">
        <f>VLOOKUP($B8,[1]PARAMATRIX!$E$460:$EE$517,BB$2,0)</f>
        <v>28400000</v>
      </c>
      <c r="BC8" s="69">
        <f>VLOOKUP($B8,[1]PARAMATRIX!$E$460:$EE$517,BC$2,0)</f>
        <v>33600000</v>
      </c>
      <c r="BD8" s="69">
        <f>VLOOKUP($B8,[1]PARAMATRIX!$E$460:$EE$517,BD$2,0)</f>
        <v>38800000</v>
      </c>
      <c r="BE8" s="69">
        <f>VLOOKUP($B8,[1]PARAMATRIX!$E$460:$EE$517,BE$2,0)</f>
        <v>28400000</v>
      </c>
      <c r="BF8" s="69">
        <f>VLOOKUP($B8,[1]PARAMATRIX!$E$460:$EE$517,BF$2,0)</f>
        <v>33600000</v>
      </c>
      <c r="BG8" s="69">
        <f>VLOOKUP($B8,[1]PARAMATRIX!$E$460:$EE$517,BG$2,0)</f>
        <v>38800000</v>
      </c>
      <c r="BH8" s="69">
        <f>VLOOKUP($B8,[1]PARAMATRIX!$E$460:$EE$517,BH$2,0)</f>
        <v>28400000</v>
      </c>
      <c r="BI8" s="69">
        <f>VLOOKUP($B8,[1]PARAMATRIX!$E$460:$EE$517,BI$2,0)</f>
        <v>33600000</v>
      </c>
      <c r="BJ8" s="69">
        <f>VLOOKUP($B8,[1]PARAMATRIX!$E$460:$EE$517,BJ$2,0)</f>
        <v>38800000</v>
      </c>
      <c r="BK8" s="69">
        <f>VLOOKUP($B8,[1]PARAMATRIX!$E$460:$EE$517,BK$2,0)</f>
        <v>28400000</v>
      </c>
      <c r="BL8" s="69">
        <f>VLOOKUP($B8,[1]PARAMATRIX!$E$460:$EE$517,BL$2,0)</f>
        <v>33600000</v>
      </c>
      <c r="BM8" s="69">
        <f>VLOOKUP($B8,[1]PARAMATRIX!$E$460:$EE$517,BM$2,0)</f>
        <v>38800000</v>
      </c>
      <c r="BN8" s="69">
        <f>VLOOKUP($B8,[1]PARAMATRIX!$E$460:$EE$517,BN$2,0)</f>
        <v>28400000</v>
      </c>
      <c r="BO8" s="69">
        <f>VLOOKUP($B8,[1]PARAMATRIX!$E$460:$EE$517,BO$2,0)</f>
        <v>33600000</v>
      </c>
      <c r="BP8" s="69">
        <f>VLOOKUP($B8,[1]PARAMATRIX!$E$460:$EE$517,BP$2,0)</f>
        <v>38800000</v>
      </c>
      <c r="BQ8" s="69">
        <f>VLOOKUP($B8,[1]PARAMATRIX!$E$460:$EE$517,BQ$2,0)</f>
        <v>28400000</v>
      </c>
      <c r="BR8" s="69">
        <f>VLOOKUP($B8,[1]PARAMATRIX!$E$460:$EE$517,BR$2,0)</f>
        <v>33600000</v>
      </c>
      <c r="BS8" s="69">
        <f>VLOOKUP($B8,[1]PARAMATRIX!$E$460:$EE$517,BS$2,0)</f>
        <v>38800000</v>
      </c>
      <c r="BT8" s="69">
        <f>VLOOKUP($B8,[1]PARAMATRIX!$E$460:$EE$517,BT$2,0)</f>
        <v>28400000</v>
      </c>
      <c r="BU8" s="69">
        <f>VLOOKUP($B8,[1]PARAMATRIX!$E$460:$EE$517,BU$2,0)</f>
        <v>33600000</v>
      </c>
      <c r="BV8" s="69">
        <f>VLOOKUP($B8,[1]PARAMATRIX!$E$460:$EE$517,BV$2,0)</f>
        <v>38800000</v>
      </c>
      <c r="BW8" s="69">
        <f>VLOOKUP($B8,[1]PARAMATRIX!$E$460:$EE$517,BW$2,0)</f>
        <v>28400000</v>
      </c>
      <c r="BX8" s="69">
        <f>VLOOKUP($B8,[1]PARAMATRIX!$E$460:$EE$517,BX$2,0)</f>
        <v>33600000</v>
      </c>
      <c r="BY8" s="69">
        <f>VLOOKUP($B8,[1]PARAMATRIX!$E$460:$EE$517,BY$2,0)</f>
        <v>38800000</v>
      </c>
      <c r="BZ8" s="69">
        <f>VLOOKUP($B8,[1]PARAMATRIX!$E$460:$EE$517,BZ$2,0)</f>
        <v>28400000</v>
      </c>
      <c r="CA8" s="69">
        <f>VLOOKUP($B8,[1]PARAMATRIX!$E$460:$EE$517,CA$2,0)</f>
        <v>33600000</v>
      </c>
      <c r="CB8" s="69">
        <f>VLOOKUP($B8,[1]PARAMATRIX!$E$460:$EE$517,CB$2,0)</f>
        <v>38800000</v>
      </c>
      <c r="CC8" s="69">
        <f>VLOOKUP($B8,[1]PARAMATRIX!$E$460:$EE$517,CC$2,0)</f>
        <v>28400000</v>
      </c>
      <c r="CD8" s="69">
        <f>VLOOKUP($B8,[1]PARAMATRIX!$E$460:$EE$517,CD$2,0)</f>
        <v>33600000</v>
      </c>
      <c r="CE8" s="69">
        <f>VLOOKUP($B8,[1]PARAMATRIX!$E$460:$EE$517,CE$2,0)</f>
        <v>38800000</v>
      </c>
      <c r="CF8" s="69">
        <f>VLOOKUP($B8,[1]PARAMATRIX!$E$460:$EE$517,CF$2,0)</f>
        <v>28400000</v>
      </c>
      <c r="CG8" s="69">
        <f>VLOOKUP($B8,[1]PARAMATRIX!$E$460:$EE$517,CG$2,0)</f>
        <v>33600000</v>
      </c>
      <c r="CH8" s="69">
        <f>VLOOKUP($B8,[1]PARAMATRIX!$E$460:$EE$517,CH$2,0)</f>
        <v>38800000</v>
      </c>
      <c r="CI8" s="69" t="str">
        <f>'Data Summary'!J24</f>
        <v>[MCF] Natural gas throughput in terms of processed natural gas</v>
      </c>
      <c r="CJ8" s="234"/>
      <c r="CK8" s="234"/>
      <c r="CL8" s="234"/>
      <c r="CM8" s="234"/>
      <c r="CN8" s="234"/>
      <c r="CO8" s="234"/>
      <c r="CP8" s="234"/>
    </row>
    <row r="9" spans="1:118" ht="15" customHeight="1" x14ac:dyDescent="0.25">
      <c r="A9">
        <v>6</v>
      </c>
      <c r="B9" s="70" t="str">
        <f>'Data Summary'!C25</f>
        <v>3_NGL_processed</v>
      </c>
      <c r="C9" s="221">
        <f t="shared" si="3"/>
        <v>0</v>
      </c>
      <c r="D9" s="221">
        <f>HLOOKUP(CONCATENATE($C$4,"E"),$F$4:$CH$10,$A9,FALSE)</f>
        <v>0</v>
      </c>
      <c r="E9" s="221">
        <f>HLOOKUP(CONCATENATE($C$4,"H"),$F$4:$CH$10,$A9,FALSE)</f>
        <v>0</v>
      </c>
      <c r="F9" s="69">
        <f>VLOOKUP($B9,[1]PARAMATRIX!$E$460:$EE$517,F$2,0)</f>
        <v>0</v>
      </c>
      <c r="G9" s="69">
        <f>VLOOKUP($B9,[1]PARAMATRIX!$E$460:$EE$517,G$2,0)</f>
        <v>0</v>
      </c>
      <c r="H9" s="69">
        <f>VLOOKUP($B9,[1]PARAMATRIX!$E$460:$EE$517,H$2,0)</f>
        <v>0</v>
      </c>
      <c r="I9" s="69">
        <f>VLOOKUP($B9,[1]PARAMATRIX!$E$460:$EE$517,I$2,0)</f>
        <v>0</v>
      </c>
      <c r="J9" s="69">
        <f>VLOOKUP($B9,[1]PARAMATRIX!$E$460:$EE$517,J$2,0)</f>
        <v>0</v>
      </c>
      <c r="K9" s="69">
        <f>VLOOKUP($B9,[1]PARAMATRIX!$E$460:$EE$517,K$2,0)</f>
        <v>0</v>
      </c>
      <c r="L9" s="69">
        <f>VLOOKUP($B9,[1]PARAMATRIX!$E$460:$EE$517,L$2,0)</f>
        <v>0</v>
      </c>
      <c r="M9" s="69">
        <f>VLOOKUP($B9,[1]PARAMATRIX!$E$460:$EE$517,M$2,0)</f>
        <v>0</v>
      </c>
      <c r="N9" s="69">
        <f>VLOOKUP($B9,[1]PARAMATRIX!$E$460:$EE$517,N$2,0)</f>
        <v>0</v>
      </c>
      <c r="O9" s="69">
        <f>VLOOKUP($B9,[1]PARAMATRIX!$E$460:$EE$517,O$2,0)</f>
        <v>0</v>
      </c>
      <c r="P9" s="69">
        <f>VLOOKUP($B9,[1]PARAMATRIX!$E$460:$EE$517,P$2,0)</f>
        <v>0</v>
      </c>
      <c r="Q9" s="69">
        <f>VLOOKUP($B9,[1]PARAMATRIX!$E$460:$EE$517,Q$2,0)</f>
        <v>0</v>
      </c>
      <c r="R9" s="69">
        <f>VLOOKUP($B9,[1]PARAMATRIX!$E$460:$EE$517,R$2,0)</f>
        <v>0</v>
      </c>
      <c r="S9" s="69">
        <f>VLOOKUP($B9,[1]PARAMATRIX!$E$460:$EE$517,S$2,0)</f>
        <v>0</v>
      </c>
      <c r="T9" s="69">
        <f>VLOOKUP($B9,[1]PARAMATRIX!$E$460:$EE$517,T$2,0)</f>
        <v>0</v>
      </c>
      <c r="U9" s="69">
        <f>VLOOKUP($B9,[1]PARAMATRIX!$E$460:$EE$517,U$2,0)</f>
        <v>0</v>
      </c>
      <c r="V9" s="69">
        <f>VLOOKUP($B9,[1]PARAMATRIX!$E$460:$EE$517,V$2,0)</f>
        <v>0</v>
      </c>
      <c r="W9" s="69">
        <f>VLOOKUP($B9,[1]PARAMATRIX!$E$460:$EE$517,W$2,0)</f>
        <v>0</v>
      </c>
      <c r="X9" s="69">
        <f>VLOOKUP($B9,[1]PARAMATRIX!$E$460:$EE$517,X$2,0)</f>
        <v>0</v>
      </c>
      <c r="Y9" s="69">
        <f>VLOOKUP($B9,[1]PARAMATRIX!$E$460:$EE$517,Y$2,0)</f>
        <v>0</v>
      </c>
      <c r="Z9" s="69">
        <f>VLOOKUP($B9,[1]PARAMATRIX!$E$460:$EE$517,Z$2,0)</f>
        <v>0</v>
      </c>
      <c r="AA9" s="69">
        <f>VLOOKUP($B9,[1]PARAMATRIX!$E$460:$EE$517,AA$2,0)</f>
        <v>0</v>
      </c>
      <c r="AB9" s="69">
        <f>VLOOKUP($B9,[1]PARAMATRIX!$E$460:$EE$517,AB$2,0)</f>
        <v>0</v>
      </c>
      <c r="AC9" s="69">
        <f>VLOOKUP($B9,[1]PARAMATRIX!$E$460:$EE$517,AC$2,0)</f>
        <v>0</v>
      </c>
      <c r="AD9" s="69">
        <f>VLOOKUP($B9,[1]PARAMATRIX!$E$460:$EE$517,AD$2,0)</f>
        <v>0</v>
      </c>
      <c r="AE9" s="69">
        <f>VLOOKUP($B9,[1]PARAMATRIX!$E$460:$EE$517,AE$2,0)</f>
        <v>0</v>
      </c>
      <c r="AF9" s="69">
        <f>VLOOKUP($B9,[1]PARAMATRIX!$E$460:$EE$517,AF$2,0)</f>
        <v>0</v>
      </c>
      <c r="AG9" s="69">
        <f>VLOOKUP($B9,[1]PARAMATRIX!$E$460:$EE$517,AG$2,0)</f>
        <v>0</v>
      </c>
      <c r="AH9" s="69">
        <f>VLOOKUP($B9,[1]PARAMATRIX!$E$460:$EE$517,AH$2,0)</f>
        <v>0</v>
      </c>
      <c r="AI9" s="69">
        <f>VLOOKUP($B9,[1]PARAMATRIX!$E$460:$EE$517,AI$2,0)</f>
        <v>0</v>
      </c>
      <c r="AJ9" s="69">
        <f>VLOOKUP($B9,[1]PARAMATRIX!$E$460:$EE$517,AJ$2,0)</f>
        <v>0</v>
      </c>
      <c r="AK9" s="69">
        <f>VLOOKUP($B9,[1]PARAMATRIX!$E$460:$EE$517,AK$2,0)</f>
        <v>0</v>
      </c>
      <c r="AL9" s="69">
        <f>VLOOKUP($B9,[1]PARAMATRIX!$E$460:$EE$517,AL$2,0)</f>
        <v>0</v>
      </c>
      <c r="AM9" s="69">
        <f>VLOOKUP($B9,[1]PARAMATRIX!$E$460:$EE$517,AM$2,0)</f>
        <v>0</v>
      </c>
      <c r="AN9" s="69">
        <f>VLOOKUP($B9,[1]PARAMATRIX!$E$460:$EE$517,AN$2,0)</f>
        <v>0</v>
      </c>
      <c r="AO9" s="69">
        <f>VLOOKUP($B9,[1]PARAMATRIX!$E$460:$EE$517,AO$2,0)</f>
        <v>0</v>
      </c>
      <c r="AP9" s="69">
        <f>VLOOKUP($B9,[1]PARAMATRIX!$E$460:$EE$517,AP$2,0)</f>
        <v>0</v>
      </c>
      <c r="AQ9" s="69">
        <f>VLOOKUP($B9,[1]PARAMATRIX!$E$460:$EE$517,AQ$2,0)</f>
        <v>0</v>
      </c>
      <c r="AR9" s="69">
        <f>VLOOKUP($B9,[1]PARAMATRIX!$E$460:$EE$517,AR$2,0)</f>
        <v>0</v>
      </c>
      <c r="AS9" s="69">
        <f>VLOOKUP($B9,[1]PARAMATRIX!$E$460:$EE$517,AS$2,0)</f>
        <v>0</v>
      </c>
      <c r="AT9" s="69">
        <f>VLOOKUP($B9,[1]PARAMATRIX!$E$460:$EE$517,AT$2,0)</f>
        <v>0</v>
      </c>
      <c r="AU9" s="69">
        <f>VLOOKUP($B9,[1]PARAMATRIX!$E$460:$EE$517,AU$2,0)</f>
        <v>0</v>
      </c>
      <c r="AV9" s="69">
        <f>VLOOKUP($B9,[1]PARAMATRIX!$E$460:$EE$517,AV$2,0)</f>
        <v>0</v>
      </c>
      <c r="AW9" s="69">
        <f>VLOOKUP($B9,[1]PARAMATRIX!$E$460:$EE$517,AW$2,0)</f>
        <v>0</v>
      </c>
      <c r="AX9" s="69">
        <f>VLOOKUP($B9,[1]PARAMATRIX!$E$460:$EE$517,AX$2,0)</f>
        <v>0</v>
      </c>
      <c r="AY9" s="69">
        <f>VLOOKUP($B9,[1]PARAMATRIX!$E$460:$EE$517,AY$2,0)</f>
        <v>0</v>
      </c>
      <c r="AZ9" s="69">
        <f>VLOOKUP($B9,[1]PARAMATRIX!$E$460:$EE$517,AZ$2,0)</f>
        <v>0</v>
      </c>
      <c r="BA9" s="69">
        <f>VLOOKUP($B9,[1]PARAMATRIX!$E$460:$EE$517,BA$2,0)</f>
        <v>0</v>
      </c>
      <c r="BB9" s="69">
        <f>VLOOKUP($B9,[1]PARAMATRIX!$E$460:$EE$517,BB$2,0)</f>
        <v>0</v>
      </c>
      <c r="BC9" s="69">
        <f>VLOOKUP($B9,[1]PARAMATRIX!$E$460:$EE$517,BC$2,0)</f>
        <v>0</v>
      </c>
      <c r="BD9" s="69">
        <f>VLOOKUP($B9,[1]PARAMATRIX!$E$460:$EE$517,BD$2,0)</f>
        <v>0</v>
      </c>
      <c r="BE9" s="69">
        <f>VLOOKUP($B9,[1]PARAMATRIX!$E$460:$EE$517,BE$2,0)</f>
        <v>0</v>
      </c>
      <c r="BF9" s="69">
        <f>VLOOKUP($B9,[1]PARAMATRIX!$E$460:$EE$517,BF$2,0)</f>
        <v>0</v>
      </c>
      <c r="BG9" s="69">
        <f>VLOOKUP($B9,[1]PARAMATRIX!$E$460:$EE$517,BG$2,0)</f>
        <v>0</v>
      </c>
      <c r="BH9" s="69">
        <f>VLOOKUP($B9,[1]PARAMATRIX!$E$460:$EE$517,BH$2,0)</f>
        <v>0</v>
      </c>
      <c r="BI9" s="69">
        <f>VLOOKUP($B9,[1]PARAMATRIX!$E$460:$EE$517,BI$2,0)</f>
        <v>0</v>
      </c>
      <c r="BJ9" s="69">
        <f>VLOOKUP($B9,[1]PARAMATRIX!$E$460:$EE$517,BJ$2,0)</f>
        <v>0</v>
      </c>
      <c r="BK9" s="69">
        <f>VLOOKUP($B9,[1]PARAMATRIX!$E$460:$EE$517,BK$2,0)</f>
        <v>0</v>
      </c>
      <c r="BL9" s="69">
        <f>VLOOKUP($B9,[1]PARAMATRIX!$E$460:$EE$517,BL$2,0)</f>
        <v>0</v>
      </c>
      <c r="BM9" s="69">
        <f>VLOOKUP($B9,[1]PARAMATRIX!$E$460:$EE$517,BM$2,0)</f>
        <v>0</v>
      </c>
      <c r="BN9" s="69">
        <f>VLOOKUP($B9,[1]PARAMATRIX!$E$460:$EE$517,BN$2,0)</f>
        <v>0</v>
      </c>
      <c r="BO9" s="69">
        <f>VLOOKUP($B9,[1]PARAMATRIX!$E$460:$EE$517,BO$2,0)</f>
        <v>0</v>
      </c>
      <c r="BP9" s="69">
        <f>VLOOKUP($B9,[1]PARAMATRIX!$E$460:$EE$517,BP$2,0)</f>
        <v>0</v>
      </c>
      <c r="BQ9" s="69">
        <f>VLOOKUP($B9,[1]PARAMATRIX!$E$460:$EE$517,BQ$2,0)</f>
        <v>0</v>
      </c>
      <c r="BR9" s="69">
        <f>VLOOKUP($B9,[1]PARAMATRIX!$E$460:$EE$517,BR$2,0)</f>
        <v>0</v>
      </c>
      <c r="BS9" s="69">
        <f>VLOOKUP($B9,[1]PARAMATRIX!$E$460:$EE$517,BS$2,0)</f>
        <v>0</v>
      </c>
      <c r="BT9" s="69">
        <f>VLOOKUP($B9,[1]PARAMATRIX!$E$460:$EE$517,BT$2,0)</f>
        <v>0</v>
      </c>
      <c r="BU9" s="69">
        <f>VLOOKUP($B9,[1]PARAMATRIX!$E$460:$EE$517,BU$2,0)</f>
        <v>0</v>
      </c>
      <c r="BV9" s="69">
        <f>VLOOKUP($B9,[1]PARAMATRIX!$E$460:$EE$517,BV$2,0)</f>
        <v>0</v>
      </c>
      <c r="BW9" s="69">
        <f>VLOOKUP($B9,[1]PARAMATRIX!$E$460:$EE$517,BW$2,0)</f>
        <v>0</v>
      </c>
      <c r="BX9" s="69">
        <f>VLOOKUP($B9,[1]PARAMATRIX!$E$460:$EE$517,BX$2,0)</f>
        <v>0</v>
      </c>
      <c r="BY9" s="69">
        <f>VLOOKUP($B9,[1]PARAMATRIX!$E$460:$EE$517,BY$2,0)</f>
        <v>0</v>
      </c>
      <c r="BZ9" s="69">
        <f>VLOOKUP($B9,[1]PARAMATRIX!$E$460:$EE$517,BZ$2,0)</f>
        <v>0</v>
      </c>
      <c r="CA9" s="69">
        <f>VLOOKUP($B9,[1]PARAMATRIX!$E$460:$EE$517,CA$2,0)</f>
        <v>0</v>
      </c>
      <c r="CB9" s="69">
        <f>VLOOKUP($B9,[1]PARAMATRIX!$E$460:$EE$517,CB$2,0)</f>
        <v>0</v>
      </c>
      <c r="CC9" s="69">
        <f>VLOOKUP($B9,[1]PARAMATRIX!$E$460:$EE$517,CC$2,0)</f>
        <v>0</v>
      </c>
      <c r="CD9" s="69">
        <f>VLOOKUP($B9,[1]PARAMATRIX!$E$460:$EE$517,CD$2,0)</f>
        <v>0</v>
      </c>
      <c r="CE9" s="69">
        <f>VLOOKUP($B9,[1]PARAMATRIX!$E$460:$EE$517,CE$2,0)</f>
        <v>0</v>
      </c>
      <c r="CF9" s="69">
        <f>VLOOKUP($B9,[1]PARAMATRIX!$E$460:$EE$517,CF$2,0)</f>
        <v>0</v>
      </c>
      <c r="CG9" s="69">
        <f>VLOOKUP($B9,[1]PARAMATRIX!$E$460:$EE$517,CG$2,0)</f>
        <v>0</v>
      </c>
      <c r="CH9" s="69">
        <f>VLOOKUP($B9,[1]PARAMATRIX!$E$460:$EE$517,CH$2,0)</f>
        <v>0</v>
      </c>
      <c r="CI9" s="69" t="str">
        <f>'Data Summary'!J25</f>
        <v>[bbl] Natural gas liquids separated from natural gas streams at processing facilities</v>
      </c>
      <c r="CJ9" s="234"/>
      <c r="CK9" s="234"/>
      <c r="CL9" s="234"/>
      <c r="CM9" s="234"/>
      <c r="CN9" s="234"/>
      <c r="CO9" s="234"/>
      <c r="CP9" s="234"/>
    </row>
    <row r="10" spans="1:118" ht="15" customHeight="1" x14ac:dyDescent="0.25">
      <c r="A10">
        <v>7</v>
      </c>
      <c r="B10" s="70" t="str">
        <f>'Data Summary'!C26</f>
        <v>nat_mCH4</v>
      </c>
      <c r="C10" s="221">
        <f t="shared" si="3"/>
        <v>0.73076369026073684</v>
      </c>
      <c r="D10" s="221">
        <f>HLOOKUP(CONCATENATE($C$4,"E"),$F$4:$CH$10,$A10,FALSE)</f>
        <v>0.73415595693918156</v>
      </c>
      <c r="E10" s="221">
        <f>HLOOKUP(CONCATENATE($C$4,"H"),$F$4:$CH$10,$A10,FALSE)</f>
        <v>0.73754822361762629</v>
      </c>
      <c r="F10" s="69">
        <f>VLOOKUP($B10,[1]PARAMATRIX!$E$460:$EE$517,F$2,0)</f>
        <v>0.73076369026073684</v>
      </c>
      <c r="G10" s="69">
        <f>VLOOKUP($B10,[1]PARAMATRIX!$E$460:$EE$517,G$2,0)</f>
        <v>0.73415595693918156</v>
      </c>
      <c r="H10" s="69">
        <f>VLOOKUP($B10,[1]PARAMATRIX!$E$460:$EE$517,H$2,0)</f>
        <v>0.73754822361762629</v>
      </c>
      <c r="I10" s="69">
        <f>VLOOKUP($B10,[1]PARAMATRIX!$E$460:$EE$517,I$2,0)</f>
        <v>0.73076369026073684</v>
      </c>
      <c r="J10" s="69">
        <f>VLOOKUP($B10,[1]PARAMATRIX!$E$460:$EE$517,J$2,0)</f>
        <v>0.73415595693918156</v>
      </c>
      <c r="K10" s="69">
        <f>VLOOKUP($B10,[1]PARAMATRIX!$E$460:$EE$517,K$2,0)</f>
        <v>0.73754822361762629</v>
      </c>
      <c r="L10" s="69">
        <f>VLOOKUP($B10,[1]PARAMATRIX!$E$460:$EE$517,L$2,0)</f>
        <v>0.73076369026073684</v>
      </c>
      <c r="M10" s="69">
        <f>VLOOKUP($B10,[1]PARAMATRIX!$E$460:$EE$517,M$2,0)</f>
        <v>0.73415595693918156</v>
      </c>
      <c r="N10" s="69">
        <f>VLOOKUP($B10,[1]PARAMATRIX!$E$460:$EE$517,N$2,0)</f>
        <v>0.73754822361762629</v>
      </c>
      <c r="O10" s="69">
        <f>VLOOKUP($B10,[1]PARAMATRIX!$E$460:$EE$517,O$2,0)</f>
        <v>0.73076369026073684</v>
      </c>
      <c r="P10" s="69">
        <f>VLOOKUP($B10,[1]PARAMATRIX!$E$460:$EE$517,P$2,0)</f>
        <v>0.73415595693918156</v>
      </c>
      <c r="Q10" s="69">
        <f>VLOOKUP($B10,[1]PARAMATRIX!$E$460:$EE$517,Q$2,0)</f>
        <v>0.73754822361762629</v>
      </c>
      <c r="R10" s="69">
        <f>VLOOKUP($B10,[1]PARAMATRIX!$E$460:$EE$517,R$2,0)</f>
        <v>0.73076369026073684</v>
      </c>
      <c r="S10" s="69">
        <f>VLOOKUP($B10,[1]PARAMATRIX!$E$460:$EE$517,S$2,0)</f>
        <v>0.73415595693918156</v>
      </c>
      <c r="T10" s="69">
        <f>VLOOKUP($B10,[1]PARAMATRIX!$E$460:$EE$517,T$2,0)</f>
        <v>0.73754822361762629</v>
      </c>
      <c r="U10" s="69">
        <f>VLOOKUP($B10,[1]PARAMATRIX!$E$460:$EE$517,U$2,0)</f>
        <v>0.73076369026073684</v>
      </c>
      <c r="V10" s="69">
        <f>VLOOKUP($B10,[1]PARAMATRIX!$E$460:$EE$517,V$2,0)</f>
        <v>0.73415595693918156</v>
      </c>
      <c r="W10" s="69">
        <f>VLOOKUP($B10,[1]PARAMATRIX!$E$460:$EE$517,W$2,0)</f>
        <v>0.73754822361762629</v>
      </c>
      <c r="X10" s="69">
        <f>VLOOKUP($B10,[1]PARAMATRIX!$E$460:$EE$517,X$2,0)</f>
        <v>0.73076369026073684</v>
      </c>
      <c r="Y10" s="69">
        <f>VLOOKUP($B10,[1]PARAMATRIX!$E$460:$EE$517,Y$2,0)</f>
        <v>0.73415595693918156</v>
      </c>
      <c r="Z10" s="69">
        <f>VLOOKUP($B10,[1]PARAMATRIX!$E$460:$EE$517,Z$2,0)</f>
        <v>0.73754822361762629</v>
      </c>
      <c r="AA10" s="69">
        <f>VLOOKUP($B10,[1]PARAMATRIX!$E$460:$EE$517,AA$2,0)</f>
        <v>0.73076369026073684</v>
      </c>
      <c r="AB10" s="69">
        <f>VLOOKUP($B10,[1]PARAMATRIX!$E$460:$EE$517,AB$2,0)</f>
        <v>0.73415595693918156</v>
      </c>
      <c r="AC10" s="69">
        <f>VLOOKUP($B10,[1]PARAMATRIX!$E$460:$EE$517,AC$2,0)</f>
        <v>0.73754822361762629</v>
      </c>
      <c r="AD10" s="69">
        <f>VLOOKUP($B10,[1]PARAMATRIX!$E$460:$EE$517,AD$2,0)</f>
        <v>0.73076369026073684</v>
      </c>
      <c r="AE10" s="69">
        <f>VLOOKUP($B10,[1]PARAMATRIX!$E$460:$EE$517,AE$2,0)</f>
        <v>0.73415595693918156</v>
      </c>
      <c r="AF10" s="69">
        <f>VLOOKUP($B10,[1]PARAMATRIX!$E$460:$EE$517,AF$2,0)</f>
        <v>0.73754822361762629</v>
      </c>
      <c r="AG10" s="69">
        <f>VLOOKUP($B10,[1]PARAMATRIX!$E$460:$EE$517,AG$2,0)</f>
        <v>0.73076369026073684</v>
      </c>
      <c r="AH10" s="69">
        <f>VLOOKUP($B10,[1]PARAMATRIX!$E$460:$EE$517,AH$2,0)</f>
        <v>0.73415595693918156</v>
      </c>
      <c r="AI10" s="69">
        <f>VLOOKUP($B10,[1]PARAMATRIX!$E$460:$EE$517,AI$2,0)</f>
        <v>0.73754822361762629</v>
      </c>
      <c r="AJ10" s="69">
        <f>VLOOKUP($B10,[1]PARAMATRIX!$E$460:$EE$517,AJ$2,0)</f>
        <v>0.73076369026073684</v>
      </c>
      <c r="AK10" s="69">
        <f>VLOOKUP($B10,[1]PARAMATRIX!$E$460:$EE$517,AK$2,0)</f>
        <v>0.73415595693918156</v>
      </c>
      <c r="AL10" s="69">
        <f>VLOOKUP($B10,[1]PARAMATRIX!$E$460:$EE$517,AL$2,0)</f>
        <v>0.73754822361762629</v>
      </c>
      <c r="AM10" s="69">
        <f>VLOOKUP($B10,[1]PARAMATRIX!$E$460:$EE$517,AM$2,0)</f>
        <v>0.73076369026073684</v>
      </c>
      <c r="AN10" s="69">
        <f>VLOOKUP($B10,[1]PARAMATRIX!$E$460:$EE$517,AN$2,0)</f>
        <v>0.73415595693918156</v>
      </c>
      <c r="AO10" s="69">
        <f>VLOOKUP($B10,[1]PARAMATRIX!$E$460:$EE$517,AO$2,0)</f>
        <v>0.73754822361762629</v>
      </c>
      <c r="AP10" s="69">
        <f>VLOOKUP($B10,[1]PARAMATRIX!$E$460:$EE$517,AP$2,0)</f>
        <v>0.73076369026073684</v>
      </c>
      <c r="AQ10" s="69">
        <f>VLOOKUP($B10,[1]PARAMATRIX!$E$460:$EE$517,AQ$2,0)</f>
        <v>0.73415595693918156</v>
      </c>
      <c r="AR10" s="69">
        <f>VLOOKUP($B10,[1]PARAMATRIX!$E$460:$EE$517,AR$2,0)</f>
        <v>0.73754822361762629</v>
      </c>
      <c r="AS10" s="69">
        <f>VLOOKUP($B10,[1]PARAMATRIX!$E$460:$EE$517,AS$2,0)</f>
        <v>0.73076369026073684</v>
      </c>
      <c r="AT10" s="69">
        <f>VLOOKUP($B10,[1]PARAMATRIX!$E$460:$EE$517,AT$2,0)</f>
        <v>0.73415595693918156</v>
      </c>
      <c r="AU10" s="69">
        <f>VLOOKUP($B10,[1]PARAMATRIX!$E$460:$EE$517,AU$2,0)</f>
        <v>0.73754822361762629</v>
      </c>
      <c r="AV10" s="69">
        <f>VLOOKUP($B10,[1]PARAMATRIX!$E$460:$EE$517,AV$2,0)</f>
        <v>0.73076369026073684</v>
      </c>
      <c r="AW10" s="69">
        <f>VLOOKUP($B10,[1]PARAMATRIX!$E$460:$EE$517,AW$2,0)</f>
        <v>0.73415595693918156</v>
      </c>
      <c r="AX10" s="69">
        <f>VLOOKUP($B10,[1]PARAMATRIX!$E$460:$EE$517,AX$2,0)</f>
        <v>0.73754822361762629</v>
      </c>
      <c r="AY10" s="69">
        <f>VLOOKUP($B10,[1]PARAMATRIX!$E$460:$EE$517,AY$2,0)</f>
        <v>0.73076369026073684</v>
      </c>
      <c r="AZ10" s="69">
        <f>VLOOKUP($B10,[1]PARAMATRIX!$E$460:$EE$517,AZ$2,0)</f>
        <v>0.73415595693918156</v>
      </c>
      <c r="BA10" s="69">
        <f>VLOOKUP($B10,[1]PARAMATRIX!$E$460:$EE$517,BA$2,0)</f>
        <v>0.73754822361762629</v>
      </c>
      <c r="BB10" s="69">
        <f>VLOOKUP($B10,[1]PARAMATRIX!$E$460:$EE$517,BB$2,0)</f>
        <v>0.73076369026073684</v>
      </c>
      <c r="BC10" s="69">
        <f>VLOOKUP($B10,[1]PARAMATRIX!$E$460:$EE$517,BC$2,0)</f>
        <v>0.73415595693918156</v>
      </c>
      <c r="BD10" s="69">
        <f>VLOOKUP($B10,[1]PARAMATRIX!$E$460:$EE$517,BD$2,0)</f>
        <v>0.73754822361762629</v>
      </c>
      <c r="BE10" s="69">
        <f>VLOOKUP($B10,[1]PARAMATRIX!$E$460:$EE$517,BE$2,0)</f>
        <v>0.73076369026073684</v>
      </c>
      <c r="BF10" s="69">
        <f>VLOOKUP($B10,[1]PARAMATRIX!$E$460:$EE$517,BF$2,0)</f>
        <v>0.73415595693918156</v>
      </c>
      <c r="BG10" s="69">
        <f>VLOOKUP($B10,[1]PARAMATRIX!$E$460:$EE$517,BG$2,0)</f>
        <v>0.73754822361762629</v>
      </c>
      <c r="BH10" s="69">
        <f>VLOOKUP($B10,[1]PARAMATRIX!$E$460:$EE$517,BH$2,0)</f>
        <v>0.73076369026073684</v>
      </c>
      <c r="BI10" s="69">
        <f>VLOOKUP($B10,[1]PARAMATRIX!$E$460:$EE$517,BI$2,0)</f>
        <v>0.73415595693918156</v>
      </c>
      <c r="BJ10" s="69">
        <f>VLOOKUP($B10,[1]PARAMATRIX!$E$460:$EE$517,BJ$2,0)</f>
        <v>0.73754822361762629</v>
      </c>
      <c r="BK10" s="69">
        <f>VLOOKUP($B10,[1]PARAMATRIX!$E$460:$EE$517,BK$2,0)</f>
        <v>0.73076369026073684</v>
      </c>
      <c r="BL10" s="69">
        <f>VLOOKUP($B10,[1]PARAMATRIX!$E$460:$EE$517,BL$2,0)</f>
        <v>0.73415595693918156</v>
      </c>
      <c r="BM10" s="69">
        <f>VLOOKUP($B10,[1]PARAMATRIX!$E$460:$EE$517,BM$2,0)</f>
        <v>0.73754822361762629</v>
      </c>
      <c r="BN10" s="69">
        <f>VLOOKUP($B10,[1]PARAMATRIX!$E$460:$EE$517,BN$2,0)</f>
        <v>0.73076369026073684</v>
      </c>
      <c r="BO10" s="69">
        <f>VLOOKUP($B10,[1]PARAMATRIX!$E$460:$EE$517,BO$2,0)</f>
        <v>0.73415595693918156</v>
      </c>
      <c r="BP10" s="69">
        <f>VLOOKUP($B10,[1]PARAMATRIX!$E$460:$EE$517,BP$2,0)</f>
        <v>0.73754822361762629</v>
      </c>
      <c r="BQ10" s="69">
        <f>VLOOKUP($B10,[1]PARAMATRIX!$E$460:$EE$517,BQ$2,0)</f>
        <v>0.73076369026073684</v>
      </c>
      <c r="BR10" s="69">
        <f>VLOOKUP($B10,[1]PARAMATRIX!$E$460:$EE$517,BR$2,0)</f>
        <v>0.73415595693918156</v>
      </c>
      <c r="BS10" s="69">
        <f>VLOOKUP($B10,[1]PARAMATRIX!$E$460:$EE$517,BS$2,0)</f>
        <v>0.73754822361762629</v>
      </c>
      <c r="BT10" s="69">
        <f>VLOOKUP($B10,[1]PARAMATRIX!$E$460:$EE$517,BT$2,0)</f>
        <v>0.73076369026073684</v>
      </c>
      <c r="BU10" s="69">
        <f>VLOOKUP($B10,[1]PARAMATRIX!$E$460:$EE$517,BU$2,0)</f>
        <v>0.73415595693918156</v>
      </c>
      <c r="BV10" s="69">
        <f>VLOOKUP($B10,[1]PARAMATRIX!$E$460:$EE$517,BV$2,0)</f>
        <v>0.73754822361762629</v>
      </c>
      <c r="BW10" s="69">
        <f>VLOOKUP($B10,[1]PARAMATRIX!$E$460:$EE$517,BW$2,0)</f>
        <v>0.73076369026073684</v>
      </c>
      <c r="BX10" s="69">
        <f>VLOOKUP($B10,[1]PARAMATRIX!$E$460:$EE$517,BX$2,0)</f>
        <v>0.73415595693918156</v>
      </c>
      <c r="BY10" s="69">
        <f>VLOOKUP($B10,[1]PARAMATRIX!$E$460:$EE$517,BY$2,0)</f>
        <v>0.73754822361762629</v>
      </c>
      <c r="BZ10" s="69">
        <f>VLOOKUP($B10,[1]PARAMATRIX!$E$460:$EE$517,BZ$2,0)</f>
        <v>0.73076369026073684</v>
      </c>
      <c r="CA10" s="69">
        <f>VLOOKUP($B10,[1]PARAMATRIX!$E$460:$EE$517,CA$2,0)</f>
        <v>0.73415595693918156</v>
      </c>
      <c r="CB10" s="69">
        <f>VLOOKUP($B10,[1]PARAMATRIX!$E$460:$EE$517,CB$2,0)</f>
        <v>0.73754822361762629</v>
      </c>
      <c r="CC10" s="69">
        <f>VLOOKUP($B10,[1]PARAMATRIX!$E$460:$EE$517,CC$2,0)</f>
        <v>0.73076369026073684</v>
      </c>
      <c r="CD10" s="69">
        <f>VLOOKUP($B10,[1]PARAMATRIX!$E$460:$EE$517,CD$2,0)</f>
        <v>0.73415595693918156</v>
      </c>
      <c r="CE10" s="69">
        <f>VLOOKUP($B10,[1]PARAMATRIX!$E$460:$EE$517,CE$2,0)</f>
        <v>0.73754822361762629</v>
      </c>
      <c r="CF10" s="69">
        <f>VLOOKUP($B10,[1]PARAMATRIX!$E$460:$EE$517,CF$2,0)</f>
        <v>0.73076369026073684</v>
      </c>
      <c r="CG10" s="69">
        <f>VLOOKUP($B10,[1]PARAMATRIX!$E$460:$EE$517,CG$2,0)</f>
        <v>0.73415595693918156</v>
      </c>
      <c r="CH10" s="69">
        <f>VLOOKUP($B10,[1]PARAMATRIX!$E$460:$EE$517,CH$2,0)</f>
        <v>0.73754822361762629</v>
      </c>
      <c r="CI10" s="69" t="str">
        <f>'Data Summary'!J26</f>
        <v>[dimensionless] Mass fraction of methane in natural gas</v>
      </c>
      <c r="CJ10" s="234"/>
      <c r="CK10" s="234"/>
      <c r="CL10" s="234"/>
      <c r="CM10" s="234"/>
      <c r="CN10" s="234"/>
      <c r="CO10" s="234"/>
      <c r="CP10" s="234"/>
    </row>
    <row r="11" spans="1:118" ht="15" customHeight="1" x14ac:dyDescent="0.25">
      <c r="CI11" s="234"/>
      <c r="CJ11" s="234"/>
      <c r="CK11" s="234"/>
      <c r="CL11" s="234"/>
      <c r="CM11" s="234"/>
      <c r="CN11" s="234"/>
      <c r="CO11" s="234"/>
      <c r="CP11" s="234"/>
    </row>
    <row r="12" spans="1:118" ht="15" customHeight="1" x14ac:dyDescent="0.25"/>
    <row r="13" spans="1:118" ht="15" customHeight="1" x14ac:dyDescent="0.25"/>
    <row r="14" spans="1:118" ht="15" customHeight="1" x14ac:dyDescent="0.25"/>
    <row r="15" spans="1:118" ht="15" customHeight="1" x14ac:dyDescent="0.25">
      <c r="F15">
        <v>1</v>
      </c>
      <c r="G15">
        <v>1</v>
      </c>
      <c r="H15">
        <v>1</v>
      </c>
      <c r="I15">
        <f t="shared" ref="I15:AN15" si="4">F15+1</f>
        <v>2</v>
      </c>
      <c r="J15">
        <f t="shared" si="4"/>
        <v>2</v>
      </c>
      <c r="K15">
        <f t="shared" si="4"/>
        <v>2</v>
      </c>
      <c r="L15">
        <f t="shared" si="4"/>
        <v>3</v>
      </c>
      <c r="M15">
        <f t="shared" si="4"/>
        <v>3</v>
      </c>
      <c r="N15">
        <f t="shared" si="4"/>
        <v>3</v>
      </c>
      <c r="O15">
        <f t="shared" si="4"/>
        <v>4</v>
      </c>
      <c r="P15">
        <f t="shared" si="4"/>
        <v>4</v>
      </c>
      <c r="Q15">
        <f t="shared" si="4"/>
        <v>4</v>
      </c>
      <c r="R15">
        <f t="shared" si="4"/>
        <v>5</v>
      </c>
      <c r="S15">
        <f t="shared" si="4"/>
        <v>5</v>
      </c>
      <c r="T15">
        <f t="shared" si="4"/>
        <v>5</v>
      </c>
      <c r="U15">
        <f t="shared" si="4"/>
        <v>6</v>
      </c>
      <c r="V15">
        <f t="shared" si="4"/>
        <v>6</v>
      </c>
      <c r="W15">
        <f t="shared" si="4"/>
        <v>6</v>
      </c>
      <c r="X15">
        <f t="shared" si="4"/>
        <v>7</v>
      </c>
      <c r="Y15">
        <f t="shared" si="4"/>
        <v>7</v>
      </c>
      <c r="Z15">
        <f t="shared" si="4"/>
        <v>7</v>
      </c>
      <c r="AA15">
        <f t="shared" si="4"/>
        <v>8</v>
      </c>
      <c r="AB15">
        <f t="shared" si="4"/>
        <v>8</v>
      </c>
      <c r="AC15">
        <f t="shared" si="4"/>
        <v>8</v>
      </c>
      <c r="AD15">
        <f t="shared" si="4"/>
        <v>9</v>
      </c>
      <c r="AE15">
        <f t="shared" si="4"/>
        <v>9</v>
      </c>
      <c r="AF15">
        <f t="shared" si="4"/>
        <v>9</v>
      </c>
      <c r="AG15">
        <f t="shared" si="4"/>
        <v>10</v>
      </c>
      <c r="AH15">
        <f t="shared" si="4"/>
        <v>10</v>
      </c>
      <c r="AI15">
        <f t="shared" si="4"/>
        <v>10</v>
      </c>
      <c r="AJ15">
        <f t="shared" si="4"/>
        <v>11</v>
      </c>
      <c r="AK15">
        <f t="shared" si="4"/>
        <v>11</v>
      </c>
      <c r="AL15">
        <f t="shared" si="4"/>
        <v>11</v>
      </c>
      <c r="AM15">
        <f t="shared" si="4"/>
        <v>12</v>
      </c>
      <c r="AN15">
        <f t="shared" si="4"/>
        <v>12</v>
      </c>
      <c r="AO15">
        <f t="shared" ref="AO15:BT15" si="5">AL15+1</f>
        <v>12</v>
      </c>
      <c r="AP15">
        <f t="shared" si="5"/>
        <v>13</v>
      </c>
      <c r="AQ15">
        <f t="shared" si="5"/>
        <v>13</v>
      </c>
      <c r="AR15">
        <f t="shared" si="5"/>
        <v>13</v>
      </c>
      <c r="AS15">
        <f t="shared" si="5"/>
        <v>14</v>
      </c>
      <c r="AT15">
        <f t="shared" si="5"/>
        <v>14</v>
      </c>
      <c r="AU15">
        <f t="shared" si="5"/>
        <v>14</v>
      </c>
      <c r="AV15">
        <f t="shared" si="5"/>
        <v>15</v>
      </c>
      <c r="AW15">
        <f t="shared" si="5"/>
        <v>15</v>
      </c>
      <c r="AX15">
        <f t="shared" si="5"/>
        <v>15</v>
      </c>
      <c r="AY15">
        <f t="shared" si="5"/>
        <v>16</v>
      </c>
      <c r="AZ15">
        <f t="shared" si="5"/>
        <v>16</v>
      </c>
      <c r="BA15">
        <f t="shared" si="5"/>
        <v>16</v>
      </c>
      <c r="BB15">
        <f t="shared" si="5"/>
        <v>17</v>
      </c>
      <c r="BC15">
        <f t="shared" si="5"/>
        <v>17</v>
      </c>
      <c r="BD15">
        <f t="shared" si="5"/>
        <v>17</v>
      </c>
      <c r="BE15">
        <f t="shared" si="5"/>
        <v>18</v>
      </c>
      <c r="BF15">
        <f t="shared" si="5"/>
        <v>18</v>
      </c>
      <c r="BG15">
        <f t="shared" si="5"/>
        <v>18</v>
      </c>
      <c r="BH15">
        <f t="shared" si="5"/>
        <v>19</v>
      </c>
      <c r="BI15">
        <f t="shared" si="5"/>
        <v>19</v>
      </c>
      <c r="BJ15">
        <f t="shared" si="5"/>
        <v>19</v>
      </c>
      <c r="BK15">
        <f t="shared" si="5"/>
        <v>20</v>
      </c>
      <c r="BL15">
        <f t="shared" si="5"/>
        <v>20</v>
      </c>
      <c r="BM15">
        <f t="shared" si="5"/>
        <v>20</v>
      </c>
      <c r="BN15">
        <f t="shared" si="5"/>
        <v>21</v>
      </c>
      <c r="BO15">
        <f t="shared" si="5"/>
        <v>21</v>
      </c>
      <c r="BP15">
        <f t="shared" si="5"/>
        <v>21</v>
      </c>
      <c r="BQ15">
        <f t="shared" si="5"/>
        <v>22</v>
      </c>
      <c r="BR15">
        <f t="shared" si="5"/>
        <v>22</v>
      </c>
      <c r="BS15">
        <f t="shared" si="5"/>
        <v>22</v>
      </c>
      <c r="BT15">
        <f t="shared" si="5"/>
        <v>23</v>
      </c>
      <c r="BU15">
        <f t="shared" ref="BU15:CH15" si="6">BR15+1</f>
        <v>23</v>
      </c>
      <c r="BV15">
        <f t="shared" si="6"/>
        <v>23</v>
      </c>
      <c r="BW15">
        <f t="shared" si="6"/>
        <v>24</v>
      </c>
      <c r="BX15">
        <f t="shared" si="6"/>
        <v>24</v>
      </c>
      <c r="BY15">
        <f t="shared" si="6"/>
        <v>24</v>
      </c>
      <c r="BZ15">
        <f t="shared" si="6"/>
        <v>25</v>
      </c>
      <c r="CA15">
        <f t="shared" si="6"/>
        <v>25</v>
      </c>
      <c r="CB15">
        <f t="shared" si="6"/>
        <v>25</v>
      </c>
      <c r="CC15">
        <f t="shared" si="6"/>
        <v>26</v>
      </c>
      <c r="CD15">
        <f t="shared" si="6"/>
        <v>26</v>
      </c>
      <c r="CE15">
        <f t="shared" si="6"/>
        <v>26</v>
      </c>
      <c r="CF15">
        <f t="shared" si="6"/>
        <v>27</v>
      </c>
      <c r="CG15">
        <f t="shared" si="6"/>
        <v>27</v>
      </c>
      <c r="CH15">
        <f t="shared" si="6"/>
        <v>27</v>
      </c>
    </row>
    <row r="16" spans="1:118" ht="18.75" x14ac:dyDescent="0.3">
      <c r="B16" s="72" t="s">
        <v>114</v>
      </c>
      <c r="F16" t="s">
        <v>310</v>
      </c>
      <c r="G16" t="s">
        <v>311</v>
      </c>
      <c r="H16" t="s">
        <v>312</v>
      </c>
      <c r="I16" t="s">
        <v>310</v>
      </c>
      <c r="J16" t="s">
        <v>311</v>
      </c>
      <c r="K16" t="s">
        <v>312</v>
      </c>
      <c r="L16" t="s">
        <v>310</v>
      </c>
      <c r="M16" t="s">
        <v>311</v>
      </c>
      <c r="N16" t="s">
        <v>312</v>
      </c>
      <c r="O16" t="s">
        <v>310</v>
      </c>
      <c r="P16" t="s">
        <v>311</v>
      </c>
      <c r="Q16" t="s">
        <v>312</v>
      </c>
      <c r="R16" t="s">
        <v>310</v>
      </c>
      <c r="S16" t="s">
        <v>311</v>
      </c>
      <c r="T16" t="s">
        <v>312</v>
      </c>
      <c r="U16" t="s">
        <v>310</v>
      </c>
      <c r="V16" t="s">
        <v>311</v>
      </c>
      <c r="W16" t="s">
        <v>312</v>
      </c>
      <c r="X16" t="s">
        <v>310</v>
      </c>
      <c r="Y16" t="s">
        <v>311</v>
      </c>
      <c r="Z16" t="s">
        <v>312</v>
      </c>
      <c r="AA16" t="s">
        <v>310</v>
      </c>
      <c r="AB16" t="s">
        <v>311</v>
      </c>
      <c r="AC16" t="s">
        <v>312</v>
      </c>
      <c r="AD16" t="s">
        <v>310</v>
      </c>
      <c r="AE16" t="s">
        <v>311</v>
      </c>
      <c r="AF16" t="s">
        <v>312</v>
      </c>
      <c r="AG16" t="s">
        <v>310</v>
      </c>
      <c r="AH16" t="s">
        <v>311</v>
      </c>
      <c r="AI16" t="s">
        <v>312</v>
      </c>
      <c r="AJ16" t="s">
        <v>310</v>
      </c>
      <c r="AK16" t="s">
        <v>311</v>
      </c>
      <c r="AL16" t="s">
        <v>312</v>
      </c>
      <c r="AM16" t="s">
        <v>310</v>
      </c>
      <c r="AN16" t="s">
        <v>311</v>
      </c>
      <c r="AO16" t="s">
        <v>312</v>
      </c>
      <c r="AP16" t="s">
        <v>310</v>
      </c>
      <c r="AQ16" t="s">
        <v>311</v>
      </c>
      <c r="AR16" t="s">
        <v>312</v>
      </c>
      <c r="AS16" t="s">
        <v>310</v>
      </c>
      <c r="AT16" t="s">
        <v>311</v>
      </c>
      <c r="AU16" t="s">
        <v>312</v>
      </c>
      <c r="AV16" t="s">
        <v>310</v>
      </c>
      <c r="AW16" t="s">
        <v>311</v>
      </c>
      <c r="AX16" t="s">
        <v>312</v>
      </c>
      <c r="AY16" t="s">
        <v>310</v>
      </c>
      <c r="AZ16" t="s">
        <v>311</v>
      </c>
      <c r="BA16" t="s">
        <v>312</v>
      </c>
      <c r="BB16" t="s">
        <v>310</v>
      </c>
      <c r="BC16" t="s">
        <v>311</v>
      </c>
      <c r="BD16" t="s">
        <v>312</v>
      </c>
      <c r="BE16" t="s">
        <v>310</v>
      </c>
      <c r="BF16" t="s">
        <v>311</v>
      </c>
      <c r="BG16" t="s">
        <v>312</v>
      </c>
      <c r="BH16" t="s">
        <v>310</v>
      </c>
      <c r="BI16" t="s">
        <v>311</v>
      </c>
      <c r="BJ16" t="s">
        <v>312</v>
      </c>
      <c r="BK16" t="s">
        <v>310</v>
      </c>
      <c r="BL16" t="s">
        <v>311</v>
      </c>
      <c r="BM16" t="s">
        <v>312</v>
      </c>
      <c r="BN16" t="s">
        <v>310</v>
      </c>
      <c r="BO16" t="s">
        <v>311</v>
      </c>
      <c r="BP16" t="s">
        <v>312</v>
      </c>
      <c r="BQ16" t="s">
        <v>310</v>
      </c>
      <c r="BR16" t="s">
        <v>311</v>
      </c>
      <c r="BS16" t="s">
        <v>312</v>
      </c>
      <c r="BT16" t="s">
        <v>310</v>
      </c>
      <c r="BU16" t="s">
        <v>311</v>
      </c>
      <c r="BV16" t="s">
        <v>312</v>
      </c>
      <c r="BW16" t="s">
        <v>310</v>
      </c>
      <c r="BX16" t="s">
        <v>311</v>
      </c>
      <c r="BY16" t="s">
        <v>312</v>
      </c>
      <c r="BZ16" t="s">
        <v>310</v>
      </c>
      <c r="CA16" t="s">
        <v>311</v>
      </c>
      <c r="CB16" t="s">
        <v>312</v>
      </c>
      <c r="CC16" t="s">
        <v>310</v>
      </c>
      <c r="CD16" t="s">
        <v>311</v>
      </c>
      <c r="CE16" t="s">
        <v>312</v>
      </c>
      <c r="CF16" t="s">
        <v>310</v>
      </c>
      <c r="CG16" t="s">
        <v>311</v>
      </c>
      <c r="CH16" t="s">
        <v>312</v>
      </c>
    </row>
    <row r="17" spans="2:87" x14ac:dyDescent="0.25">
      <c r="B17" s="73" t="s">
        <v>112</v>
      </c>
      <c r="C17" s="320" t="s">
        <v>9</v>
      </c>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c r="BT17" s="320"/>
      <c r="BU17" s="320"/>
      <c r="BV17" s="320"/>
      <c r="BW17" s="320"/>
      <c r="BX17" s="320"/>
      <c r="BY17" s="320"/>
      <c r="BZ17" s="320"/>
      <c r="CA17" s="320"/>
      <c r="CB17" s="320"/>
      <c r="CC17" s="320"/>
      <c r="CD17" s="320"/>
      <c r="CE17" s="320"/>
      <c r="CF17" s="320"/>
      <c r="CG17" s="320"/>
      <c r="CH17" s="320"/>
      <c r="CI17" s="320"/>
    </row>
    <row r="18" spans="2:87" ht="30" customHeight="1" x14ac:dyDescent="0.25">
      <c r="B18" s="74">
        <v>1</v>
      </c>
      <c r="C18" s="318" t="s">
        <v>355</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c r="CD18" s="318"/>
      <c r="CE18" s="318"/>
      <c r="CF18" s="318"/>
      <c r="CG18" s="318"/>
      <c r="CH18" s="318"/>
      <c r="CI18" s="318"/>
    </row>
    <row r="19" spans="2:87" ht="30" customHeight="1" x14ac:dyDescent="0.25">
      <c r="B19" s="74">
        <v>2</v>
      </c>
      <c r="C19" s="318" t="s">
        <v>356</v>
      </c>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8"/>
      <c r="CF19" s="318"/>
      <c r="CG19" s="318"/>
      <c r="CH19" s="318"/>
      <c r="CI19" s="318"/>
    </row>
    <row r="20" spans="2:87" ht="30" customHeight="1" x14ac:dyDescent="0.25">
      <c r="B20" s="75">
        <f>B19+1</f>
        <v>3</v>
      </c>
      <c r="C20" s="318" t="s">
        <v>357</v>
      </c>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row>
    <row r="21" spans="2:87" ht="30" customHeight="1" x14ac:dyDescent="0.25">
      <c r="B21" s="75">
        <f t="shared" ref="B21:B44" si="7">B20+1</f>
        <v>4</v>
      </c>
      <c r="C21" s="318" t="s">
        <v>358</v>
      </c>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8"/>
      <c r="CC21" s="318"/>
      <c r="CD21" s="318"/>
      <c r="CE21" s="318"/>
      <c r="CF21" s="318"/>
      <c r="CG21" s="318"/>
      <c r="CH21" s="318"/>
      <c r="CI21" s="318"/>
    </row>
    <row r="22" spans="2:87" ht="30" customHeight="1" x14ac:dyDescent="0.25">
      <c r="B22" s="75">
        <f t="shared" si="7"/>
        <v>5</v>
      </c>
      <c r="C22" s="318" t="s">
        <v>359</v>
      </c>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8"/>
      <c r="CF22" s="318"/>
      <c r="CG22" s="318"/>
      <c r="CH22" s="318"/>
      <c r="CI22" s="318"/>
    </row>
    <row r="23" spans="2:87" ht="30" customHeight="1" x14ac:dyDescent="0.25">
      <c r="B23" s="75">
        <f t="shared" si="7"/>
        <v>6</v>
      </c>
      <c r="C23" s="318" t="s">
        <v>360</v>
      </c>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8"/>
      <c r="CC23" s="318"/>
      <c r="CD23" s="318"/>
      <c r="CE23" s="318"/>
      <c r="CF23" s="318"/>
      <c r="CG23" s="318"/>
      <c r="CH23" s="318"/>
      <c r="CI23" s="318"/>
    </row>
    <row r="24" spans="2:87" ht="30" customHeight="1" x14ac:dyDescent="0.25">
      <c r="B24" s="75">
        <f t="shared" si="7"/>
        <v>7</v>
      </c>
      <c r="C24" s="318" t="s">
        <v>361</v>
      </c>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8"/>
      <c r="CC24" s="318"/>
      <c r="CD24" s="318"/>
      <c r="CE24" s="318"/>
      <c r="CF24" s="318"/>
      <c r="CG24" s="318"/>
      <c r="CH24" s="318"/>
      <c r="CI24" s="318"/>
    </row>
    <row r="25" spans="2:87" ht="30" customHeight="1" x14ac:dyDescent="0.25">
      <c r="B25" s="75">
        <f t="shared" si="7"/>
        <v>8</v>
      </c>
      <c r="C25" s="318" t="s">
        <v>362</v>
      </c>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c r="BI25" s="318"/>
      <c r="BJ25" s="318"/>
      <c r="BK25" s="318"/>
      <c r="BL25" s="318"/>
      <c r="BM25" s="318"/>
      <c r="BN25" s="318"/>
      <c r="BO25" s="318"/>
      <c r="BP25" s="318"/>
      <c r="BQ25" s="318"/>
      <c r="BR25" s="318"/>
      <c r="BS25" s="318"/>
      <c r="BT25" s="318"/>
      <c r="BU25" s="318"/>
      <c r="BV25" s="318"/>
      <c r="BW25" s="318"/>
      <c r="BX25" s="318"/>
      <c r="BY25" s="318"/>
      <c r="BZ25" s="318"/>
      <c r="CA25" s="318"/>
      <c r="CB25" s="318"/>
      <c r="CC25" s="318"/>
      <c r="CD25" s="318"/>
      <c r="CE25" s="318"/>
      <c r="CF25" s="318"/>
      <c r="CG25" s="318"/>
      <c r="CH25" s="318"/>
      <c r="CI25" s="318"/>
    </row>
    <row r="26" spans="2:87" ht="30" customHeight="1" x14ac:dyDescent="0.25">
      <c r="B26" s="75">
        <f t="shared" si="7"/>
        <v>9</v>
      </c>
      <c r="C26" s="318" t="s">
        <v>363</v>
      </c>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8"/>
      <c r="BA26" s="318"/>
      <c r="BB26" s="318"/>
      <c r="BC26" s="318"/>
      <c r="BD26" s="318"/>
      <c r="BE26" s="318"/>
      <c r="BF26" s="318"/>
      <c r="BG26" s="318"/>
      <c r="BH26" s="318"/>
      <c r="BI26" s="318"/>
      <c r="BJ26" s="318"/>
      <c r="BK26" s="318"/>
      <c r="BL26" s="318"/>
      <c r="BM26" s="318"/>
      <c r="BN26" s="318"/>
      <c r="BO26" s="318"/>
      <c r="BP26" s="318"/>
      <c r="BQ26" s="318"/>
      <c r="BR26" s="318"/>
      <c r="BS26" s="318"/>
      <c r="BT26" s="318"/>
      <c r="BU26" s="318"/>
      <c r="BV26" s="318"/>
      <c r="BW26" s="318"/>
      <c r="BX26" s="318"/>
      <c r="BY26" s="318"/>
      <c r="BZ26" s="318"/>
      <c r="CA26" s="318"/>
      <c r="CB26" s="318"/>
      <c r="CC26" s="318"/>
      <c r="CD26" s="318"/>
      <c r="CE26" s="318"/>
      <c r="CF26" s="318"/>
      <c r="CG26" s="318"/>
      <c r="CH26" s="318"/>
      <c r="CI26" s="318"/>
    </row>
    <row r="27" spans="2:87" ht="30" customHeight="1" x14ac:dyDescent="0.25">
      <c r="B27" s="75">
        <f t="shared" si="7"/>
        <v>10</v>
      </c>
      <c r="C27" s="318" t="s">
        <v>364</v>
      </c>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row>
    <row r="28" spans="2:87" ht="30" customHeight="1" x14ac:dyDescent="0.25">
      <c r="B28" s="75">
        <f t="shared" si="7"/>
        <v>11</v>
      </c>
      <c r="C28" s="318" t="s">
        <v>365</v>
      </c>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8"/>
      <c r="CF28" s="318"/>
      <c r="CG28" s="318"/>
      <c r="CH28" s="318"/>
      <c r="CI28" s="318"/>
    </row>
    <row r="29" spans="2:87" ht="30" customHeight="1" x14ac:dyDescent="0.25">
      <c r="B29" s="75">
        <f t="shared" si="7"/>
        <v>12</v>
      </c>
      <c r="C29" s="318" t="s">
        <v>366</v>
      </c>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8"/>
      <c r="BC29" s="318"/>
      <c r="BD29" s="318"/>
      <c r="BE29" s="318"/>
      <c r="BF29" s="318"/>
      <c r="BG29" s="318"/>
      <c r="BH29" s="318"/>
      <c r="BI29" s="318"/>
      <c r="BJ29" s="318"/>
      <c r="BK29" s="318"/>
      <c r="BL29" s="318"/>
      <c r="BM29" s="318"/>
      <c r="BN29" s="318"/>
      <c r="BO29" s="318"/>
      <c r="BP29" s="318"/>
      <c r="BQ29" s="318"/>
      <c r="BR29" s="318"/>
      <c r="BS29" s="318"/>
      <c r="BT29" s="318"/>
      <c r="BU29" s="318"/>
      <c r="BV29" s="318"/>
      <c r="BW29" s="318"/>
      <c r="BX29" s="318"/>
      <c r="BY29" s="318"/>
      <c r="BZ29" s="318"/>
      <c r="CA29" s="318"/>
      <c r="CB29" s="318"/>
      <c r="CC29" s="318"/>
      <c r="CD29" s="318"/>
      <c r="CE29" s="318"/>
      <c r="CF29" s="318"/>
      <c r="CG29" s="318"/>
      <c r="CH29" s="318"/>
      <c r="CI29" s="318"/>
    </row>
    <row r="30" spans="2:87" ht="30" customHeight="1" x14ac:dyDescent="0.25">
      <c r="B30" s="75">
        <f t="shared" si="7"/>
        <v>13</v>
      </c>
      <c r="C30" s="318" t="s">
        <v>367</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8"/>
      <c r="BG30" s="318"/>
      <c r="BH30" s="318"/>
      <c r="BI30" s="318"/>
      <c r="BJ30" s="318"/>
      <c r="BK30" s="318"/>
      <c r="BL30" s="318"/>
      <c r="BM30" s="318"/>
      <c r="BN30" s="318"/>
      <c r="BO30" s="318"/>
      <c r="BP30" s="318"/>
      <c r="BQ30" s="318"/>
      <c r="BR30" s="318"/>
      <c r="BS30" s="318"/>
      <c r="BT30" s="318"/>
      <c r="BU30" s="318"/>
      <c r="BV30" s="318"/>
      <c r="BW30" s="318"/>
      <c r="BX30" s="318"/>
      <c r="BY30" s="318"/>
      <c r="BZ30" s="318"/>
      <c r="CA30" s="318"/>
      <c r="CB30" s="318"/>
      <c r="CC30" s="318"/>
      <c r="CD30" s="318"/>
      <c r="CE30" s="318"/>
      <c r="CF30" s="318"/>
      <c r="CG30" s="318"/>
      <c r="CH30" s="318"/>
      <c r="CI30" s="318"/>
    </row>
    <row r="31" spans="2:87" ht="30" customHeight="1" x14ac:dyDescent="0.25">
      <c r="B31" s="75">
        <f t="shared" si="7"/>
        <v>14</v>
      </c>
      <c r="C31" s="318" t="s">
        <v>368</v>
      </c>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c r="BM31" s="318"/>
      <c r="BN31" s="318"/>
      <c r="BO31" s="318"/>
      <c r="BP31" s="318"/>
      <c r="BQ31" s="318"/>
      <c r="BR31" s="318"/>
      <c r="BS31" s="318"/>
      <c r="BT31" s="318"/>
      <c r="BU31" s="318"/>
      <c r="BV31" s="318"/>
      <c r="BW31" s="318"/>
      <c r="BX31" s="318"/>
      <c r="BY31" s="318"/>
      <c r="BZ31" s="318"/>
      <c r="CA31" s="318"/>
      <c r="CB31" s="318"/>
      <c r="CC31" s="318"/>
      <c r="CD31" s="318"/>
      <c r="CE31" s="318"/>
      <c r="CF31" s="318"/>
      <c r="CG31" s="318"/>
      <c r="CH31" s="318"/>
      <c r="CI31" s="318"/>
    </row>
    <row r="32" spans="2:87" ht="30" customHeight="1" x14ac:dyDescent="0.25">
      <c r="B32" s="75">
        <f t="shared" si="7"/>
        <v>15</v>
      </c>
      <c r="C32" s="318" t="s">
        <v>369</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row>
    <row r="33" spans="2:87" ht="30" customHeight="1" x14ac:dyDescent="0.25">
      <c r="B33" s="75">
        <f t="shared" si="7"/>
        <v>16</v>
      </c>
      <c r="C33" s="318" t="s">
        <v>370</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8"/>
      <c r="BN33" s="318"/>
      <c r="BO33" s="318"/>
      <c r="BP33" s="318"/>
      <c r="BQ33" s="318"/>
      <c r="BR33" s="318"/>
      <c r="BS33" s="318"/>
      <c r="BT33" s="318"/>
      <c r="BU33" s="318"/>
      <c r="BV33" s="318"/>
      <c r="BW33" s="318"/>
      <c r="BX33" s="318"/>
      <c r="BY33" s="318"/>
      <c r="BZ33" s="318"/>
      <c r="CA33" s="318"/>
      <c r="CB33" s="318"/>
      <c r="CC33" s="318"/>
      <c r="CD33" s="318"/>
      <c r="CE33" s="318"/>
      <c r="CF33" s="318"/>
      <c r="CG33" s="318"/>
      <c r="CH33" s="318"/>
      <c r="CI33" s="318"/>
    </row>
    <row r="34" spans="2:87" ht="30" customHeight="1" x14ac:dyDescent="0.25">
      <c r="B34" s="75">
        <f t="shared" si="7"/>
        <v>17</v>
      </c>
      <c r="C34" s="318" t="s">
        <v>371</v>
      </c>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c r="CD34" s="318"/>
      <c r="CE34" s="318"/>
      <c r="CF34" s="318"/>
      <c r="CG34" s="318"/>
      <c r="CH34" s="318"/>
      <c r="CI34" s="318"/>
    </row>
    <row r="35" spans="2:87" ht="30" customHeight="1" x14ac:dyDescent="0.25">
      <c r="B35" s="75">
        <f t="shared" si="7"/>
        <v>18</v>
      </c>
      <c r="C35" s="318" t="s">
        <v>372</v>
      </c>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8"/>
      <c r="CF35" s="318"/>
      <c r="CG35" s="318"/>
      <c r="CH35" s="318"/>
      <c r="CI35" s="318"/>
    </row>
    <row r="36" spans="2:87" ht="30" customHeight="1" x14ac:dyDescent="0.25">
      <c r="B36" s="75">
        <f t="shared" si="7"/>
        <v>19</v>
      </c>
      <c r="C36" s="318" t="s">
        <v>373</v>
      </c>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8"/>
      <c r="CF36" s="318"/>
      <c r="CG36" s="318"/>
      <c r="CH36" s="318"/>
      <c r="CI36" s="318"/>
    </row>
    <row r="37" spans="2:87" ht="30" customHeight="1" x14ac:dyDescent="0.25">
      <c r="B37" s="75">
        <f t="shared" si="7"/>
        <v>20</v>
      </c>
      <c r="C37" s="318" t="s">
        <v>374</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8"/>
      <c r="CF37" s="318"/>
      <c r="CG37" s="318"/>
      <c r="CH37" s="318"/>
      <c r="CI37" s="318"/>
    </row>
    <row r="38" spans="2:87" ht="30" customHeight="1" x14ac:dyDescent="0.25">
      <c r="B38" s="75">
        <f t="shared" si="7"/>
        <v>21</v>
      </c>
      <c r="C38" s="318" t="s">
        <v>375</v>
      </c>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8"/>
      <c r="CF38" s="318"/>
      <c r="CG38" s="318"/>
      <c r="CH38" s="318"/>
      <c r="CI38" s="318"/>
    </row>
    <row r="39" spans="2:87" ht="30" customHeight="1" x14ac:dyDescent="0.25">
      <c r="B39" s="75">
        <f t="shared" si="7"/>
        <v>22</v>
      </c>
      <c r="C39" s="318" t="s">
        <v>376</v>
      </c>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row>
    <row r="40" spans="2:87" ht="30" customHeight="1" x14ac:dyDescent="0.25">
      <c r="B40" s="75">
        <f t="shared" si="7"/>
        <v>23</v>
      </c>
      <c r="C40" s="318" t="s">
        <v>377</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8"/>
      <c r="CF40" s="318"/>
      <c r="CG40" s="318"/>
      <c r="CH40" s="318"/>
      <c r="CI40" s="318"/>
    </row>
    <row r="41" spans="2:87" ht="30" customHeight="1" x14ac:dyDescent="0.25">
      <c r="B41" s="75">
        <f t="shared" si="7"/>
        <v>24</v>
      </c>
      <c r="C41" s="318" t="s">
        <v>378</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8"/>
      <c r="CF41" s="318"/>
      <c r="CG41" s="318"/>
      <c r="CH41" s="318"/>
      <c r="CI41" s="318"/>
    </row>
    <row r="42" spans="2:87" ht="30" customHeight="1" x14ac:dyDescent="0.25">
      <c r="B42" s="75">
        <f t="shared" si="7"/>
        <v>25</v>
      </c>
      <c r="C42" s="318" t="s">
        <v>379</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row>
    <row r="43" spans="2:87" ht="30" customHeight="1" x14ac:dyDescent="0.25">
      <c r="B43" s="75">
        <f t="shared" si="7"/>
        <v>26</v>
      </c>
      <c r="C43" s="318" t="s">
        <v>380</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row>
    <row r="44" spans="2:87" ht="30" customHeight="1" x14ac:dyDescent="0.25">
      <c r="B44" s="75">
        <f t="shared" si="7"/>
        <v>27</v>
      </c>
      <c r="C44" s="318" t="s">
        <v>381</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row>
  </sheetData>
  <mergeCells count="85">
    <mergeCell ref="C44:CI44"/>
    <mergeCell ref="C33:CI33"/>
    <mergeCell ref="C34:CI34"/>
    <mergeCell ref="C35:CI35"/>
    <mergeCell ref="C36:CI36"/>
    <mergeCell ref="C37:CI37"/>
    <mergeCell ref="C38:CI38"/>
    <mergeCell ref="C39:CI39"/>
    <mergeCell ref="C40:CI40"/>
    <mergeCell ref="C41:CI41"/>
    <mergeCell ref="C42:CI42"/>
    <mergeCell ref="C43:CI43"/>
    <mergeCell ref="BW3:BY3"/>
    <mergeCell ref="BZ3:CB3"/>
    <mergeCell ref="CC3:CE3"/>
    <mergeCell ref="CF3:CH3"/>
    <mergeCell ref="C32:CI32"/>
    <mergeCell ref="C21:CI21"/>
    <mergeCell ref="C22:CI22"/>
    <mergeCell ref="C23:CI23"/>
    <mergeCell ref="C24:CI24"/>
    <mergeCell ref="C25:CI25"/>
    <mergeCell ref="C26:CI26"/>
    <mergeCell ref="C27:CI27"/>
    <mergeCell ref="C28:CI28"/>
    <mergeCell ref="C29:CI29"/>
    <mergeCell ref="C30:CI30"/>
    <mergeCell ref="C31:CI31"/>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8:CI18"/>
    <mergeCell ref="C19:CI19"/>
    <mergeCell ref="C20:CI20"/>
    <mergeCell ref="I3:K3"/>
    <mergeCell ref="I5:K5"/>
    <mergeCell ref="L3:N3"/>
    <mergeCell ref="L5:N5"/>
    <mergeCell ref="O3:Q3"/>
    <mergeCell ref="O5:Q5"/>
    <mergeCell ref="R3:T3"/>
    <mergeCell ref="C17:CI17"/>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K60"/>
  <sheetViews>
    <sheetView zoomScaleNormal="100" workbookViewId="0">
      <pane xSplit="1" topLeftCell="B1" activePane="topRight" state="frozen"/>
      <selection activeCell="D16" sqref="D16:M16"/>
      <selection pane="topRight" activeCell="C11" sqref="C11"/>
    </sheetView>
  </sheetViews>
  <sheetFormatPr defaultColWidth="36.85546875" defaultRowHeight="12.75" customHeight="1" x14ac:dyDescent="0.25"/>
  <cols>
    <col min="1" max="1" width="18.5703125" style="136" customWidth="1"/>
    <col min="2" max="10" width="31.42578125" style="135" customWidth="1"/>
    <col min="11" max="27" width="36.85546875" style="135" customWidth="1"/>
    <col min="28" max="28" width="37" style="135" customWidth="1"/>
    <col min="29" max="35" width="36.85546875" style="135" customWidth="1"/>
    <col min="36" max="44" width="36.85546875" style="136" customWidth="1"/>
    <col min="45" max="45" width="37.140625" style="136" customWidth="1"/>
    <col min="46" max="47" width="36.85546875" style="136" customWidth="1"/>
    <col min="48" max="48" width="36.5703125" style="136" customWidth="1"/>
    <col min="49" max="50" width="36.85546875" style="136" customWidth="1"/>
    <col min="51" max="51" width="36.5703125" style="136" customWidth="1"/>
    <col min="52" max="52" width="37" style="136" customWidth="1"/>
    <col min="53" max="71" width="36.85546875" style="136" customWidth="1"/>
    <col min="72" max="72" width="37" style="136" customWidth="1"/>
    <col min="73" max="90" width="36.85546875" style="136" customWidth="1"/>
    <col min="91" max="91" width="36.5703125" style="136" customWidth="1"/>
    <col min="92" max="104" width="36.85546875" style="136" customWidth="1"/>
    <col min="105" max="105" width="36.5703125" style="136" customWidth="1"/>
    <col min="106" max="108" width="36.85546875" style="136" customWidth="1"/>
    <col min="109" max="109" width="36.5703125" style="136" customWidth="1"/>
    <col min="110" max="117" width="36.85546875" style="136" customWidth="1"/>
    <col min="118" max="118" width="36.5703125" style="136" customWidth="1"/>
    <col min="119" max="256" width="36.85546875" style="136"/>
    <col min="257" max="257" width="18.5703125" style="136" customWidth="1"/>
    <col min="258" max="266" width="31.42578125" style="136" customWidth="1"/>
    <col min="267" max="283" width="36.85546875" style="136" customWidth="1"/>
    <col min="284" max="284" width="37" style="136" customWidth="1"/>
    <col min="285" max="300" width="36.85546875" style="136" customWidth="1"/>
    <col min="301" max="301" width="37.140625" style="136" customWidth="1"/>
    <col min="302" max="303" width="36.85546875" style="136" customWidth="1"/>
    <col min="304" max="304" width="36.5703125" style="136" customWidth="1"/>
    <col min="305" max="306" width="36.85546875" style="136" customWidth="1"/>
    <col min="307" max="307" width="36.5703125" style="136" customWidth="1"/>
    <col min="308" max="308" width="37" style="136" customWidth="1"/>
    <col min="309" max="327" width="36.85546875" style="136" customWidth="1"/>
    <col min="328" max="328" width="37" style="136" customWidth="1"/>
    <col min="329" max="346" width="36.85546875" style="136" customWidth="1"/>
    <col min="347" max="347" width="36.5703125" style="136" customWidth="1"/>
    <col min="348" max="360" width="36.85546875" style="136" customWidth="1"/>
    <col min="361" max="361" width="36.5703125" style="136" customWidth="1"/>
    <col min="362" max="364" width="36.85546875" style="136" customWidth="1"/>
    <col min="365" max="365" width="36.5703125" style="136" customWidth="1"/>
    <col min="366" max="373" width="36.85546875" style="136" customWidth="1"/>
    <col min="374" max="374" width="36.5703125" style="136" customWidth="1"/>
    <col min="375" max="512" width="36.85546875" style="136"/>
    <col min="513" max="513" width="18.5703125" style="136" customWidth="1"/>
    <col min="514" max="522" width="31.42578125" style="136" customWidth="1"/>
    <col min="523" max="539" width="36.85546875" style="136" customWidth="1"/>
    <col min="540" max="540" width="37" style="136" customWidth="1"/>
    <col min="541" max="556" width="36.85546875" style="136" customWidth="1"/>
    <col min="557" max="557" width="37.140625" style="136" customWidth="1"/>
    <col min="558" max="559" width="36.85546875" style="136" customWidth="1"/>
    <col min="560" max="560" width="36.5703125" style="136" customWidth="1"/>
    <col min="561" max="562" width="36.85546875" style="136" customWidth="1"/>
    <col min="563" max="563" width="36.5703125" style="136" customWidth="1"/>
    <col min="564" max="564" width="37" style="136" customWidth="1"/>
    <col min="565" max="583" width="36.85546875" style="136" customWidth="1"/>
    <col min="584" max="584" width="37" style="136" customWidth="1"/>
    <col min="585" max="602" width="36.85546875" style="136" customWidth="1"/>
    <col min="603" max="603" width="36.5703125" style="136" customWidth="1"/>
    <col min="604" max="616" width="36.85546875" style="136" customWidth="1"/>
    <col min="617" max="617" width="36.5703125" style="136" customWidth="1"/>
    <col min="618" max="620" width="36.85546875" style="136" customWidth="1"/>
    <col min="621" max="621" width="36.5703125" style="136" customWidth="1"/>
    <col min="622" max="629" width="36.85546875" style="136" customWidth="1"/>
    <col min="630" max="630" width="36.5703125" style="136" customWidth="1"/>
    <col min="631" max="768" width="36.85546875" style="136"/>
    <col min="769" max="769" width="18.5703125" style="136" customWidth="1"/>
    <col min="770" max="778" width="31.42578125" style="136" customWidth="1"/>
    <col min="779" max="795" width="36.85546875" style="136" customWidth="1"/>
    <col min="796" max="796" width="37" style="136" customWidth="1"/>
    <col min="797" max="812" width="36.85546875" style="136" customWidth="1"/>
    <col min="813" max="813" width="37.140625" style="136" customWidth="1"/>
    <col min="814" max="815" width="36.85546875" style="136" customWidth="1"/>
    <col min="816" max="816" width="36.5703125" style="136" customWidth="1"/>
    <col min="817" max="818" width="36.85546875" style="136" customWidth="1"/>
    <col min="819" max="819" width="36.5703125" style="136" customWidth="1"/>
    <col min="820" max="820" width="37" style="136" customWidth="1"/>
    <col min="821" max="839" width="36.85546875" style="136" customWidth="1"/>
    <col min="840" max="840" width="37" style="136" customWidth="1"/>
    <col min="841" max="858" width="36.85546875" style="136" customWidth="1"/>
    <col min="859" max="859" width="36.5703125" style="136" customWidth="1"/>
    <col min="860" max="872" width="36.85546875" style="136" customWidth="1"/>
    <col min="873" max="873" width="36.5703125" style="136" customWidth="1"/>
    <col min="874" max="876" width="36.85546875" style="136" customWidth="1"/>
    <col min="877" max="877" width="36.5703125" style="136" customWidth="1"/>
    <col min="878" max="885" width="36.85546875" style="136" customWidth="1"/>
    <col min="886" max="886" width="36.5703125" style="136" customWidth="1"/>
    <col min="887" max="1024" width="36.85546875" style="136"/>
    <col min="1025" max="1025" width="18.5703125" style="136" customWidth="1"/>
    <col min="1026" max="1034" width="31.42578125" style="136" customWidth="1"/>
    <col min="1035" max="1051" width="36.85546875" style="136" customWidth="1"/>
    <col min="1052" max="1052" width="37" style="136" customWidth="1"/>
    <col min="1053" max="1068" width="36.85546875" style="136" customWidth="1"/>
    <col min="1069" max="1069" width="37.140625" style="136" customWidth="1"/>
    <col min="1070" max="1071" width="36.85546875" style="136" customWidth="1"/>
    <col min="1072" max="1072" width="36.5703125" style="136" customWidth="1"/>
    <col min="1073" max="1074" width="36.85546875" style="136" customWidth="1"/>
    <col min="1075" max="1075" width="36.5703125" style="136" customWidth="1"/>
    <col min="1076" max="1076" width="37" style="136" customWidth="1"/>
    <col min="1077" max="1095" width="36.85546875" style="136" customWidth="1"/>
    <col min="1096" max="1096" width="37" style="136" customWidth="1"/>
    <col min="1097" max="1114" width="36.85546875" style="136" customWidth="1"/>
    <col min="1115" max="1115" width="36.5703125" style="136" customWidth="1"/>
    <col min="1116" max="1128" width="36.85546875" style="136" customWidth="1"/>
    <col min="1129" max="1129" width="36.5703125" style="136" customWidth="1"/>
    <col min="1130" max="1132" width="36.85546875" style="136" customWidth="1"/>
    <col min="1133" max="1133" width="36.5703125" style="136" customWidth="1"/>
    <col min="1134" max="1141" width="36.85546875" style="136" customWidth="1"/>
    <col min="1142" max="1142" width="36.5703125" style="136" customWidth="1"/>
    <col min="1143" max="1280" width="36.85546875" style="136"/>
    <col min="1281" max="1281" width="18.5703125" style="136" customWidth="1"/>
    <col min="1282" max="1290" width="31.42578125" style="136" customWidth="1"/>
    <col min="1291" max="1307" width="36.85546875" style="136" customWidth="1"/>
    <col min="1308" max="1308" width="37" style="136" customWidth="1"/>
    <col min="1309" max="1324" width="36.85546875" style="136" customWidth="1"/>
    <col min="1325" max="1325" width="37.140625" style="136" customWidth="1"/>
    <col min="1326" max="1327" width="36.85546875" style="136" customWidth="1"/>
    <col min="1328" max="1328" width="36.5703125" style="136" customWidth="1"/>
    <col min="1329" max="1330" width="36.85546875" style="136" customWidth="1"/>
    <col min="1331" max="1331" width="36.5703125" style="136" customWidth="1"/>
    <col min="1332" max="1332" width="37" style="136" customWidth="1"/>
    <col min="1333" max="1351" width="36.85546875" style="136" customWidth="1"/>
    <col min="1352" max="1352" width="37" style="136" customWidth="1"/>
    <col min="1353" max="1370" width="36.85546875" style="136" customWidth="1"/>
    <col min="1371" max="1371" width="36.5703125" style="136" customWidth="1"/>
    <col min="1372" max="1384" width="36.85546875" style="136" customWidth="1"/>
    <col min="1385" max="1385" width="36.5703125" style="136" customWidth="1"/>
    <col min="1386" max="1388" width="36.85546875" style="136" customWidth="1"/>
    <col min="1389" max="1389" width="36.5703125" style="136" customWidth="1"/>
    <col min="1390" max="1397" width="36.85546875" style="136" customWidth="1"/>
    <col min="1398" max="1398" width="36.5703125" style="136" customWidth="1"/>
    <col min="1399" max="1536" width="36.85546875" style="136"/>
    <col min="1537" max="1537" width="18.5703125" style="136" customWidth="1"/>
    <col min="1538" max="1546" width="31.42578125" style="136" customWidth="1"/>
    <col min="1547" max="1563" width="36.85546875" style="136" customWidth="1"/>
    <col min="1564" max="1564" width="37" style="136" customWidth="1"/>
    <col min="1565" max="1580" width="36.85546875" style="136" customWidth="1"/>
    <col min="1581" max="1581" width="37.140625" style="136" customWidth="1"/>
    <col min="1582" max="1583" width="36.85546875" style="136" customWidth="1"/>
    <col min="1584" max="1584" width="36.5703125" style="136" customWidth="1"/>
    <col min="1585" max="1586" width="36.85546875" style="136" customWidth="1"/>
    <col min="1587" max="1587" width="36.5703125" style="136" customWidth="1"/>
    <col min="1588" max="1588" width="37" style="136" customWidth="1"/>
    <col min="1589" max="1607" width="36.85546875" style="136" customWidth="1"/>
    <col min="1608" max="1608" width="37" style="136" customWidth="1"/>
    <col min="1609" max="1626" width="36.85546875" style="136" customWidth="1"/>
    <col min="1627" max="1627" width="36.5703125" style="136" customWidth="1"/>
    <col min="1628" max="1640" width="36.85546875" style="136" customWidth="1"/>
    <col min="1641" max="1641" width="36.5703125" style="136" customWidth="1"/>
    <col min="1642" max="1644" width="36.85546875" style="136" customWidth="1"/>
    <col min="1645" max="1645" width="36.5703125" style="136" customWidth="1"/>
    <col min="1646" max="1653" width="36.85546875" style="136" customWidth="1"/>
    <col min="1654" max="1654" width="36.5703125" style="136" customWidth="1"/>
    <col min="1655" max="1792" width="36.85546875" style="136"/>
    <col min="1793" max="1793" width="18.5703125" style="136" customWidth="1"/>
    <col min="1794" max="1802" width="31.42578125" style="136" customWidth="1"/>
    <col min="1803" max="1819" width="36.85546875" style="136" customWidth="1"/>
    <col min="1820" max="1820" width="37" style="136" customWidth="1"/>
    <col min="1821" max="1836" width="36.85546875" style="136" customWidth="1"/>
    <col min="1837" max="1837" width="37.140625" style="136" customWidth="1"/>
    <col min="1838" max="1839" width="36.85546875" style="136" customWidth="1"/>
    <col min="1840" max="1840" width="36.5703125" style="136" customWidth="1"/>
    <col min="1841" max="1842" width="36.85546875" style="136" customWidth="1"/>
    <col min="1843" max="1843" width="36.5703125" style="136" customWidth="1"/>
    <col min="1844" max="1844" width="37" style="136" customWidth="1"/>
    <col min="1845" max="1863" width="36.85546875" style="136" customWidth="1"/>
    <col min="1864" max="1864" width="37" style="136" customWidth="1"/>
    <col min="1865" max="1882" width="36.85546875" style="136" customWidth="1"/>
    <col min="1883" max="1883" width="36.5703125" style="136" customWidth="1"/>
    <col min="1884" max="1896" width="36.85546875" style="136" customWidth="1"/>
    <col min="1897" max="1897" width="36.5703125" style="136" customWidth="1"/>
    <col min="1898" max="1900" width="36.85546875" style="136" customWidth="1"/>
    <col min="1901" max="1901" width="36.5703125" style="136" customWidth="1"/>
    <col min="1902" max="1909" width="36.85546875" style="136" customWidth="1"/>
    <col min="1910" max="1910" width="36.5703125" style="136" customWidth="1"/>
    <col min="1911" max="2048" width="36.85546875" style="136"/>
    <col min="2049" max="2049" width="18.5703125" style="136" customWidth="1"/>
    <col min="2050" max="2058" width="31.42578125" style="136" customWidth="1"/>
    <col min="2059" max="2075" width="36.85546875" style="136" customWidth="1"/>
    <col min="2076" max="2076" width="37" style="136" customWidth="1"/>
    <col min="2077" max="2092" width="36.85546875" style="136" customWidth="1"/>
    <col min="2093" max="2093" width="37.140625" style="136" customWidth="1"/>
    <col min="2094" max="2095" width="36.85546875" style="136" customWidth="1"/>
    <col min="2096" max="2096" width="36.5703125" style="136" customWidth="1"/>
    <col min="2097" max="2098" width="36.85546875" style="136" customWidth="1"/>
    <col min="2099" max="2099" width="36.5703125" style="136" customWidth="1"/>
    <col min="2100" max="2100" width="37" style="136" customWidth="1"/>
    <col min="2101" max="2119" width="36.85546875" style="136" customWidth="1"/>
    <col min="2120" max="2120" width="37" style="136" customWidth="1"/>
    <col min="2121" max="2138" width="36.85546875" style="136" customWidth="1"/>
    <col min="2139" max="2139" width="36.5703125" style="136" customWidth="1"/>
    <col min="2140" max="2152" width="36.85546875" style="136" customWidth="1"/>
    <col min="2153" max="2153" width="36.5703125" style="136" customWidth="1"/>
    <col min="2154" max="2156" width="36.85546875" style="136" customWidth="1"/>
    <col min="2157" max="2157" width="36.5703125" style="136" customWidth="1"/>
    <col min="2158" max="2165" width="36.85546875" style="136" customWidth="1"/>
    <col min="2166" max="2166" width="36.5703125" style="136" customWidth="1"/>
    <col min="2167" max="2304" width="36.85546875" style="136"/>
    <col min="2305" max="2305" width="18.5703125" style="136" customWidth="1"/>
    <col min="2306" max="2314" width="31.42578125" style="136" customWidth="1"/>
    <col min="2315" max="2331" width="36.85546875" style="136" customWidth="1"/>
    <col min="2332" max="2332" width="37" style="136" customWidth="1"/>
    <col min="2333" max="2348" width="36.85546875" style="136" customWidth="1"/>
    <col min="2349" max="2349" width="37.140625" style="136" customWidth="1"/>
    <col min="2350" max="2351" width="36.85546875" style="136" customWidth="1"/>
    <col min="2352" max="2352" width="36.5703125" style="136" customWidth="1"/>
    <col min="2353" max="2354" width="36.85546875" style="136" customWidth="1"/>
    <col min="2355" max="2355" width="36.5703125" style="136" customWidth="1"/>
    <col min="2356" max="2356" width="37" style="136" customWidth="1"/>
    <col min="2357" max="2375" width="36.85546875" style="136" customWidth="1"/>
    <col min="2376" max="2376" width="37" style="136" customWidth="1"/>
    <col min="2377" max="2394" width="36.85546875" style="136" customWidth="1"/>
    <col min="2395" max="2395" width="36.5703125" style="136" customWidth="1"/>
    <col min="2396" max="2408" width="36.85546875" style="136" customWidth="1"/>
    <col min="2409" max="2409" width="36.5703125" style="136" customWidth="1"/>
    <col min="2410" max="2412" width="36.85546875" style="136" customWidth="1"/>
    <col min="2413" max="2413" width="36.5703125" style="136" customWidth="1"/>
    <col min="2414" max="2421" width="36.85546875" style="136" customWidth="1"/>
    <col min="2422" max="2422" width="36.5703125" style="136" customWidth="1"/>
    <col min="2423" max="2560" width="36.85546875" style="136"/>
    <col min="2561" max="2561" width="18.5703125" style="136" customWidth="1"/>
    <col min="2562" max="2570" width="31.42578125" style="136" customWidth="1"/>
    <col min="2571" max="2587" width="36.85546875" style="136" customWidth="1"/>
    <col min="2588" max="2588" width="37" style="136" customWidth="1"/>
    <col min="2589" max="2604" width="36.85546875" style="136" customWidth="1"/>
    <col min="2605" max="2605" width="37.140625" style="136" customWidth="1"/>
    <col min="2606" max="2607" width="36.85546875" style="136" customWidth="1"/>
    <col min="2608" max="2608" width="36.5703125" style="136" customWidth="1"/>
    <col min="2609" max="2610" width="36.85546875" style="136" customWidth="1"/>
    <col min="2611" max="2611" width="36.5703125" style="136" customWidth="1"/>
    <col min="2612" max="2612" width="37" style="136" customWidth="1"/>
    <col min="2613" max="2631" width="36.85546875" style="136" customWidth="1"/>
    <col min="2632" max="2632" width="37" style="136" customWidth="1"/>
    <col min="2633" max="2650" width="36.85546875" style="136" customWidth="1"/>
    <col min="2651" max="2651" width="36.5703125" style="136" customWidth="1"/>
    <col min="2652" max="2664" width="36.85546875" style="136" customWidth="1"/>
    <col min="2665" max="2665" width="36.5703125" style="136" customWidth="1"/>
    <col min="2666" max="2668" width="36.85546875" style="136" customWidth="1"/>
    <col min="2669" max="2669" width="36.5703125" style="136" customWidth="1"/>
    <col min="2670" max="2677" width="36.85546875" style="136" customWidth="1"/>
    <col min="2678" max="2678" width="36.5703125" style="136" customWidth="1"/>
    <col min="2679" max="2816" width="36.85546875" style="136"/>
    <col min="2817" max="2817" width="18.5703125" style="136" customWidth="1"/>
    <col min="2818" max="2826" width="31.42578125" style="136" customWidth="1"/>
    <col min="2827" max="2843" width="36.85546875" style="136" customWidth="1"/>
    <col min="2844" max="2844" width="37" style="136" customWidth="1"/>
    <col min="2845" max="2860" width="36.85546875" style="136" customWidth="1"/>
    <col min="2861" max="2861" width="37.140625" style="136" customWidth="1"/>
    <col min="2862" max="2863" width="36.85546875" style="136" customWidth="1"/>
    <col min="2864" max="2864" width="36.5703125" style="136" customWidth="1"/>
    <col min="2865" max="2866" width="36.85546875" style="136" customWidth="1"/>
    <col min="2867" max="2867" width="36.5703125" style="136" customWidth="1"/>
    <col min="2868" max="2868" width="37" style="136" customWidth="1"/>
    <col min="2869" max="2887" width="36.85546875" style="136" customWidth="1"/>
    <col min="2888" max="2888" width="37" style="136" customWidth="1"/>
    <col min="2889" max="2906" width="36.85546875" style="136" customWidth="1"/>
    <col min="2907" max="2907" width="36.5703125" style="136" customWidth="1"/>
    <col min="2908" max="2920" width="36.85546875" style="136" customWidth="1"/>
    <col min="2921" max="2921" width="36.5703125" style="136" customWidth="1"/>
    <col min="2922" max="2924" width="36.85546875" style="136" customWidth="1"/>
    <col min="2925" max="2925" width="36.5703125" style="136" customWidth="1"/>
    <col min="2926" max="2933" width="36.85546875" style="136" customWidth="1"/>
    <col min="2934" max="2934" width="36.5703125" style="136" customWidth="1"/>
    <col min="2935" max="3072" width="36.85546875" style="136"/>
    <col min="3073" max="3073" width="18.5703125" style="136" customWidth="1"/>
    <col min="3074" max="3082" width="31.42578125" style="136" customWidth="1"/>
    <col min="3083" max="3099" width="36.85546875" style="136" customWidth="1"/>
    <col min="3100" max="3100" width="37" style="136" customWidth="1"/>
    <col min="3101" max="3116" width="36.85546875" style="136" customWidth="1"/>
    <col min="3117" max="3117" width="37.140625" style="136" customWidth="1"/>
    <col min="3118" max="3119" width="36.85546875" style="136" customWidth="1"/>
    <col min="3120" max="3120" width="36.5703125" style="136" customWidth="1"/>
    <col min="3121" max="3122" width="36.85546875" style="136" customWidth="1"/>
    <col min="3123" max="3123" width="36.5703125" style="136" customWidth="1"/>
    <col min="3124" max="3124" width="37" style="136" customWidth="1"/>
    <col min="3125" max="3143" width="36.85546875" style="136" customWidth="1"/>
    <col min="3144" max="3144" width="37" style="136" customWidth="1"/>
    <col min="3145" max="3162" width="36.85546875" style="136" customWidth="1"/>
    <col min="3163" max="3163" width="36.5703125" style="136" customWidth="1"/>
    <col min="3164" max="3176" width="36.85546875" style="136" customWidth="1"/>
    <col min="3177" max="3177" width="36.5703125" style="136" customWidth="1"/>
    <col min="3178" max="3180" width="36.85546875" style="136" customWidth="1"/>
    <col min="3181" max="3181" width="36.5703125" style="136" customWidth="1"/>
    <col min="3182" max="3189" width="36.85546875" style="136" customWidth="1"/>
    <col min="3190" max="3190" width="36.5703125" style="136" customWidth="1"/>
    <col min="3191" max="3328" width="36.85546875" style="136"/>
    <col min="3329" max="3329" width="18.5703125" style="136" customWidth="1"/>
    <col min="3330" max="3338" width="31.42578125" style="136" customWidth="1"/>
    <col min="3339" max="3355" width="36.85546875" style="136" customWidth="1"/>
    <col min="3356" max="3356" width="37" style="136" customWidth="1"/>
    <col min="3357" max="3372" width="36.85546875" style="136" customWidth="1"/>
    <col min="3373" max="3373" width="37.140625" style="136" customWidth="1"/>
    <col min="3374" max="3375" width="36.85546875" style="136" customWidth="1"/>
    <col min="3376" max="3376" width="36.5703125" style="136" customWidth="1"/>
    <col min="3377" max="3378" width="36.85546875" style="136" customWidth="1"/>
    <col min="3379" max="3379" width="36.5703125" style="136" customWidth="1"/>
    <col min="3380" max="3380" width="37" style="136" customWidth="1"/>
    <col min="3381" max="3399" width="36.85546875" style="136" customWidth="1"/>
    <col min="3400" max="3400" width="37" style="136" customWidth="1"/>
    <col min="3401" max="3418" width="36.85546875" style="136" customWidth="1"/>
    <col min="3419" max="3419" width="36.5703125" style="136" customWidth="1"/>
    <col min="3420" max="3432" width="36.85546875" style="136" customWidth="1"/>
    <col min="3433" max="3433" width="36.5703125" style="136" customWidth="1"/>
    <col min="3434" max="3436" width="36.85546875" style="136" customWidth="1"/>
    <col min="3437" max="3437" width="36.5703125" style="136" customWidth="1"/>
    <col min="3438" max="3445" width="36.85546875" style="136" customWidth="1"/>
    <col min="3446" max="3446" width="36.5703125" style="136" customWidth="1"/>
    <col min="3447" max="3584" width="36.85546875" style="136"/>
    <col min="3585" max="3585" width="18.5703125" style="136" customWidth="1"/>
    <col min="3586" max="3594" width="31.42578125" style="136" customWidth="1"/>
    <col min="3595" max="3611" width="36.85546875" style="136" customWidth="1"/>
    <col min="3612" max="3612" width="37" style="136" customWidth="1"/>
    <col min="3613" max="3628" width="36.85546875" style="136" customWidth="1"/>
    <col min="3629" max="3629" width="37.140625" style="136" customWidth="1"/>
    <col min="3630" max="3631" width="36.85546875" style="136" customWidth="1"/>
    <col min="3632" max="3632" width="36.5703125" style="136" customWidth="1"/>
    <col min="3633" max="3634" width="36.85546875" style="136" customWidth="1"/>
    <col min="3635" max="3635" width="36.5703125" style="136" customWidth="1"/>
    <col min="3636" max="3636" width="37" style="136" customWidth="1"/>
    <col min="3637" max="3655" width="36.85546875" style="136" customWidth="1"/>
    <col min="3656" max="3656" width="37" style="136" customWidth="1"/>
    <col min="3657" max="3674" width="36.85546875" style="136" customWidth="1"/>
    <col min="3675" max="3675" width="36.5703125" style="136" customWidth="1"/>
    <col min="3676" max="3688" width="36.85546875" style="136" customWidth="1"/>
    <col min="3689" max="3689" width="36.5703125" style="136" customWidth="1"/>
    <col min="3690" max="3692" width="36.85546875" style="136" customWidth="1"/>
    <col min="3693" max="3693" width="36.5703125" style="136" customWidth="1"/>
    <col min="3694" max="3701" width="36.85546875" style="136" customWidth="1"/>
    <col min="3702" max="3702" width="36.5703125" style="136" customWidth="1"/>
    <col min="3703" max="3840" width="36.85546875" style="136"/>
    <col min="3841" max="3841" width="18.5703125" style="136" customWidth="1"/>
    <col min="3842" max="3850" width="31.42578125" style="136" customWidth="1"/>
    <col min="3851" max="3867" width="36.85546875" style="136" customWidth="1"/>
    <col min="3868" max="3868" width="37" style="136" customWidth="1"/>
    <col min="3869" max="3884" width="36.85546875" style="136" customWidth="1"/>
    <col min="3885" max="3885" width="37.140625" style="136" customWidth="1"/>
    <col min="3886" max="3887" width="36.85546875" style="136" customWidth="1"/>
    <col min="3888" max="3888" width="36.5703125" style="136" customWidth="1"/>
    <col min="3889" max="3890" width="36.85546875" style="136" customWidth="1"/>
    <col min="3891" max="3891" width="36.5703125" style="136" customWidth="1"/>
    <col min="3892" max="3892" width="37" style="136" customWidth="1"/>
    <col min="3893" max="3911" width="36.85546875" style="136" customWidth="1"/>
    <col min="3912" max="3912" width="37" style="136" customWidth="1"/>
    <col min="3913" max="3930" width="36.85546875" style="136" customWidth="1"/>
    <col min="3931" max="3931" width="36.5703125" style="136" customWidth="1"/>
    <col min="3932" max="3944" width="36.85546875" style="136" customWidth="1"/>
    <col min="3945" max="3945" width="36.5703125" style="136" customWidth="1"/>
    <col min="3946" max="3948" width="36.85546875" style="136" customWidth="1"/>
    <col min="3949" max="3949" width="36.5703125" style="136" customWidth="1"/>
    <col min="3950" max="3957" width="36.85546875" style="136" customWidth="1"/>
    <col min="3958" max="3958" width="36.5703125" style="136" customWidth="1"/>
    <col min="3959" max="4096" width="36.85546875" style="136"/>
    <col min="4097" max="4097" width="18.5703125" style="136" customWidth="1"/>
    <col min="4098" max="4106" width="31.42578125" style="136" customWidth="1"/>
    <col min="4107" max="4123" width="36.85546875" style="136" customWidth="1"/>
    <col min="4124" max="4124" width="37" style="136" customWidth="1"/>
    <col min="4125" max="4140" width="36.85546875" style="136" customWidth="1"/>
    <col min="4141" max="4141" width="37.140625" style="136" customWidth="1"/>
    <col min="4142" max="4143" width="36.85546875" style="136" customWidth="1"/>
    <col min="4144" max="4144" width="36.5703125" style="136" customWidth="1"/>
    <col min="4145" max="4146" width="36.85546875" style="136" customWidth="1"/>
    <col min="4147" max="4147" width="36.5703125" style="136" customWidth="1"/>
    <col min="4148" max="4148" width="37" style="136" customWidth="1"/>
    <col min="4149" max="4167" width="36.85546875" style="136" customWidth="1"/>
    <col min="4168" max="4168" width="37" style="136" customWidth="1"/>
    <col min="4169" max="4186" width="36.85546875" style="136" customWidth="1"/>
    <col min="4187" max="4187" width="36.5703125" style="136" customWidth="1"/>
    <col min="4188" max="4200" width="36.85546875" style="136" customWidth="1"/>
    <col min="4201" max="4201" width="36.5703125" style="136" customWidth="1"/>
    <col min="4202" max="4204" width="36.85546875" style="136" customWidth="1"/>
    <col min="4205" max="4205" width="36.5703125" style="136" customWidth="1"/>
    <col min="4206" max="4213" width="36.85546875" style="136" customWidth="1"/>
    <col min="4214" max="4214" width="36.5703125" style="136" customWidth="1"/>
    <col min="4215" max="4352" width="36.85546875" style="136"/>
    <col min="4353" max="4353" width="18.5703125" style="136" customWidth="1"/>
    <col min="4354" max="4362" width="31.42578125" style="136" customWidth="1"/>
    <col min="4363" max="4379" width="36.85546875" style="136" customWidth="1"/>
    <col min="4380" max="4380" width="37" style="136" customWidth="1"/>
    <col min="4381" max="4396" width="36.85546875" style="136" customWidth="1"/>
    <col min="4397" max="4397" width="37.140625" style="136" customWidth="1"/>
    <col min="4398" max="4399" width="36.85546875" style="136" customWidth="1"/>
    <col min="4400" max="4400" width="36.5703125" style="136" customWidth="1"/>
    <col min="4401" max="4402" width="36.85546875" style="136" customWidth="1"/>
    <col min="4403" max="4403" width="36.5703125" style="136" customWidth="1"/>
    <col min="4404" max="4404" width="37" style="136" customWidth="1"/>
    <col min="4405" max="4423" width="36.85546875" style="136" customWidth="1"/>
    <col min="4424" max="4424" width="37" style="136" customWidth="1"/>
    <col min="4425" max="4442" width="36.85546875" style="136" customWidth="1"/>
    <col min="4443" max="4443" width="36.5703125" style="136" customWidth="1"/>
    <col min="4444" max="4456" width="36.85546875" style="136" customWidth="1"/>
    <col min="4457" max="4457" width="36.5703125" style="136" customWidth="1"/>
    <col min="4458" max="4460" width="36.85546875" style="136" customWidth="1"/>
    <col min="4461" max="4461" width="36.5703125" style="136" customWidth="1"/>
    <col min="4462" max="4469" width="36.85546875" style="136" customWidth="1"/>
    <col min="4470" max="4470" width="36.5703125" style="136" customWidth="1"/>
    <col min="4471" max="4608" width="36.85546875" style="136"/>
    <col min="4609" max="4609" width="18.5703125" style="136" customWidth="1"/>
    <col min="4610" max="4618" width="31.42578125" style="136" customWidth="1"/>
    <col min="4619" max="4635" width="36.85546875" style="136" customWidth="1"/>
    <col min="4636" max="4636" width="37" style="136" customWidth="1"/>
    <col min="4637" max="4652" width="36.85546875" style="136" customWidth="1"/>
    <col min="4653" max="4653" width="37.140625" style="136" customWidth="1"/>
    <col min="4654" max="4655" width="36.85546875" style="136" customWidth="1"/>
    <col min="4656" max="4656" width="36.5703125" style="136" customWidth="1"/>
    <col min="4657" max="4658" width="36.85546875" style="136" customWidth="1"/>
    <col min="4659" max="4659" width="36.5703125" style="136" customWidth="1"/>
    <col min="4660" max="4660" width="37" style="136" customWidth="1"/>
    <col min="4661" max="4679" width="36.85546875" style="136" customWidth="1"/>
    <col min="4680" max="4680" width="37" style="136" customWidth="1"/>
    <col min="4681" max="4698" width="36.85546875" style="136" customWidth="1"/>
    <col min="4699" max="4699" width="36.5703125" style="136" customWidth="1"/>
    <col min="4700" max="4712" width="36.85546875" style="136" customWidth="1"/>
    <col min="4713" max="4713" width="36.5703125" style="136" customWidth="1"/>
    <col min="4714" max="4716" width="36.85546875" style="136" customWidth="1"/>
    <col min="4717" max="4717" width="36.5703125" style="136" customWidth="1"/>
    <col min="4718" max="4725" width="36.85546875" style="136" customWidth="1"/>
    <col min="4726" max="4726" width="36.5703125" style="136" customWidth="1"/>
    <col min="4727" max="4864" width="36.85546875" style="136"/>
    <col min="4865" max="4865" width="18.5703125" style="136" customWidth="1"/>
    <col min="4866" max="4874" width="31.42578125" style="136" customWidth="1"/>
    <col min="4875" max="4891" width="36.85546875" style="136" customWidth="1"/>
    <col min="4892" max="4892" width="37" style="136" customWidth="1"/>
    <col min="4893" max="4908" width="36.85546875" style="136" customWidth="1"/>
    <col min="4909" max="4909" width="37.140625" style="136" customWidth="1"/>
    <col min="4910" max="4911" width="36.85546875" style="136" customWidth="1"/>
    <col min="4912" max="4912" width="36.5703125" style="136" customWidth="1"/>
    <col min="4913" max="4914" width="36.85546875" style="136" customWidth="1"/>
    <col min="4915" max="4915" width="36.5703125" style="136" customWidth="1"/>
    <col min="4916" max="4916" width="37" style="136" customWidth="1"/>
    <col min="4917" max="4935" width="36.85546875" style="136" customWidth="1"/>
    <col min="4936" max="4936" width="37" style="136" customWidth="1"/>
    <col min="4937" max="4954" width="36.85546875" style="136" customWidth="1"/>
    <col min="4955" max="4955" width="36.5703125" style="136" customWidth="1"/>
    <col min="4956" max="4968" width="36.85546875" style="136" customWidth="1"/>
    <col min="4969" max="4969" width="36.5703125" style="136" customWidth="1"/>
    <col min="4970" max="4972" width="36.85546875" style="136" customWidth="1"/>
    <col min="4973" max="4973" width="36.5703125" style="136" customWidth="1"/>
    <col min="4974" max="4981" width="36.85546875" style="136" customWidth="1"/>
    <col min="4982" max="4982" width="36.5703125" style="136" customWidth="1"/>
    <col min="4983" max="5120" width="36.85546875" style="136"/>
    <col min="5121" max="5121" width="18.5703125" style="136" customWidth="1"/>
    <col min="5122" max="5130" width="31.42578125" style="136" customWidth="1"/>
    <col min="5131" max="5147" width="36.85546875" style="136" customWidth="1"/>
    <col min="5148" max="5148" width="37" style="136" customWidth="1"/>
    <col min="5149" max="5164" width="36.85546875" style="136" customWidth="1"/>
    <col min="5165" max="5165" width="37.140625" style="136" customWidth="1"/>
    <col min="5166" max="5167" width="36.85546875" style="136" customWidth="1"/>
    <col min="5168" max="5168" width="36.5703125" style="136" customWidth="1"/>
    <col min="5169" max="5170" width="36.85546875" style="136" customWidth="1"/>
    <col min="5171" max="5171" width="36.5703125" style="136" customWidth="1"/>
    <col min="5172" max="5172" width="37" style="136" customWidth="1"/>
    <col min="5173" max="5191" width="36.85546875" style="136" customWidth="1"/>
    <col min="5192" max="5192" width="37" style="136" customWidth="1"/>
    <col min="5193" max="5210" width="36.85546875" style="136" customWidth="1"/>
    <col min="5211" max="5211" width="36.5703125" style="136" customWidth="1"/>
    <col min="5212" max="5224" width="36.85546875" style="136" customWidth="1"/>
    <col min="5225" max="5225" width="36.5703125" style="136" customWidth="1"/>
    <col min="5226" max="5228" width="36.85546875" style="136" customWidth="1"/>
    <col min="5229" max="5229" width="36.5703125" style="136" customWidth="1"/>
    <col min="5230" max="5237" width="36.85546875" style="136" customWidth="1"/>
    <col min="5238" max="5238" width="36.5703125" style="136" customWidth="1"/>
    <col min="5239" max="5376" width="36.85546875" style="136"/>
    <col min="5377" max="5377" width="18.5703125" style="136" customWidth="1"/>
    <col min="5378" max="5386" width="31.42578125" style="136" customWidth="1"/>
    <col min="5387" max="5403" width="36.85546875" style="136" customWidth="1"/>
    <col min="5404" max="5404" width="37" style="136" customWidth="1"/>
    <col min="5405" max="5420" width="36.85546875" style="136" customWidth="1"/>
    <col min="5421" max="5421" width="37.140625" style="136" customWidth="1"/>
    <col min="5422" max="5423" width="36.85546875" style="136" customWidth="1"/>
    <col min="5424" max="5424" width="36.5703125" style="136" customWidth="1"/>
    <col min="5425" max="5426" width="36.85546875" style="136" customWidth="1"/>
    <col min="5427" max="5427" width="36.5703125" style="136" customWidth="1"/>
    <col min="5428" max="5428" width="37" style="136" customWidth="1"/>
    <col min="5429" max="5447" width="36.85546875" style="136" customWidth="1"/>
    <col min="5448" max="5448" width="37" style="136" customWidth="1"/>
    <col min="5449" max="5466" width="36.85546875" style="136" customWidth="1"/>
    <col min="5467" max="5467" width="36.5703125" style="136" customWidth="1"/>
    <col min="5468" max="5480" width="36.85546875" style="136" customWidth="1"/>
    <col min="5481" max="5481" width="36.5703125" style="136" customWidth="1"/>
    <col min="5482" max="5484" width="36.85546875" style="136" customWidth="1"/>
    <col min="5485" max="5485" width="36.5703125" style="136" customWidth="1"/>
    <col min="5486" max="5493" width="36.85546875" style="136" customWidth="1"/>
    <col min="5494" max="5494" width="36.5703125" style="136" customWidth="1"/>
    <col min="5495" max="5632" width="36.85546875" style="136"/>
    <col min="5633" max="5633" width="18.5703125" style="136" customWidth="1"/>
    <col min="5634" max="5642" width="31.42578125" style="136" customWidth="1"/>
    <col min="5643" max="5659" width="36.85546875" style="136" customWidth="1"/>
    <col min="5660" max="5660" width="37" style="136" customWidth="1"/>
    <col min="5661" max="5676" width="36.85546875" style="136" customWidth="1"/>
    <col min="5677" max="5677" width="37.140625" style="136" customWidth="1"/>
    <col min="5678" max="5679" width="36.85546875" style="136" customWidth="1"/>
    <col min="5680" max="5680" width="36.5703125" style="136" customWidth="1"/>
    <col min="5681" max="5682" width="36.85546875" style="136" customWidth="1"/>
    <col min="5683" max="5683" width="36.5703125" style="136" customWidth="1"/>
    <col min="5684" max="5684" width="37" style="136" customWidth="1"/>
    <col min="5685" max="5703" width="36.85546875" style="136" customWidth="1"/>
    <col min="5704" max="5704" width="37" style="136" customWidth="1"/>
    <col min="5705" max="5722" width="36.85546875" style="136" customWidth="1"/>
    <col min="5723" max="5723" width="36.5703125" style="136" customWidth="1"/>
    <col min="5724" max="5736" width="36.85546875" style="136" customWidth="1"/>
    <col min="5737" max="5737" width="36.5703125" style="136" customWidth="1"/>
    <col min="5738" max="5740" width="36.85546875" style="136" customWidth="1"/>
    <col min="5741" max="5741" width="36.5703125" style="136" customWidth="1"/>
    <col min="5742" max="5749" width="36.85546875" style="136" customWidth="1"/>
    <col min="5750" max="5750" width="36.5703125" style="136" customWidth="1"/>
    <col min="5751" max="5888" width="36.85546875" style="136"/>
    <col min="5889" max="5889" width="18.5703125" style="136" customWidth="1"/>
    <col min="5890" max="5898" width="31.42578125" style="136" customWidth="1"/>
    <col min="5899" max="5915" width="36.85546875" style="136" customWidth="1"/>
    <col min="5916" max="5916" width="37" style="136" customWidth="1"/>
    <col min="5917" max="5932" width="36.85546875" style="136" customWidth="1"/>
    <col min="5933" max="5933" width="37.140625" style="136" customWidth="1"/>
    <col min="5934" max="5935" width="36.85546875" style="136" customWidth="1"/>
    <col min="5936" max="5936" width="36.5703125" style="136" customWidth="1"/>
    <col min="5937" max="5938" width="36.85546875" style="136" customWidth="1"/>
    <col min="5939" max="5939" width="36.5703125" style="136" customWidth="1"/>
    <col min="5940" max="5940" width="37" style="136" customWidth="1"/>
    <col min="5941" max="5959" width="36.85546875" style="136" customWidth="1"/>
    <col min="5960" max="5960" width="37" style="136" customWidth="1"/>
    <col min="5961" max="5978" width="36.85546875" style="136" customWidth="1"/>
    <col min="5979" max="5979" width="36.5703125" style="136" customWidth="1"/>
    <col min="5980" max="5992" width="36.85546875" style="136" customWidth="1"/>
    <col min="5993" max="5993" width="36.5703125" style="136" customWidth="1"/>
    <col min="5994" max="5996" width="36.85546875" style="136" customWidth="1"/>
    <col min="5997" max="5997" width="36.5703125" style="136" customWidth="1"/>
    <col min="5998" max="6005" width="36.85546875" style="136" customWidth="1"/>
    <col min="6006" max="6006" width="36.5703125" style="136" customWidth="1"/>
    <col min="6007" max="6144" width="36.85546875" style="136"/>
    <col min="6145" max="6145" width="18.5703125" style="136" customWidth="1"/>
    <col min="6146" max="6154" width="31.42578125" style="136" customWidth="1"/>
    <col min="6155" max="6171" width="36.85546875" style="136" customWidth="1"/>
    <col min="6172" max="6172" width="37" style="136" customWidth="1"/>
    <col min="6173" max="6188" width="36.85546875" style="136" customWidth="1"/>
    <col min="6189" max="6189" width="37.140625" style="136" customWidth="1"/>
    <col min="6190" max="6191" width="36.85546875" style="136" customWidth="1"/>
    <col min="6192" max="6192" width="36.5703125" style="136" customWidth="1"/>
    <col min="6193" max="6194" width="36.85546875" style="136" customWidth="1"/>
    <col min="6195" max="6195" width="36.5703125" style="136" customWidth="1"/>
    <col min="6196" max="6196" width="37" style="136" customWidth="1"/>
    <col min="6197" max="6215" width="36.85546875" style="136" customWidth="1"/>
    <col min="6216" max="6216" width="37" style="136" customWidth="1"/>
    <col min="6217" max="6234" width="36.85546875" style="136" customWidth="1"/>
    <col min="6235" max="6235" width="36.5703125" style="136" customWidth="1"/>
    <col min="6236" max="6248" width="36.85546875" style="136" customWidth="1"/>
    <col min="6249" max="6249" width="36.5703125" style="136" customWidth="1"/>
    <col min="6250" max="6252" width="36.85546875" style="136" customWidth="1"/>
    <col min="6253" max="6253" width="36.5703125" style="136" customWidth="1"/>
    <col min="6254" max="6261" width="36.85546875" style="136" customWidth="1"/>
    <col min="6262" max="6262" width="36.5703125" style="136" customWidth="1"/>
    <col min="6263" max="6400" width="36.85546875" style="136"/>
    <col min="6401" max="6401" width="18.5703125" style="136" customWidth="1"/>
    <col min="6402" max="6410" width="31.42578125" style="136" customWidth="1"/>
    <col min="6411" max="6427" width="36.85546875" style="136" customWidth="1"/>
    <col min="6428" max="6428" width="37" style="136" customWidth="1"/>
    <col min="6429" max="6444" width="36.85546875" style="136" customWidth="1"/>
    <col min="6445" max="6445" width="37.140625" style="136" customWidth="1"/>
    <col min="6446" max="6447" width="36.85546875" style="136" customWidth="1"/>
    <col min="6448" max="6448" width="36.5703125" style="136" customWidth="1"/>
    <col min="6449" max="6450" width="36.85546875" style="136" customWidth="1"/>
    <col min="6451" max="6451" width="36.5703125" style="136" customWidth="1"/>
    <col min="6452" max="6452" width="37" style="136" customWidth="1"/>
    <col min="6453" max="6471" width="36.85546875" style="136" customWidth="1"/>
    <col min="6472" max="6472" width="37" style="136" customWidth="1"/>
    <col min="6473" max="6490" width="36.85546875" style="136" customWidth="1"/>
    <col min="6491" max="6491" width="36.5703125" style="136" customWidth="1"/>
    <col min="6492" max="6504" width="36.85546875" style="136" customWidth="1"/>
    <col min="6505" max="6505" width="36.5703125" style="136" customWidth="1"/>
    <col min="6506" max="6508" width="36.85546875" style="136" customWidth="1"/>
    <col min="6509" max="6509" width="36.5703125" style="136" customWidth="1"/>
    <col min="6510" max="6517" width="36.85546875" style="136" customWidth="1"/>
    <col min="6518" max="6518" width="36.5703125" style="136" customWidth="1"/>
    <col min="6519" max="6656" width="36.85546875" style="136"/>
    <col min="6657" max="6657" width="18.5703125" style="136" customWidth="1"/>
    <col min="6658" max="6666" width="31.42578125" style="136" customWidth="1"/>
    <col min="6667" max="6683" width="36.85546875" style="136" customWidth="1"/>
    <col min="6684" max="6684" width="37" style="136" customWidth="1"/>
    <col min="6685" max="6700" width="36.85546875" style="136" customWidth="1"/>
    <col min="6701" max="6701" width="37.140625" style="136" customWidth="1"/>
    <col min="6702" max="6703" width="36.85546875" style="136" customWidth="1"/>
    <col min="6704" max="6704" width="36.5703125" style="136" customWidth="1"/>
    <col min="6705" max="6706" width="36.85546875" style="136" customWidth="1"/>
    <col min="6707" max="6707" width="36.5703125" style="136" customWidth="1"/>
    <col min="6708" max="6708" width="37" style="136" customWidth="1"/>
    <col min="6709" max="6727" width="36.85546875" style="136" customWidth="1"/>
    <col min="6728" max="6728" width="37" style="136" customWidth="1"/>
    <col min="6729" max="6746" width="36.85546875" style="136" customWidth="1"/>
    <col min="6747" max="6747" width="36.5703125" style="136" customWidth="1"/>
    <col min="6748" max="6760" width="36.85546875" style="136" customWidth="1"/>
    <col min="6761" max="6761" width="36.5703125" style="136" customWidth="1"/>
    <col min="6762" max="6764" width="36.85546875" style="136" customWidth="1"/>
    <col min="6765" max="6765" width="36.5703125" style="136" customWidth="1"/>
    <col min="6766" max="6773" width="36.85546875" style="136" customWidth="1"/>
    <col min="6774" max="6774" width="36.5703125" style="136" customWidth="1"/>
    <col min="6775" max="6912" width="36.85546875" style="136"/>
    <col min="6913" max="6913" width="18.5703125" style="136" customWidth="1"/>
    <col min="6914" max="6922" width="31.42578125" style="136" customWidth="1"/>
    <col min="6923" max="6939" width="36.85546875" style="136" customWidth="1"/>
    <col min="6940" max="6940" width="37" style="136" customWidth="1"/>
    <col min="6941" max="6956" width="36.85546875" style="136" customWidth="1"/>
    <col min="6957" max="6957" width="37.140625" style="136" customWidth="1"/>
    <col min="6958" max="6959" width="36.85546875" style="136" customWidth="1"/>
    <col min="6960" max="6960" width="36.5703125" style="136" customWidth="1"/>
    <col min="6961" max="6962" width="36.85546875" style="136" customWidth="1"/>
    <col min="6963" max="6963" width="36.5703125" style="136" customWidth="1"/>
    <col min="6964" max="6964" width="37" style="136" customWidth="1"/>
    <col min="6965" max="6983" width="36.85546875" style="136" customWidth="1"/>
    <col min="6984" max="6984" width="37" style="136" customWidth="1"/>
    <col min="6985" max="7002" width="36.85546875" style="136" customWidth="1"/>
    <col min="7003" max="7003" width="36.5703125" style="136" customWidth="1"/>
    <col min="7004" max="7016" width="36.85546875" style="136" customWidth="1"/>
    <col min="7017" max="7017" width="36.5703125" style="136" customWidth="1"/>
    <col min="7018" max="7020" width="36.85546875" style="136" customWidth="1"/>
    <col min="7021" max="7021" width="36.5703125" style="136" customWidth="1"/>
    <col min="7022" max="7029" width="36.85546875" style="136" customWidth="1"/>
    <col min="7030" max="7030" width="36.5703125" style="136" customWidth="1"/>
    <col min="7031" max="7168" width="36.85546875" style="136"/>
    <col min="7169" max="7169" width="18.5703125" style="136" customWidth="1"/>
    <col min="7170" max="7178" width="31.42578125" style="136" customWidth="1"/>
    <col min="7179" max="7195" width="36.85546875" style="136" customWidth="1"/>
    <col min="7196" max="7196" width="37" style="136" customWidth="1"/>
    <col min="7197" max="7212" width="36.85546875" style="136" customWidth="1"/>
    <col min="7213" max="7213" width="37.140625" style="136" customWidth="1"/>
    <col min="7214" max="7215" width="36.85546875" style="136" customWidth="1"/>
    <col min="7216" max="7216" width="36.5703125" style="136" customWidth="1"/>
    <col min="7217" max="7218" width="36.85546875" style="136" customWidth="1"/>
    <col min="7219" max="7219" width="36.5703125" style="136" customWidth="1"/>
    <col min="7220" max="7220" width="37" style="136" customWidth="1"/>
    <col min="7221" max="7239" width="36.85546875" style="136" customWidth="1"/>
    <col min="7240" max="7240" width="37" style="136" customWidth="1"/>
    <col min="7241" max="7258" width="36.85546875" style="136" customWidth="1"/>
    <col min="7259" max="7259" width="36.5703125" style="136" customWidth="1"/>
    <col min="7260" max="7272" width="36.85546875" style="136" customWidth="1"/>
    <col min="7273" max="7273" width="36.5703125" style="136" customWidth="1"/>
    <col min="7274" max="7276" width="36.85546875" style="136" customWidth="1"/>
    <col min="7277" max="7277" width="36.5703125" style="136" customWidth="1"/>
    <col min="7278" max="7285" width="36.85546875" style="136" customWidth="1"/>
    <col min="7286" max="7286" width="36.5703125" style="136" customWidth="1"/>
    <col min="7287" max="7424" width="36.85546875" style="136"/>
    <col min="7425" max="7425" width="18.5703125" style="136" customWidth="1"/>
    <col min="7426" max="7434" width="31.42578125" style="136" customWidth="1"/>
    <col min="7435" max="7451" width="36.85546875" style="136" customWidth="1"/>
    <col min="7452" max="7452" width="37" style="136" customWidth="1"/>
    <col min="7453" max="7468" width="36.85546875" style="136" customWidth="1"/>
    <col min="7469" max="7469" width="37.140625" style="136" customWidth="1"/>
    <col min="7470" max="7471" width="36.85546875" style="136" customWidth="1"/>
    <col min="7472" max="7472" width="36.5703125" style="136" customWidth="1"/>
    <col min="7473" max="7474" width="36.85546875" style="136" customWidth="1"/>
    <col min="7475" max="7475" width="36.5703125" style="136" customWidth="1"/>
    <col min="7476" max="7476" width="37" style="136" customWidth="1"/>
    <col min="7477" max="7495" width="36.85546875" style="136" customWidth="1"/>
    <col min="7496" max="7496" width="37" style="136" customWidth="1"/>
    <col min="7497" max="7514" width="36.85546875" style="136" customWidth="1"/>
    <col min="7515" max="7515" width="36.5703125" style="136" customWidth="1"/>
    <col min="7516" max="7528" width="36.85546875" style="136" customWidth="1"/>
    <col min="7529" max="7529" width="36.5703125" style="136" customWidth="1"/>
    <col min="7530" max="7532" width="36.85546875" style="136" customWidth="1"/>
    <col min="7533" max="7533" width="36.5703125" style="136" customWidth="1"/>
    <col min="7534" max="7541" width="36.85546875" style="136" customWidth="1"/>
    <col min="7542" max="7542" width="36.5703125" style="136" customWidth="1"/>
    <col min="7543" max="7680" width="36.85546875" style="136"/>
    <col min="7681" max="7681" width="18.5703125" style="136" customWidth="1"/>
    <col min="7682" max="7690" width="31.42578125" style="136" customWidth="1"/>
    <col min="7691" max="7707" width="36.85546875" style="136" customWidth="1"/>
    <col min="7708" max="7708" width="37" style="136" customWidth="1"/>
    <col min="7709" max="7724" width="36.85546875" style="136" customWidth="1"/>
    <col min="7725" max="7725" width="37.140625" style="136" customWidth="1"/>
    <col min="7726" max="7727" width="36.85546875" style="136" customWidth="1"/>
    <col min="7728" max="7728" width="36.5703125" style="136" customWidth="1"/>
    <col min="7729" max="7730" width="36.85546875" style="136" customWidth="1"/>
    <col min="7731" max="7731" width="36.5703125" style="136" customWidth="1"/>
    <col min="7732" max="7732" width="37" style="136" customWidth="1"/>
    <col min="7733" max="7751" width="36.85546875" style="136" customWidth="1"/>
    <col min="7752" max="7752" width="37" style="136" customWidth="1"/>
    <col min="7753" max="7770" width="36.85546875" style="136" customWidth="1"/>
    <col min="7771" max="7771" width="36.5703125" style="136" customWidth="1"/>
    <col min="7772" max="7784" width="36.85546875" style="136" customWidth="1"/>
    <col min="7785" max="7785" width="36.5703125" style="136" customWidth="1"/>
    <col min="7786" max="7788" width="36.85546875" style="136" customWidth="1"/>
    <col min="7789" max="7789" width="36.5703125" style="136" customWidth="1"/>
    <col min="7790" max="7797" width="36.85546875" style="136" customWidth="1"/>
    <col min="7798" max="7798" width="36.5703125" style="136" customWidth="1"/>
    <col min="7799" max="7936" width="36.85546875" style="136"/>
    <col min="7937" max="7937" width="18.5703125" style="136" customWidth="1"/>
    <col min="7938" max="7946" width="31.42578125" style="136" customWidth="1"/>
    <col min="7947" max="7963" width="36.85546875" style="136" customWidth="1"/>
    <col min="7964" max="7964" width="37" style="136" customWidth="1"/>
    <col min="7965" max="7980" width="36.85546875" style="136" customWidth="1"/>
    <col min="7981" max="7981" width="37.140625" style="136" customWidth="1"/>
    <col min="7982" max="7983" width="36.85546875" style="136" customWidth="1"/>
    <col min="7984" max="7984" width="36.5703125" style="136" customWidth="1"/>
    <col min="7985" max="7986" width="36.85546875" style="136" customWidth="1"/>
    <col min="7987" max="7987" width="36.5703125" style="136" customWidth="1"/>
    <col min="7988" max="7988" width="37" style="136" customWidth="1"/>
    <col min="7989" max="8007" width="36.85546875" style="136" customWidth="1"/>
    <col min="8008" max="8008" width="37" style="136" customWidth="1"/>
    <col min="8009" max="8026" width="36.85546875" style="136" customWidth="1"/>
    <col min="8027" max="8027" width="36.5703125" style="136" customWidth="1"/>
    <col min="8028" max="8040" width="36.85546875" style="136" customWidth="1"/>
    <col min="8041" max="8041" width="36.5703125" style="136" customWidth="1"/>
    <col min="8042" max="8044" width="36.85546875" style="136" customWidth="1"/>
    <col min="8045" max="8045" width="36.5703125" style="136" customWidth="1"/>
    <col min="8046" max="8053" width="36.85546875" style="136" customWidth="1"/>
    <col min="8054" max="8054" width="36.5703125" style="136" customWidth="1"/>
    <col min="8055" max="8192" width="36.85546875" style="136"/>
    <col min="8193" max="8193" width="18.5703125" style="136" customWidth="1"/>
    <col min="8194" max="8202" width="31.42578125" style="136" customWidth="1"/>
    <col min="8203" max="8219" width="36.85546875" style="136" customWidth="1"/>
    <col min="8220" max="8220" width="37" style="136" customWidth="1"/>
    <col min="8221" max="8236" width="36.85546875" style="136" customWidth="1"/>
    <col min="8237" max="8237" width="37.140625" style="136" customWidth="1"/>
    <col min="8238" max="8239" width="36.85546875" style="136" customWidth="1"/>
    <col min="8240" max="8240" width="36.5703125" style="136" customWidth="1"/>
    <col min="8241" max="8242" width="36.85546875" style="136" customWidth="1"/>
    <col min="8243" max="8243" width="36.5703125" style="136" customWidth="1"/>
    <col min="8244" max="8244" width="37" style="136" customWidth="1"/>
    <col min="8245" max="8263" width="36.85546875" style="136" customWidth="1"/>
    <col min="8264" max="8264" width="37" style="136" customWidth="1"/>
    <col min="8265" max="8282" width="36.85546875" style="136" customWidth="1"/>
    <col min="8283" max="8283" width="36.5703125" style="136" customWidth="1"/>
    <col min="8284" max="8296" width="36.85546875" style="136" customWidth="1"/>
    <col min="8297" max="8297" width="36.5703125" style="136" customWidth="1"/>
    <col min="8298" max="8300" width="36.85546875" style="136" customWidth="1"/>
    <col min="8301" max="8301" width="36.5703125" style="136" customWidth="1"/>
    <col min="8302" max="8309" width="36.85546875" style="136" customWidth="1"/>
    <col min="8310" max="8310" width="36.5703125" style="136" customWidth="1"/>
    <col min="8311" max="8448" width="36.85546875" style="136"/>
    <col min="8449" max="8449" width="18.5703125" style="136" customWidth="1"/>
    <col min="8450" max="8458" width="31.42578125" style="136" customWidth="1"/>
    <col min="8459" max="8475" width="36.85546875" style="136" customWidth="1"/>
    <col min="8476" max="8476" width="37" style="136" customWidth="1"/>
    <col min="8477" max="8492" width="36.85546875" style="136" customWidth="1"/>
    <col min="8493" max="8493" width="37.140625" style="136" customWidth="1"/>
    <col min="8494" max="8495" width="36.85546875" style="136" customWidth="1"/>
    <col min="8496" max="8496" width="36.5703125" style="136" customWidth="1"/>
    <col min="8497" max="8498" width="36.85546875" style="136" customWidth="1"/>
    <col min="8499" max="8499" width="36.5703125" style="136" customWidth="1"/>
    <col min="8500" max="8500" width="37" style="136" customWidth="1"/>
    <col min="8501" max="8519" width="36.85546875" style="136" customWidth="1"/>
    <col min="8520" max="8520" width="37" style="136" customWidth="1"/>
    <col min="8521" max="8538" width="36.85546875" style="136" customWidth="1"/>
    <col min="8539" max="8539" width="36.5703125" style="136" customWidth="1"/>
    <col min="8540" max="8552" width="36.85546875" style="136" customWidth="1"/>
    <col min="8553" max="8553" width="36.5703125" style="136" customWidth="1"/>
    <col min="8554" max="8556" width="36.85546875" style="136" customWidth="1"/>
    <col min="8557" max="8557" width="36.5703125" style="136" customWidth="1"/>
    <col min="8558" max="8565" width="36.85546875" style="136" customWidth="1"/>
    <col min="8566" max="8566" width="36.5703125" style="136" customWidth="1"/>
    <col min="8567" max="8704" width="36.85546875" style="136"/>
    <col min="8705" max="8705" width="18.5703125" style="136" customWidth="1"/>
    <col min="8706" max="8714" width="31.42578125" style="136" customWidth="1"/>
    <col min="8715" max="8731" width="36.85546875" style="136" customWidth="1"/>
    <col min="8732" max="8732" width="37" style="136" customWidth="1"/>
    <col min="8733" max="8748" width="36.85546875" style="136" customWidth="1"/>
    <col min="8749" max="8749" width="37.140625" style="136" customWidth="1"/>
    <col min="8750" max="8751" width="36.85546875" style="136" customWidth="1"/>
    <col min="8752" max="8752" width="36.5703125" style="136" customWidth="1"/>
    <col min="8753" max="8754" width="36.85546875" style="136" customWidth="1"/>
    <col min="8755" max="8755" width="36.5703125" style="136" customWidth="1"/>
    <col min="8756" max="8756" width="37" style="136" customWidth="1"/>
    <col min="8757" max="8775" width="36.85546875" style="136" customWidth="1"/>
    <col min="8776" max="8776" width="37" style="136" customWidth="1"/>
    <col min="8777" max="8794" width="36.85546875" style="136" customWidth="1"/>
    <col min="8795" max="8795" width="36.5703125" style="136" customWidth="1"/>
    <col min="8796" max="8808" width="36.85546875" style="136" customWidth="1"/>
    <col min="8809" max="8809" width="36.5703125" style="136" customWidth="1"/>
    <col min="8810" max="8812" width="36.85546875" style="136" customWidth="1"/>
    <col min="8813" max="8813" width="36.5703125" style="136" customWidth="1"/>
    <col min="8814" max="8821" width="36.85546875" style="136" customWidth="1"/>
    <col min="8822" max="8822" width="36.5703125" style="136" customWidth="1"/>
    <col min="8823" max="8960" width="36.85546875" style="136"/>
    <col min="8961" max="8961" width="18.5703125" style="136" customWidth="1"/>
    <col min="8962" max="8970" width="31.42578125" style="136" customWidth="1"/>
    <col min="8971" max="8987" width="36.85546875" style="136" customWidth="1"/>
    <col min="8988" max="8988" width="37" style="136" customWidth="1"/>
    <col min="8989" max="9004" width="36.85546875" style="136" customWidth="1"/>
    <col min="9005" max="9005" width="37.140625" style="136" customWidth="1"/>
    <col min="9006" max="9007" width="36.85546875" style="136" customWidth="1"/>
    <col min="9008" max="9008" width="36.5703125" style="136" customWidth="1"/>
    <col min="9009" max="9010" width="36.85546875" style="136" customWidth="1"/>
    <col min="9011" max="9011" width="36.5703125" style="136" customWidth="1"/>
    <col min="9012" max="9012" width="37" style="136" customWidth="1"/>
    <col min="9013" max="9031" width="36.85546875" style="136" customWidth="1"/>
    <col min="9032" max="9032" width="37" style="136" customWidth="1"/>
    <col min="9033" max="9050" width="36.85546875" style="136" customWidth="1"/>
    <col min="9051" max="9051" width="36.5703125" style="136" customWidth="1"/>
    <col min="9052" max="9064" width="36.85546875" style="136" customWidth="1"/>
    <col min="9065" max="9065" width="36.5703125" style="136" customWidth="1"/>
    <col min="9066" max="9068" width="36.85546875" style="136" customWidth="1"/>
    <col min="9069" max="9069" width="36.5703125" style="136" customWidth="1"/>
    <col min="9070" max="9077" width="36.85546875" style="136" customWidth="1"/>
    <col min="9078" max="9078" width="36.5703125" style="136" customWidth="1"/>
    <col min="9079" max="9216" width="36.85546875" style="136"/>
    <col min="9217" max="9217" width="18.5703125" style="136" customWidth="1"/>
    <col min="9218" max="9226" width="31.42578125" style="136" customWidth="1"/>
    <col min="9227" max="9243" width="36.85546875" style="136" customWidth="1"/>
    <col min="9244" max="9244" width="37" style="136" customWidth="1"/>
    <col min="9245" max="9260" width="36.85546875" style="136" customWidth="1"/>
    <col min="9261" max="9261" width="37.140625" style="136" customWidth="1"/>
    <col min="9262" max="9263" width="36.85546875" style="136" customWidth="1"/>
    <col min="9264" max="9264" width="36.5703125" style="136" customWidth="1"/>
    <col min="9265" max="9266" width="36.85546875" style="136" customWidth="1"/>
    <col min="9267" max="9267" width="36.5703125" style="136" customWidth="1"/>
    <col min="9268" max="9268" width="37" style="136" customWidth="1"/>
    <col min="9269" max="9287" width="36.85546875" style="136" customWidth="1"/>
    <col min="9288" max="9288" width="37" style="136" customWidth="1"/>
    <col min="9289" max="9306" width="36.85546875" style="136" customWidth="1"/>
    <col min="9307" max="9307" width="36.5703125" style="136" customWidth="1"/>
    <col min="9308" max="9320" width="36.85546875" style="136" customWidth="1"/>
    <col min="9321" max="9321" width="36.5703125" style="136" customWidth="1"/>
    <col min="9322" max="9324" width="36.85546875" style="136" customWidth="1"/>
    <col min="9325" max="9325" width="36.5703125" style="136" customWidth="1"/>
    <col min="9326" max="9333" width="36.85546875" style="136" customWidth="1"/>
    <col min="9334" max="9334" width="36.5703125" style="136" customWidth="1"/>
    <col min="9335" max="9472" width="36.85546875" style="136"/>
    <col min="9473" max="9473" width="18.5703125" style="136" customWidth="1"/>
    <col min="9474" max="9482" width="31.42578125" style="136" customWidth="1"/>
    <col min="9483" max="9499" width="36.85546875" style="136" customWidth="1"/>
    <col min="9500" max="9500" width="37" style="136" customWidth="1"/>
    <col min="9501" max="9516" width="36.85546875" style="136" customWidth="1"/>
    <col min="9517" max="9517" width="37.140625" style="136" customWidth="1"/>
    <col min="9518" max="9519" width="36.85546875" style="136" customWidth="1"/>
    <col min="9520" max="9520" width="36.5703125" style="136" customWidth="1"/>
    <col min="9521" max="9522" width="36.85546875" style="136" customWidth="1"/>
    <col min="9523" max="9523" width="36.5703125" style="136" customWidth="1"/>
    <col min="9524" max="9524" width="37" style="136" customWidth="1"/>
    <col min="9525" max="9543" width="36.85546875" style="136" customWidth="1"/>
    <col min="9544" max="9544" width="37" style="136" customWidth="1"/>
    <col min="9545" max="9562" width="36.85546875" style="136" customWidth="1"/>
    <col min="9563" max="9563" width="36.5703125" style="136" customWidth="1"/>
    <col min="9564" max="9576" width="36.85546875" style="136" customWidth="1"/>
    <col min="9577" max="9577" width="36.5703125" style="136" customWidth="1"/>
    <col min="9578" max="9580" width="36.85546875" style="136" customWidth="1"/>
    <col min="9581" max="9581" width="36.5703125" style="136" customWidth="1"/>
    <col min="9582" max="9589" width="36.85546875" style="136" customWidth="1"/>
    <col min="9590" max="9590" width="36.5703125" style="136" customWidth="1"/>
    <col min="9591" max="9728" width="36.85546875" style="136"/>
    <col min="9729" max="9729" width="18.5703125" style="136" customWidth="1"/>
    <col min="9730" max="9738" width="31.42578125" style="136" customWidth="1"/>
    <col min="9739" max="9755" width="36.85546875" style="136" customWidth="1"/>
    <col min="9756" max="9756" width="37" style="136" customWidth="1"/>
    <col min="9757" max="9772" width="36.85546875" style="136" customWidth="1"/>
    <col min="9773" max="9773" width="37.140625" style="136" customWidth="1"/>
    <col min="9774" max="9775" width="36.85546875" style="136" customWidth="1"/>
    <col min="9776" max="9776" width="36.5703125" style="136" customWidth="1"/>
    <col min="9777" max="9778" width="36.85546875" style="136" customWidth="1"/>
    <col min="9779" max="9779" width="36.5703125" style="136" customWidth="1"/>
    <col min="9780" max="9780" width="37" style="136" customWidth="1"/>
    <col min="9781" max="9799" width="36.85546875" style="136" customWidth="1"/>
    <col min="9800" max="9800" width="37" style="136" customWidth="1"/>
    <col min="9801" max="9818" width="36.85546875" style="136" customWidth="1"/>
    <col min="9819" max="9819" width="36.5703125" style="136" customWidth="1"/>
    <col min="9820" max="9832" width="36.85546875" style="136" customWidth="1"/>
    <col min="9833" max="9833" width="36.5703125" style="136" customWidth="1"/>
    <col min="9834" max="9836" width="36.85546875" style="136" customWidth="1"/>
    <col min="9837" max="9837" width="36.5703125" style="136" customWidth="1"/>
    <col min="9838" max="9845" width="36.85546875" style="136" customWidth="1"/>
    <col min="9846" max="9846" width="36.5703125" style="136" customWidth="1"/>
    <col min="9847" max="9984" width="36.85546875" style="136"/>
    <col min="9985" max="9985" width="18.5703125" style="136" customWidth="1"/>
    <col min="9986" max="9994" width="31.42578125" style="136" customWidth="1"/>
    <col min="9995" max="10011" width="36.85546875" style="136" customWidth="1"/>
    <col min="10012" max="10012" width="37" style="136" customWidth="1"/>
    <col min="10013" max="10028" width="36.85546875" style="136" customWidth="1"/>
    <col min="10029" max="10029" width="37.140625" style="136" customWidth="1"/>
    <col min="10030" max="10031" width="36.85546875" style="136" customWidth="1"/>
    <col min="10032" max="10032" width="36.5703125" style="136" customWidth="1"/>
    <col min="10033" max="10034" width="36.85546875" style="136" customWidth="1"/>
    <col min="10035" max="10035" width="36.5703125" style="136" customWidth="1"/>
    <col min="10036" max="10036" width="37" style="136" customWidth="1"/>
    <col min="10037" max="10055" width="36.85546875" style="136" customWidth="1"/>
    <col min="10056" max="10056" width="37" style="136" customWidth="1"/>
    <col min="10057" max="10074" width="36.85546875" style="136" customWidth="1"/>
    <col min="10075" max="10075" width="36.5703125" style="136" customWidth="1"/>
    <col min="10076" max="10088" width="36.85546875" style="136" customWidth="1"/>
    <col min="10089" max="10089" width="36.5703125" style="136" customWidth="1"/>
    <col min="10090" max="10092" width="36.85546875" style="136" customWidth="1"/>
    <col min="10093" max="10093" width="36.5703125" style="136" customWidth="1"/>
    <col min="10094" max="10101" width="36.85546875" style="136" customWidth="1"/>
    <col min="10102" max="10102" width="36.5703125" style="136" customWidth="1"/>
    <col min="10103" max="10240" width="36.85546875" style="136"/>
    <col min="10241" max="10241" width="18.5703125" style="136" customWidth="1"/>
    <col min="10242" max="10250" width="31.42578125" style="136" customWidth="1"/>
    <col min="10251" max="10267" width="36.85546875" style="136" customWidth="1"/>
    <col min="10268" max="10268" width="37" style="136" customWidth="1"/>
    <col min="10269" max="10284" width="36.85546875" style="136" customWidth="1"/>
    <col min="10285" max="10285" width="37.140625" style="136" customWidth="1"/>
    <col min="10286" max="10287" width="36.85546875" style="136" customWidth="1"/>
    <col min="10288" max="10288" width="36.5703125" style="136" customWidth="1"/>
    <col min="10289" max="10290" width="36.85546875" style="136" customWidth="1"/>
    <col min="10291" max="10291" width="36.5703125" style="136" customWidth="1"/>
    <col min="10292" max="10292" width="37" style="136" customWidth="1"/>
    <col min="10293" max="10311" width="36.85546875" style="136" customWidth="1"/>
    <col min="10312" max="10312" width="37" style="136" customWidth="1"/>
    <col min="10313" max="10330" width="36.85546875" style="136" customWidth="1"/>
    <col min="10331" max="10331" width="36.5703125" style="136" customWidth="1"/>
    <col min="10332" max="10344" width="36.85546875" style="136" customWidth="1"/>
    <col min="10345" max="10345" width="36.5703125" style="136" customWidth="1"/>
    <col min="10346" max="10348" width="36.85546875" style="136" customWidth="1"/>
    <col min="10349" max="10349" width="36.5703125" style="136" customWidth="1"/>
    <col min="10350" max="10357" width="36.85546875" style="136" customWidth="1"/>
    <col min="10358" max="10358" width="36.5703125" style="136" customWidth="1"/>
    <col min="10359" max="10496" width="36.85546875" style="136"/>
    <col min="10497" max="10497" width="18.5703125" style="136" customWidth="1"/>
    <col min="10498" max="10506" width="31.42578125" style="136" customWidth="1"/>
    <col min="10507" max="10523" width="36.85546875" style="136" customWidth="1"/>
    <col min="10524" max="10524" width="37" style="136" customWidth="1"/>
    <col min="10525" max="10540" width="36.85546875" style="136" customWidth="1"/>
    <col min="10541" max="10541" width="37.140625" style="136" customWidth="1"/>
    <col min="10542" max="10543" width="36.85546875" style="136" customWidth="1"/>
    <col min="10544" max="10544" width="36.5703125" style="136" customWidth="1"/>
    <col min="10545" max="10546" width="36.85546875" style="136" customWidth="1"/>
    <col min="10547" max="10547" width="36.5703125" style="136" customWidth="1"/>
    <col min="10548" max="10548" width="37" style="136" customWidth="1"/>
    <col min="10549" max="10567" width="36.85546875" style="136" customWidth="1"/>
    <col min="10568" max="10568" width="37" style="136" customWidth="1"/>
    <col min="10569" max="10586" width="36.85546875" style="136" customWidth="1"/>
    <col min="10587" max="10587" width="36.5703125" style="136" customWidth="1"/>
    <col min="10588" max="10600" width="36.85546875" style="136" customWidth="1"/>
    <col min="10601" max="10601" width="36.5703125" style="136" customWidth="1"/>
    <col min="10602" max="10604" width="36.85546875" style="136" customWidth="1"/>
    <col min="10605" max="10605" width="36.5703125" style="136" customWidth="1"/>
    <col min="10606" max="10613" width="36.85546875" style="136" customWidth="1"/>
    <col min="10614" max="10614" width="36.5703125" style="136" customWidth="1"/>
    <col min="10615" max="10752" width="36.85546875" style="136"/>
    <col min="10753" max="10753" width="18.5703125" style="136" customWidth="1"/>
    <col min="10754" max="10762" width="31.42578125" style="136" customWidth="1"/>
    <col min="10763" max="10779" width="36.85546875" style="136" customWidth="1"/>
    <col min="10780" max="10780" width="37" style="136" customWidth="1"/>
    <col min="10781" max="10796" width="36.85546875" style="136" customWidth="1"/>
    <col min="10797" max="10797" width="37.140625" style="136" customWidth="1"/>
    <col min="10798" max="10799" width="36.85546875" style="136" customWidth="1"/>
    <col min="10800" max="10800" width="36.5703125" style="136" customWidth="1"/>
    <col min="10801" max="10802" width="36.85546875" style="136" customWidth="1"/>
    <col min="10803" max="10803" width="36.5703125" style="136" customWidth="1"/>
    <col min="10804" max="10804" width="37" style="136" customWidth="1"/>
    <col min="10805" max="10823" width="36.85546875" style="136" customWidth="1"/>
    <col min="10824" max="10824" width="37" style="136" customWidth="1"/>
    <col min="10825" max="10842" width="36.85546875" style="136" customWidth="1"/>
    <col min="10843" max="10843" width="36.5703125" style="136" customWidth="1"/>
    <col min="10844" max="10856" width="36.85546875" style="136" customWidth="1"/>
    <col min="10857" max="10857" width="36.5703125" style="136" customWidth="1"/>
    <col min="10858" max="10860" width="36.85546875" style="136" customWidth="1"/>
    <col min="10861" max="10861" width="36.5703125" style="136" customWidth="1"/>
    <col min="10862" max="10869" width="36.85546875" style="136" customWidth="1"/>
    <col min="10870" max="10870" width="36.5703125" style="136" customWidth="1"/>
    <col min="10871" max="11008" width="36.85546875" style="136"/>
    <col min="11009" max="11009" width="18.5703125" style="136" customWidth="1"/>
    <col min="11010" max="11018" width="31.42578125" style="136" customWidth="1"/>
    <col min="11019" max="11035" width="36.85546875" style="136" customWidth="1"/>
    <col min="11036" max="11036" width="37" style="136" customWidth="1"/>
    <col min="11037" max="11052" width="36.85546875" style="136" customWidth="1"/>
    <col min="11053" max="11053" width="37.140625" style="136" customWidth="1"/>
    <col min="11054" max="11055" width="36.85546875" style="136" customWidth="1"/>
    <col min="11056" max="11056" width="36.5703125" style="136" customWidth="1"/>
    <col min="11057" max="11058" width="36.85546875" style="136" customWidth="1"/>
    <col min="11059" max="11059" width="36.5703125" style="136" customWidth="1"/>
    <col min="11060" max="11060" width="37" style="136" customWidth="1"/>
    <col min="11061" max="11079" width="36.85546875" style="136" customWidth="1"/>
    <col min="11080" max="11080" width="37" style="136" customWidth="1"/>
    <col min="11081" max="11098" width="36.85546875" style="136" customWidth="1"/>
    <col min="11099" max="11099" width="36.5703125" style="136" customWidth="1"/>
    <col min="11100" max="11112" width="36.85546875" style="136" customWidth="1"/>
    <col min="11113" max="11113" width="36.5703125" style="136" customWidth="1"/>
    <col min="11114" max="11116" width="36.85546875" style="136" customWidth="1"/>
    <col min="11117" max="11117" width="36.5703125" style="136" customWidth="1"/>
    <col min="11118" max="11125" width="36.85546875" style="136" customWidth="1"/>
    <col min="11126" max="11126" width="36.5703125" style="136" customWidth="1"/>
    <col min="11127" max="11264" width="36.85546875" style="136"/>
    <col min="11265" max="11265" width="18.5703125" style="136" customWidth="1"/>
    <col min="11266" max="11274" width="31.42578125" style="136" customWidth="1"/>
    <col min="11275" max="11291" width="36.85546875" style="136" customWidth="1"/>
    <col min="11292" max="11292" width="37" style="136" customWidth="1"/>
    <col min="11293" max="11308" width="36.85546875" style="136" customWidth="1"/>
    <col min="11309" max="11309" width="37.140625" style="136" customWidth="1"/>
    <col min="11310" max="11311" width="36.85546875" style="136" customWidth="1"/>
    <col min="11312" max="11312" width="36.5703125" style="136" customWidth="1"/>
    <col min="11313" max="11314" width="36.85546875" style="136" customWidth="1"/>
    <col min="11315" max="11315" width="36.5703125" style="136" customWidth="1"/>
    <col min="11316" max="11316" width="37" style="136" customWidth="1"/>
    <col min="11317" max="11335" width="36.85546875" style="136" customWidth="1"/>
    <col min="11336" max="11336" width="37" style="136" customWidth="1"/>
    <col min="11337" max="11354" width="36.85546875" style="136" customWidth="1"/>
    <col min="11355" max="11355" width="36.5703125" style="136" customWidth="1"/>
    <col min="11356" max="11368" width="36.85546875" style="136" customWidth="1"/>
    <col min="11369" max="11369" width="36.5703125" style="136" customWidth="1"/>
    <col min="11370" max="11372" width="36.85546875" style="136" customWidth="1"/>
    <col min="11373" max="11373" width="36.5703125" style="136" customWidth="1"/>
    <col min="11374" max="11381" width="36.85546875" style="136" customWidth="1"/>
    <col min="11382" max="11382" width="36.5703125" style="136" customWidth="1"/>
    <col min="11383" max="11520" width="36.85546875" style="136"/>
    <col min="11521" max="11521" width="18.5703125" style="136" customWidth="1"/>
    <col min="11522" max="11530" width="31.42578125" style="136" customWidth="1"/>
    <col min="11531" max="11547" width="36.85546875" style="136" customWidth="1"/>
    <col min="11548" max="11548" width="37" style="136" customWidth="1"/>
    <col min="11549" max="11564" width="36.85546875" style="136" customWidth="1"/>
    <col min="11565" max="11565" width="37.140625" style="136" customWidth="1"/>
    <col min="11566" max="11567" width="36.85546875" style="136" customWidth="1"/>
    <col min="11568" max="11568" width="36.5703125" style="136" customWidth="1"/>
    <col min="11569" max="11570" width="36.85546875" style="136" customWidth="1"/>
    <col min="11571" max="11571" width="36.5703125" style="136" customWidth="1"/>
    <col min="11572" max="11572" width="37" style="136" customWidth="1"/>
    <col min="11573" max="11591" width="36.85546875" style="136" customWidth="1"/>
    <col min="11592" max="11592" width="37" style="136" customWidth="1"/>
    <col min="11593" max="11610" width="36.85546875" style="136" customWidth="1"/>
    <col min="11611" max="11611" width="36.5703125" style="136" customWidth="1"/>
    <col min="11612" max="11624" width="36.85546875" style="136" customWidth="1"/>
    <col min="11625" max="11625" width="36.5703125" style="136" customWidth="1"/>
    <col min="11626" max="11628" width="36.85546875" style="136" customWidth="1"/>
    <col min="11629" max="11629" width="36.5703125" style="136" customWidth="1"/>
    <col min="11630" max="11637" width="36.85546875" style="136" customWidth="1"/>
    <col min="11638" max="11638" width="36.5703125" style="136" customWidth="1"/>
    <col min="11639" max="11776" width="36.85546875" style="136"/>
    <col min="11777" max="11777" width="18.5703125" style="136" customWidth="1"/>
    <col min="11778" max="11786" width="31.42578125" style="136" customWidth="1"/>
    <col min="11787" max="11803" width="36.85546875" style="136" customWidth="1"/>
    <col min="11804" max="11804" width="37" style="136" customWidth="1"/>
    <col min="11805" max="11820" width="36.85546875" style="136" customWidth="1"/>
    <col min="11821" max="11821" width="37.140625" style="136" customWidth="1"/>
    <col min="11822" max="11823" width="36.85546875" style="136" customWidth="1"/>
    <col min="11824" max="11824" width="36.5703125" style="136" customWidth="1"/>
    <col min="11825" max="11826" width="36.85546875" style="136" customWidth="1"/>
    <col min="11827" max="11827" width="36.5703125" style="136" customWidth="1"/>
    <col min="11828" max="11828" width="37" style="136" customWidth="1"/>
    <col min="11829" max="11847" width="36.85546875" style="136" customWidth="1"/>
    <col min="11848" max="11848" width="37" style="136" customWidth="1"/>
    <col min="11849" max="11866" width="36.85546875" style="136" customWidth="1"/>
    <col min="11867" max="11867" width="36.5703125" style="136" customWidth="1"/>
    <col min="11868" max="11880" width="36.85546875" style="136" customWidth="1"/>
    <col min="11881" max="11881" width="36.5703125" style="136" customWidth="1"/>
    <col min="11882" max="11884" width="36.85546875" style="136" customWidth="1"/>
    <col min="11885" max="11885" width="36.5703125" style="136" customWidth="1"/>
    <col min="11886" max="11893" width="36.85546875" style="136" customWidth="1"/>
    <col min="11894" max="11894" width="36.5703125" style="136" customWidth="1"/>
    <col min="11895" max="12032" width="36.85546875" style="136"/>
    <col min="12033" max="12033" width="18.5703125" style="136" customWidth="1"/>
    <col min="12034" max="12042" width="31.42578125" style="136" customWidth="1"/>
    <col min="12043" max="12059" width="36.85546875" style="136" customWidth="1"/>
    <col min="12060" max="12060" width="37" style="136" customWidth="1"/>
    <col min="12061" max="12076" width="36.85546875" style="136" customWidth="1"/>
    <col min="12077" max="12077" width="37.140625" style="136" customWidth="1"/>
    <col min="12078" max="12079" width="36.85546875" style="136" customWidth="1"/>
    <col min="12080" max="12080" width="36.5703125" style="136" customWidth="1"/>
    <col min="12081" max="12082" width="36.85546875" style="136" customWidth="1"/>
    <col min="12083" max="12083" width="36.5703125" style="136" customWidth="1"/>
    <col min="12084" max="12084" width="37" style="136" customWidth="1"/>
    <col min="12085" max="12103" width="36.85546875" style="136" customWidth="1"/>
    <col min="12104" max="12104" width="37" style="136" customWidth="1"/>
    <col min="12105" max="12122" width="36.85546875" style="136" customWidth="1"/>
    <col min="12123" max="12123" width="36.5703125" style="136" customWidth="1"/>
    <col min="12124" max="12136" width="36.85546875" style="136" customWidth="1"/>
    <col min="12137" max="12137" width="36.5703125" style="136" customWidth="1"/>
    <col min="12138" max="12140" width="36.85546875" style="136" customWidth="1"/>
    <col min="12141" max="12141" width="36.5703125" style="136" customWidth="1"/>
    <col min="12142" max="12149" width="36.85546875" style="136" customWidth="1"/>
    <col min="12150" max="12150" width="36.5703125" style="136" customWidth="1"/>
    <col min="12151" max="12288" width="36.85546875" style="136"/>
    <col min="12289" max="12289" width="18.5703125" style="136" customWidth="1"/>
    <col min="12290" max="12298" width="31.42578125" style="136" customWidth="1"/>
    <col min="12299" max="12315" width="36.85546875" style="136" customWidth="1"/>
    <col min="12316" max="12316" width="37" style="136" customWidth="1"/>
    <col min="12317" max="12332" width="36.85546875" style="136" customWidth="1"/>
    <col min="12333" max="12333" width="37.140625" style="136" customWidth="1"/>
    <col min="12334" max="12335" width="36.85546875" style="136" customWidth="1"/>
    <col min="12336" max="12336" width="36.5703125" style="136" customWidth="1"/>
    <col min="12337" max="12338" width="36.85546875" style="136" customWidth="1"/>
    <col min="12339" max="12339" width="36.5703125" style="136" customWidth="1"/>
    <col min="12340" max="12340" width="37" style="136" customWidth="1"/>
    <col min="12341" max="12359" width="36.85546875" style="136" customWidth="1"/>
    <col min="12360" max="12360" width="37" style="136" customWidth="1"/>
    <col min="12361" max="12378" width="36.85546875" style="136" customWidth="1"/>
    <col min="12379" max="12379" width="36.5703125" style="136" customWidth="1"/>
    <col min="12380" max="12392" width="36.85546875" style="136" customWidth="1"/>
    <col min="12393" max="12393" width="36.5703125" style="136" customWidth="1"/>
    <col min="12394" max="12396" width="36.85546875" style="136" customWidth="1"/>
    <col min="12397" max="12397" width="36.5703125" style="136" customWidth="1"/>
    <col min="12398" max="12405" width="36.85546875" style="136" customWidth="1"/>
    <col min="12406" max="12406" width="36.5703125" style="136" customWidth="1"/>
    <col min="12407" max="12544" width="36.85546875" style="136"/>
    <col min="12545" max="12545" width="18.5703125" style="136" customWidth="1"/>
    <col min="12546" max="12554" width="31.42578125" style="136" customWidth="1"/>
    <col min="12555" max="12571" width="36.85546875" style="136" customWidth="1"/>
    <col min="12572" max="12572" width="37" style="136" customWidth="1"/>
    <col min="12573" max="12588" width="36.85546875" style="136" customWidth="1"/>
    <col min="12589" max="12589" width="37.140625" style="136" customWidth="1"/>
    <col min="12590" max="12591" width="36.85546875" style="136" customWidth="1"/>
    <col min="12592" max="12592" width="36.5703125" style="136" customWidth="1"/>
    <col min="12593" max="12594" width="36.85546875" style="136" customWidth="1"/>
    <col min="12595" max="12595" width="36.5703125" style="136" customWidth="1"/>
    <col min="12596" max="12596" width="37" style="136" customWidth="1"/>
    <col min="12597" max="12615" width="36.85546875" style="136" customWidth="1"/>
    <col min="12616" max="12616" width="37" style="136" customWidth="1"/>
    <col min="12617" max="12634" width="36.85546875" style="136" customWidth="1"/>
    <col min="12635" max="12635" width="36.5703125" style="136" customWidth="1"/>
    <col min="12636" max="12648" width="36.85546875" style="136" customWidth="1"/>
    <col min="12649" max="12649" width="36.5703125" style="136" customWidth="1"/>
    <col min="12650" max="12652" width="36.85546875" style="136" customWidth="1"/>
    <col min="12653" max="12653" width="36.5703125" style="136" customWidth="1"/>
    <col min="12654" max="12661" width="36.85546875" style="136" customWidth="1"/>
    <col min="12662" max="12662" width="36.5703125" style="136" customWidth="1"/>
    <col min="12663" max="12800" width="36.85546875" style="136"/>
    <col min="12801" max="12801" width="18.5703125" style="136" customWidth="1"/>
    <col min="12802" max="12810" width="31.42578125" style="136" customWidth="1"/>
    <col min="12811" max="12827" width="36.85546875" style="136" customWidth="1"/>
    <col min="12828" max="12828" width="37" style="136" customWidth="1"/>
    <col min="12829" max="12844" width="36.85546875" style="136" customWidth="1"/>
    <col min="12845" max="12845" width="37.140625" style="136" customWidth="1"/>
    <col min="12846" max="12847" width="36.85546875" style="136" customWidth="1"/>
    <col min="12848" max="12848" width="36.5703125" style="136" customWidth="1"/>
    <col min="12849" max="12850" width="36.85546875" style="136" customWidth="1"/>
    <col min="12851" max="12851" width="36.5703125" style="136" customWidth="1"/>
    <col min="12852" max="12852" width="37" style="136" customWidth="1"/>
    <col min="12853" max="12871" width="36.85546875" style="136" customWidth="1"/>
    <col min="12872" max="12872" width="37" style="136" customWidth="1"/>
    <col min="12873" max="12890" width="36.85546875" style="136" customWidth="1"/>
    <col min="12891" max="12891" width="36.5703125" style="136" customWidth="1"/>
    <col min="12892" max="12904" width="36.85546875" style="136" customWidth="1"/>
    <col min="12905" max="12905" width="36.5703125" style="136" customWidth="1"/>
    <col min="12906" max="12908" width="36.85546875" style="136" customWidth="1"/>
    <col min="12909" max="12909" width="36.5703125" style="136" customWidth="1"/>
    <col min="12910" max="12917" width="36.85546875" style="136" customWidth="1"/>
    <col min="12918" max="12918" width="36.5703125" style="136" customWidth="1"/>
    <col min="12919" max="13056" width="36.85546875" style="136"/>
    <col min="13057" max="13057" width="18.5703125" style="136" customWidth="1"/>
    <col min="13058" max="13066" width="31.42578125" style="136" customWidth="1"/>
    <col min="13067" max="13083" width="36.85546875" style="136" customWidth="1"/>
    <col min="13084" max="13084" width="37" style="136" customWidth="1"/>
    <col min="13085" max="13100" width="36.85546875" style="136" customWidth="1"/>
    <col min="13101" max="13101" width="37.140625" style="136" customWidth="1"/>
    <col min="13102" max="13103" width="36.85546875" style="136" customWidth="1"/>
    <col min="13104" max="13104" width="36.5703125" style="136" customWidth="1"/>
    <col min="13105" max="13106" width="36.85546875" style="136" customWidth="1"/>
    <col min="13107" max="13107" width="36.5703125" style="136" customWidth="1"/>
    <col min="13108" max="13108" width="37" style="136" customWidth="1"/>
    <col min="13109" max="13127" width="36.85546875" style="136" customWidth="1"/>
    <col min="13128" max="13128" width="37" style="136" customWidth="1"/>
    <col min="13129" max="13146" width="36.85546875" style="136" customWidth="1"/>
    <col min="13147" max="13147" width="36.5703125" style="136" customWidth="1"/>
    <col min="13148" max="13160" width="36.85546875" style="136" customWidth="1"/>
    <col min="13161" max="13161" width="36.5703125" style="136" customWidth="1"/>
    <col min="13162" max="13164" width="36.85546875" style="136" customWidth="1"/>
    <col min="13165" max="13165" width="36.5703125" style="136" customWidth="1"/>
    <col min="13166" max="13173" width="36.85546875" style="136" customWidth="1"/>
    <col min="13174" max="13174" width="36.5703125" style="136" customWidth="1"/>
    <col min="13175" max="13312" width="36.85546875" style="136"/>
    <col min="13313" max="13313" width="18.5703125" style="136" customWidth="1"/>
    <col min="13314" max="13322" width="31.42578125" style="136" customWidth="1"/>
    <col min="13323" max="13339" width="36.85546875" style="136" customWidth="1"/>
    <col min="13340" max="13340" width="37" style="136" customWidth="1"/>
    <col min="13341" max="13356" width="36.85546875" style="136" customWidth="1"/>
    <col min="13357" max="13357" width="37.140625" style="136" customWidth="1"/>
    <col min="13358" max="13359" width="36.85546875" style="136" customWidth="1"/>
    <col min="13360" max="13360" width="36.5703125" style="136" customWidth="1"/>
    <col min="13361" max="13362" width="36.85546875" style="136" customWidth="1"/>
    <col min="13363" max="13363" width="36.5703125" style="136" customWidth="1"/>
    <col min="13364" max="13364" width="37" style="136" customWidth="1"/>
    <col min="13365" max="13383" width="36.85546875" style="136" customWidth="1"/>
    <col min="13384" max="13384" width="37" style="136" customWidth="1"/>
    <col min="13385" max="13402" width="36.85546875" style="136" customWidth="1"/>
    <col min="13403" max="13403" width="36.5703125" style="136" customWidth="1"/>
    <col min="13404" max="13416" width="36.85546875" style="136" customWidth="1"/>
    <col min="13417" max="13417" width="36.5703125" style="136" customWidth="1"/>
    <col min="13418" max="13420" width="36.85546875" style="136" customWidth="1"/>
    <col min="13421" max="13421" width="36.5703125" style="136" customWidth="1"/>
    <col min="13422" max="13429" width="36.85546875" style="136" customWidth="1"/>
    <col min="13430" max="13430" width="36.5703125" style="136" customWidth="1"/>
    <col min="13431" max="13568" width="36.85546875" style="136"/>
    <col min="13569" max="13569" width="18.5703125" style="136" customWidth="1"/>
    <col min="13570" max="13578" width="31.42578125" style="136" customWidth="1"/>
    <col min="13579" max="13595" width="36.85546875" style="136" customWidth="1"/>
    <col min="13596" max="13596" width="37" style="136" customWidth="1"/>
    <col min="13597" max="13612" width="36.85546875" style="136" customWidth="1"/>
    <col min="13613" max="13613" width="37.140625" style="136" customWidth="1"/>
    <col min="13614" max="13615" width="36.85546875" style="136" customWidth="1"/>
    <col min="13616" max="13616" width="36.5703125" style="136" customWidth="1"/>
    <col min="13617" max="13618" width="36.85546875" style="136" customWidth="1"/>
    <col min="13619" max="13619" width="36.5703125" style="136" customWidth="1"/>
    <col min="13620" max="13620" width="37" style="136" customWidth="1"/>
    <col min="13621" max="13639" width="36.85546875" style="136" customWidth="1"/>
    <col min="13640" max="13640" width="37" style="136" customWidth="1"/>
    <col min="13641" max="13658" width="36.85546875" style="136" customWidth="1"/>
    <col min="13659" max="13659" width="36.5703125" style="136" customWidth="1"/>
    <col min="13660" max="13672" width="36.85546875" style="136" customWidth="1"/>
    <col min="13673" max="13673" width="36.5703125" style="136" customWidth="1"/>
    <col min="13674" max="13676" width="36.85546875" style="136" customWidth="1"/>
    <col min="13677" max="13677" width="36.5703125" style="136" customWidth="1"/>
    <col min="13678" max="13685" width="36.85546875" style="136" customWidth="1"/>
    <col min="13686" max="13686" width="36.5703125" style="136" customWidth="1"/>
    <col min="13687" max="13824" width="36.85546875" style="136"/>
    <col min="13825" max="13825" width="18.5703125" style="136" customWidth="1"/>
    <col min="13826" max="13834" width="31.42578125" style="136" customWidth="1"/>
    <col min="13835" max="13851" width="36.85546875" style="136" customWidth="1"/>
    <col min="13852" max="13852" width="37" style="136" customWidth="1"/>
    <col min="13853" max="13868" width="36.85546875" style="136" customWidth="1"/>
    <col min="13869" max="13869" width="37.140625" style="136" customWidth="1"/>
    <col min="13870" max="13871" width="36.85546875" style="136" customWidth="1"/>
    <col min="13872" max="13872" width="36.5703125" style="136" customWidth="1"/>
    <col min="13873" max="13874" width="36.85546875" style="136" customWidth="1"/>
    <col min="13875" max="13875" width="36.5703125" style="136" customWidth="1"/>
    <col min="13876" max="13876" width="37" style="136" customWidth="1"/>
    <col min="13877" max="13895" width="36.85546875" style="136" customWidth="1"/>
    <col min="13896" max="13896" width="37" style="136" customWidth="1"/>
    <col min="13897" max="13914" width="36.85546875" style="136" customWidth="1"/>
    <col min="13915" max="13915" width="36.5703125" style="136" customWidth="1"/>
    <col min="13916" max="13928" width="36.85546875" style="136" customWidth="1"/>
    <col min="13929" max="13929" width="36.5703125" style="136" customWidth="1"/>
    <col min="13930" max="13932" width="36.85546875" style="136" customWidth="1"/>
    <col min="13933" max="13933" width="36.5703125" style="136" customWidth="1"/>
    <col min="13934" max="13941" width="36.85546875" style="136" customWidth="1"/>
    <col min="13942" max="13942" width="36.5703125" style="136" customWidth="1"/>
    <col min="13943" max="14080" width="36.85546875" style="136"/>
    <col min="14081" max="14081" width="18.5703125" style="136" customWidth="1"/>
    <col min="14082" max="14090" width="31.42578125" style="136" customWidth="1"/>
    <col min="14091" max="14107" width="36.85546875" style="136" customWidth="1"/>
    <col min="14108" max="14108" width="37" style="136" customWidth="1"/>
    <col min="14109" max="14124" width="36.85546875" style="136" customWidth="1"/>
    <col min="14125" max="14125" width="37.140625" style="136" customWidth="1"/>
    <col min="14126" max="14127" width="36.85546875" style="136" customWidth="1"/>
    <col min="14128" max="14128" width="36.5703125" style="136" customWidth="1"/>
    <col min="14129" max="14130" width="36.85546875" style="136" customWidth="1"/>
    <col min="14131" max="14131" width="36.5703125" style="136" customWidth="1"/>
    <col min="14132" max="14132" width="37" style="136" customWidth="1"/>
    <col min="14133" max="14151" width="36.85546875" style="136" customWidth="1"/>
    <col min="14152" max="14152" width="37" style="136" customWidth="1"/>
    <col min="14153" max="14170" width="36.85546875" style="136" customWidth="1"/>
    <col min="14171" max="14171" width="36.5703125" style="136" customWidth="1"/>
    <col min="14172" max="14184" width="36.85546875" style="136" customWidth="1"/>
    <col min="14185" max="14185" width="36.5703125" style="136" customWidth="1"/>
    <col min="14186" max="14188" width="36.85546875" style="136" customWidth="1"/>
    <col min="14189" max="14189" width="36.5703125" style="136" customWidth="1"/>
    <col min="14190" max="14197" width="36.85546875" style="136" customWidth="1"/>
    <col min="14198" max="14198" width="36.5703125" style="136" customWidth="1"/>
    <col min="14199" max="14336" width="36.85546875" style="136"/>
    <col min="14337" max="14337" width="18.5703125" style="136" customWidth="1"/>
    <col min="14338" max="14346" width="31.42578125" style="136" customWidth="1"/>
    <col min="14347" max="14363" width="36.85546875" style="136" customWidth="1"/>
    <col min="14364" max="14364" width="37" style="136" customWidth="1"/>
    <col min="14365" max="14380" width="36.85546875" style="136" customWidth="1"/>
    <col min="14381" max="14381" width="37.140625" style="136" customWidth="1"/>
    <col min="14382" max="14383" width="36.85546875" style="136" customWidth="1"/>
    <col min="14384" max="14384" width="36.5703125" style="136" customWidth="1"/>
    <col min="14385" max="14386" width="36.85546875" style="136" customWidth="1"/>
    <col min="14387" max="14387" width="36.5703125" style="136" customWidth="1"/>
    <col min="14388" max="14388" width="37" style="136" customWidth="1"/>
    <col min="14389" max="14407" width="36.85546875" style="136" customWidth="1"/>
    <col min="14408" max="14408" width="37" style="136" customWidth="1"/>
    <col min="14409" max="14426" width="36.85546875" style="136" customWidth="1"/>
    <col min="14427" max="14427" width="36.5703125" style="136" customWidth="1"/>
    <col min="14428" max="14440" width="36.85546875" style="136" customWidth="1"/>
    <col min="14441" max="14441" width="36.5703125" style="136" customWidth="1"/>
    <col min="14442" max="14444" width="36.85546875" style="136" customWidth="1"/>
    <col min="14445" max="14445" width="36.5703125" style="136" customWidth="1"/>
    <col min="14446" max="14453" width="36.85546875" style="136" customWidth="1"/>
    <col min="14454" max="14454" width="36.5703125" style="136" customWidth="1"/>
    <col min="14455" max="14592" width="36.85546875" style="136"/>
    <col min="14593" max="14593" width="18.5703125" style="136" customWidth="1"/>
    <col min="14594" max="14602" width="31.42578125" style="136" customWidth="1"/>
    <col min="14603" max="14619" width="36.85546875" style="136" customWidth="1"/>
    <col min="14620" max="14620" width="37" style="136" customWidth="1"/>
    <col min="14621" max="14636" width="36.85546875" style="136" customWidth="1"/>
    <col min="14637" max="14637" width="37.140625" style="136" customWidth="1"/>
    <col min="14638" max="14639" width="36.85546875" style="136" customWidth="1"/>
    <col min="14640" max="14640" width="36.5703125" style="136" customWidth="1"/>
    <col min="14641" max="14642" width="36.85546875" style="136" customWidth="1"/>
    <col min="14643" max="14643" width="36.5703125" style="136" customWidth="1"/>
    <col min="14644" max="14644" width="37" style="136" customWidth="1"/>
    <col min="14645" max="14663" width="36.85546875" style="136" customWidth="1"/>
    <col min="14664" max="14664" width="37" style="136" customWidth="1"/>
    <col min="14665" max="14682" width="36.85546875" style="136" customWidth="1"/>
    <col min="14683" max="14683" width="36.5703125" style="136" customWidth="1"/>
    <col min="14684" max="14696" width="36.85546875" style="136" customWidth="1"/>
    <col min="14697" max="14697" width="36.5703125" style="136" customWidth="1"/>
    <col min="14698" max="14700" width="36.85546875" style="136" customWidth="1"/>
    <col min="14701" max="14701" width="36.5703125" style="136" customWidth="1"/>
    <col min="14702" max="14709" width="36.85546875" style="136" customWidth="1"/>
    <col min="14710" max="14710" width="36.5703125" style="136" customWidth="1"/>
    <col min="14711" max="14848" width="36.85546875" style="136"/>
    <col min="14849" max="14849" width="18.5703125" style="136" customWidth="1"/>
    <col min="14850" max="14858" width="31.42578125" style="136" customWidth="1"/>
    <col min="14859" max="14875" width="36.85546875" style="136" customWidth="1"/>
    <col min="14876" max="14876" width="37" style="136" customWidth="1"/>
    <col min="14877" max="14892" width="36.85546875" style="136" customWidth="1"/>
    <col min="14893" max="14893" width="37.140625" style="136" customWidth="1"/>
    <col min="14894" max="14895" width="36.85546875" style="136" customWidth="1"/>
    <col min="14896" max="14896" width="36.5703125" style="136" customWidth="1"/>
    <col min="14897" max="14898" width="36.85546875" style="136" customWidth="1"/>
    <col min="14899" max="14899" width="36.5703125" style="136" customWidth="1"/>
    <col min="14900" max="14900" width="37" style="136" customWidth="1"/>
    <col min="14901" max="14919" width="36.85546875" style="136" customWidth="1"/>
    <col min="14920" max="14920" width="37" style="136" customWidth="1"/>
    <col min="14921" max="14938" width="36.85546875" style="136" customWidth="1"/>
    <col min="14939" max="14939" width="36.5703125" style="136" customWidth="1"/>
    <col min="14940" max="14952" width="36.85546875" style="136" customWidth="1"/>
    <col min="14953" max="14953" width="36.5703125" style="136" customWidth="1"/>
    <col min="14954" max="14956" width="36.85546875" style="136" customWidth="1"/>
    <col min="14957" max="14957" width="36.5703125" style="136" customWidth="1"/>
    <col min="14958" max="14965" width="36.85546875" style="136" customWidth="1"/>
    <col min="14966" max="14966" width="36.5703125" style="136" customWidth="1"/>
    <col min="14967" max="15104" width="36.85546875" style="136"/>
    <col min="15105" max="15105" width="18.5703125" style="136" customWidth="1"/>
    <col min="15106" max="15114" width="31.42578125" style="136" customWidth="1"/>
    <col min="15115" max="15131" width="36.85546875" style="136" customWidth="1"/>
    <col min="15132" max="15132" width="37" style="136" customWidth="1"/>
    <col min="15133" max="15148" width="36.85546875" style="136" customWidth="1"/>
    <col min="15149" max="15149" width="37.140625" style="136" customWidth="1"/>
    <col min="15150" max="15151" width="36.85546875" style="136" customWidth="1"/>
    <col min="15152" max="15152" width="36.5703125" style="136" customWidth="1"/>
    <col min="15153" max="15154" width="36.85546875" style="136" customWidth="1"/>
    <col min="15155" max="15155" width="36.5703125" style="136" customWidth="1"/>
    <col min="15156" max="15156" width="37" style="136" customWidth="1"/>
    <col min="15157" max="15175" width="36.85546875" style="136" customWidth="1"/>
    <col min="15176" max="15176" width="37" style="136" customWidth="1"/>
    <col min="15177" max="15194" width="36.85546875" style="136" customWidth="1"/>
    <col min="15195" max="15195" width="36.5703125" style="136" customWidth="1"/>
    <col min="15196" max="15208" width="36.85546875" style="136" customWidth="1"/>
    <col min="15209" max="15209" width="36.5703125" style="136" customWidth="1"/>
    <col min="15210" max="15212" width="36.85546875" style="136" customWidth="1"/>
    <col min="15213" max="15213" width="36.5703125" style="136" customWidth="1"/>
    <col min="15214" max="15221" width="36.85546875" style="136" customWidth="1"/>
    <col min="15222" max="15222" width="36.5703125" style="136" customWidth="1"/>
    <col min="15223" max="15360" width="36.85546875" style="136"/>
    <col min="15361" max="15361" width="18.5703125" style="136" customWidth="1"/>
    <col min="15362" max="15370" width="31.42578125" style="136" customWidth="1"/>
    <col min="15371" max="15387" width="36.85546875" style="136" customWidth="1"/>
    <col min="15388" max="15388" width="37" style="136" customWidth="1"/>
    <col min="15389" max="15404" width="36.85546875" style="136" customWidth="1"/>
    <col min="15405" max="15405" width="37.140625" style="136" customWidth="1"/>
    <col min="15406" max="15407" width="36.85546875" style="136" customWidth="1"/>
    <col min="15408" max="15408" width="36.5703125" style="136" customWidth="1"/>
    <col min="15409" max="15410" width="36.85546875" style="136" customWidth="1"/>
    <col min="15411" max="15411" width="36.5703125" style="136" customWidth="1"/>
    <col min="15412" max="15412" width="37" style="136" customWidth="1"/>
    <col min="15413" max="15431" width="36.85546875" style="136" customWidth="1"/>
    <col min="15432" max="15432" width="37" style="136" customWidth="1"/>
    <col min="15433" max="15450" width="36.85546875" style="136" customWidth="1"/>
    <col min="15451" max="15451" width="36.5703125" style="136" customWidth="1"/>
    <col min="15452" max="15464" width="36.85546875" style="136" customWidth="1"/>
    <col min="15465" max="15465" width="36.5703125" style="136" customWidth="1"/>
    <col min="15466" max="15468" width="36.85546875" style="136" customWidth="1"/>
    <col min="15469" max="15469" width="36.5703125" style="136" customWidth="1"/>
    <col min="15470" max="15477" width="36.85546875" style="136" customWidth="1"/>
    <col min="15478" max="15478" width="36.5703125" style="136" customWidth="1"/>
    <col min="15479" max="15616" width="36.85546875" style="136"/>
    <col min="15617" max="15617" width="18.5703125" style="136" customWidth="1"/>
    <col min="15618" max="15626" width="31.42578125" style="136" customWidth="1"/>
    <col min="15627" max="15643" width="36.85546875" style="136" customWidth="1"/>
    <col min="15644" max="15644" width="37" style="136" customWidth="1"/>
    <col min="15645" max="15660" width="36.85546875" style="136" customWidth="1"/>
    <col min="15661" max="15661" width="37.140625" style="136" customWidth="1"/>
    <col min="15662" max="15663" width="36.85546875" style="136" customWidth="1"/>
    <col min="15664" max="15664" width="36.5703125" style="136" customWidth="1"/>
    <col min="15665" max="15666" width="36.85546875" style="136" customWidth="1"/>
    <col min="15667" max="15667" width="36.5703125" style="136" customWidth="1"/>
    <col min="15668" max="15668" width="37" style="136" customWidth="1"/>
    <col min="15669" max="15687" width="36.85546875" style="136" customWidth="1"/>
    <col min="15688" max="15688" width="37" style="136" customWidth="1"/>
    <col min="15689" max="15706" width="36.85546875" style="136" customWidth="1"/>
    <col min="15707" max="15707" width="36.5703125" style="136" customWidth="1"/>
    <col min="15708" max="15720" width="36.85546875" style="136" customWidth="1"/>
    <col min="15721" max="15721" width="36.5703125" style="136" customWidth="1"/>
    <col min="15722" max="15724" width="36.85546875" style="136" customWidth="1"/>
    <col min="15725" max="15725" width="36.5703125" style="136" customWidth="1"/>
    <col min="15726" max="15733" width="36.85546875" style="136" customWidth="1"/>
    <col min="15734" max="15734" width="36.5703125" style="136" customWidth="1"/>
    <col min="15735" max="15872" width="36.85546875" style="136"/>
    <col min="15873" max="15873" width="18.5703125" style="136" customWidth="1"/>
    <col min="15874" max="15882" width="31.42578125" style="136" customWidth="1"/>
    <col min="15883" max="15899" width="36.85546875" style="136" customWidth="1"/>
    <col min="15900" max="15900" width="37" style="136" customWidth="1"/>
    <col min="15901" max="15916" width="36.85546875" style="136" customWidth="1"/>
    <col min="15917" max="15917" width="37.140625" style="136" customWidth="1"/>
    <col min="15918" max="15919" width="36.85546875" style="136" customWidth="1"/>
    <col min="15920" max="15920" width="36.5703125" style="136" customWidth="1"/>
    <col min="15921" max="15922" width="36.85546875" style="136" customWidth="1"/>
    <col min="15923" max="15923" width="36.5703125" style="136" customWidth="1"/>
    <col min="15924" max="15924" width="37" style="136" customWidth="1"/>
    <col min="15925" max="15943" width="36.85546875" style="136" customWidth="1"/>
    <col min="15944" max="15944" width="37" style="136" customWidth="1"/>
    <col min="15945" max="15962" width="36.85546875" style="136" customWidth="1"/>
    <col min="15963" max="15963" width="36.5703125" style="136" customWidth="1"/>
    <col min="15964" max="15976" width="36.85546875" style="136" customWidth="1"/>
    <col min="15977" max="15977" width="36.5703125" style="136" customWidth="1"/>
    <col min="15978" max="15980" width="36.85546875" style="136" customWidth="1"/>
    <col min="15981" max="15981" width="36.5703125" style="136" customWidth="1"/>
    <col min="15982" max="15989" width="36.85546875" style="136" customWidth="1"/>
    <col min="15990" max="15990" width="36.5703125" style="136" customWidth="1"/>
    <col min="15991" max="16128" width="36.85546875" style="136"/>
    <col min="16129" max="16129" width="18.5703125" style="136" customWidth="1"/>
    <col min="16130" max="16138" width="31.42578125" style="136" customWidth="1"/>
    <col min="16139" max="16155" width="36.85546875" style="136" customWidth="1"/>
    <col min="16156" max="16156" width="37" style="136" customWidth="1"/>
    <col min="16157" max="16172" width="36.85546875" style="136" customWidth="1"/>
    <col min="16173" max="16173" width="37.140625" style="136" customWidth="1"/>
    <col min="16174" max="16175" width="36.85546875" style="136" customWidth="1"/>
    <col min="16176" max="16176" width="36.5703125" style="136" customWidth="1"/>
    <col min="16177" max="16178" width="36.85546875" style="136" customWidth="1"/>
    <col min="16179" max="16179" width="36.5703125" style="136" customWidth="1"/>
    <col min="16180" max="16180" width="37" style="136" customWidth="1"/>
    <col min="16181" max="16199" width="36.85546875" style="136" customWidth="1"/>
    <col min="16200" max="16200" width="37" style="136" customWidth="1"/>
    <col min="16201" max="16218" width="36.85546875" style="136" customWidth="1"/>
    <col min="16219" max="16219" width="36.5703125" style="136" customWidth="1"/>
    <col min="16220" max="16232" width="36.85546875" style="136" customWidth="1"/>
    <col min="16233" max="16233" width="36.5703125" style="136" customWidth="1"/>
    <col min="16234" max="16236" width="36.85546875" style="136" customWidth="1"/>
    <col min="16237" max="16237" width="36.5703125" style="136" customWidth="1"/>
    <col min="16238" max="16245" width="36.85546875" style="136" customWidth="1"/>
    <col min="16246" max="16246" width="36.5703125" style="136" customWidth="1"/>
    <col min="16247" max="16384" width="36.85546875" style="136"/>
  </cols>
  <sheetData>
    <row r="1" spans="1:245" s="80" customFormat="1" ht="12.75" customHeight="1" x14ac:dyDescent="0.25">
      <c r="A1" s="76" t="s">
        <v>115</v>
      </c>
      <c r="B1" s="77"/>
      <c r="C1" s="78"/>
      <c r="D1" s="78"/>
      <c r="E1" s="78"/>
      <c r="F1" s="78"/>
      <c r="G1" s="78"/>
      <c r="H1" s="78"/>
      <c r="I1" s="78"/>
      <c r="J1" s="78"/>
      <c r="K1" s="79"/>
      <c r="L1" s="79"/>
      <c r="M1" s="79"/>
      <c r="N1" s="79"/>
      <c r="O1" s="79"/>
      <c r="P1" s="79"/>
      <c r="Q1" s="79"/>
      <c r="R1" s="79"/>
      <c r="S1" s="79"/>
      <c r="T1" s="79"/>
      <c r="U1" s="79"/>
      <c r="V1" s="79"/>
      <c r="W1" s="79"/>
      <c r="X1" s="79"/>
      <c r="Y1" s="79"/>
      <c r="Z1" s="79"/>
      <c r="AA1" s="79"/>
      <c r="AB1" s="79"/>
      <c r="AC1" s="79"/>
      <c r="AD1" s="79"/>
      <c r="AE1" s="79"/>
      <c r="AF1" s="79"/>
      <c r="AG1" s="79"/>
      <c r="AH1" s="79"/>
      <c r="AI1" s="79"/>
    </row>
    <row r="2" spans="1:245" s="84" customFormat="1" ht="12.75" customHeight="1" x14ac:dyDescent="0.25">
      <c r="A2" s="81" t="s">
        <v>116</v>
      </c>
      <c r="B2" s="82">
        <v>1</v>
      </c>
      <c r="C2" s="82">
        <v>2</v>
      </c>
      <c r="D2" s="82"/>
      <c r="E2" s="82"/>
      <c r="F2" s="82">
        <v>5</v>
      </c>
      <c r="G2" s="82">
        <v>6</v>
      </c>
      <c r="H2" s="82">
        <v>7</v>
      </c>
      <c r="I2" s="82">
        <v>8</v>
      </c>
      <c r="J2" s="82">
        <v>9</v>
      </c>
      <c r="K2" s="82"/>
      <c r="L2" s="82"/>
      <c r="M2" s="82"/>
      <c r="N2" s="82"/>
      <c r="O2" s="82"/>
      <c r="P2" s="82"/>
      <c r="Q2" s="82"/>
      <c r="R2" s="82"/>
      <c r="S2" s="82"/>
      <c r="T2" s="82"/>
      <c r="U2" s="82"/>
      <c r="V2" s="82"/>
      <c r="W2" s="82"/>
      <c r="X2" s="82"/>
      <c r="Y2" s="82"/>
      <c r="Z2" s="82"/>
      <c r="AA2" s="82"/>
      <c r="AB2" s="82"/>
      <c r="AC2" s="82"/>
      <c r="AD2" s="82"/>
      <c r="AE2" s="82"/>
      <c r="AF2" s="82"/>
      <c r="AG2" s="82"/>
      <c r="AH2" s="82"/>
      <c r="AI2" s="82"/>
      <c r="AJ2" s="83"/>
      <c r="AK2" s="83" t="str">
        <f t="shared" ref="AK2:CV2" si="0">IF(AK3="","",AJ2+1)</f>
        <v/>
      </c>
      <c r="AL2" s="83" t="str">
        <f t="shared" si="0"/>
        <v/>
      </c>
      <c r="AM2" s="83" t="str">
        <f t="shared" si="0"/>
        <v/>
      </c>
      <c r="AN2" s="83" t="str">
        <f t="shared" si="0"/>
        <v/>
      </c>
      <c r="AO2" s="83" t="str">
        <f t="shared" si="0"/>
        <v/>
      </c>
      <c r="AP2" s="83" t="str">
        <f t="shared" si="0"/>
        <v/>
      </c>
      <c r="AQ2" s="83" t="str">
        <f t="shared" si="0"/>
        <v/>
      </c>
      <c r="AR2" s="83" t="str">
        <f t="shared" si="0"/>
        <v/>
      </c>
      <c r="AS2" s="83" t="str">
        <f t="shared" si="0"/>
        <v/>
      </c>
      <c r="AT2" s="83" t="str">
        <f t="shared" si="0"/>
        <v/>
      </c>
      <c r="AU2" s="83" t="str">
        <f t="shared" si="0"/>
        <v/>
      </c>
      <c r="AV2" s="83" t="str">
        <f t="shared" si="0"/>
        <v/>
      </c>
      <c r="AW2" s="83" t="str">
        <f t="shared" si="0"/>
        <v/>
      </c>
      <c r="AX2" s="83" t="str">
        <f t="shared" si="0"/>
        <v/>
      </c>
      <c r="AY2" s="83" t="str">
        <f t="shared" si="0"/>
        <v/>
      </c>
      <c r="AZ2" s="83" t="str">
        <f t="shared" si="0"/>
        <v/>
      </c>
      <c r="BA2" s="83" t="str">
        <f t="shared" si="0"/>
        <v/>
      </c>
      <c r="BB2" s="83" t="str">
        <f t="shared" si="0"/>
        <v/>
      </c>
      <c r="BC2" s="83" t="str">
        <f t="shared" si="0"/>
        <v/>
      </c>
      <c r="BD2" s="83" t="str">
        <f t="shared" si="0"/>
        <v/>
      </c>
      <c r="BE2" s="83" t="str">
        <f t="shared" si="0"/>
        <v/>
      </c>
      <c r="BF2" s="83" t="str">
        <f t="shared" si="0"/>
        <v/>
      </c>
      <c r="BG2" s="83" t="str">
        <f t="shared" si="0"/>
        <v/>
      </c>
      <c r="BH2" s="83" t="str">
        <f t="shared" si="0"/>
        <v/>
      </c>
      <c r="BI2" s="83" t="str">
        <f t="shared" si="0"/>
        <v/>
      </c>
      <c r="BJ2" s="83" t="str">
        <f t="shared" si="0"/>
        <v/>
      </c>
      <c r="BK2" s="83" t="str">
        <f t="shared" si="0"/>
        <v/>
      </c>
      <c r="BL2" s="83" t="str">
        <f t="shared" si="0"/>
        <v/>
      </c>
      <c r="BM2" s="83" t="str">
        <f t="shared" si="0"/>
        <v/>
      </c>
      <c r="BN2" s="83" t="str">
        <f t="shared" si="0"/>
        <v/>
      </c>
      <c r="BO2" s="83" t="str">
        <f t="shared" si="0"/>
        <v/>
      </c>
      <c r="BP2" s="83" t="str">
        <f t="shared" si="0"/>
        <v/>
      </c>
      <c r="BQ2" s="83" t="str">
        <f t="shared" si="0"/>
        <v/>
      </c>
      <c r="BR2" s="83" t="str">
        <f t="shared" si="0"/>
        <v/>
      </c>
      <c r="BS2" s="83" t="str">
        <f t="shared" si="0"/>
        <v/>
      </c>
      <c r="BT2" s="83" t="str">
        <f t="shared" si="0"/>
        <v/>
      </c>
      <c r="BU2" s="83" t="str">
        <f t="shared" si="0"/>
        <v/>
      </c>
      <c r="BV2" s="83" t="str">
        <f t="shared" si="0"/>
        <v/>
      </c>
      <c r="BW2" s="83" t="str">
        <f t="shared" si="0"/>
        <v/>
      </c>
      <c r="BX2" s="83" t="str">
        <f t="shared" si="0"/>
        <v/>
      </c>
      <c r="BY2" s="83" t="str">
        <f t="shared" si="0"/>
        <v/>
      </c>
      <c r="BZ2" s="83" t="str">
        <f t="shared" si="0"/>
        <v/>
      </c>
      <c r="CA2" s="83" t="str">
        <f t="shared" si="0"/>
        <v/>
      </c>
      <c r="CB2" s="83" t="str">
        <f t="shared" si="0"/>
        <v/>
      </c>
      <c r="CC2" s="83" t="str">
        <f t="shared" si="0"/>
        <v/>
      </c>
      <c r="CD2" s="83" t="str">
        <f t="shared" si="0"/>
        <v/>
      </c>
      <c r="CE2" s="83" t="str">
        <f t="shared" si="0"/>
        <v/>
      </c>
      <c r="CF2" s="83" t="str">
        <f t="shared" si="0"/>
        <v/>
      </c>
      <c r="CG2" s="83" t="str">
        <f t="shared" si="0"/>
        <v/>
      </c>
      <c r="CH2" s="83" t="str">
        <f t="shared" si="0"/>
        <v/>
      </c>
      <c r="CI2" s="83" t="str">
        <f t="shared" si="0"/>
        <v/>
      </c>
      <c r="CJ2" s="83" t="str">
        <f t="shared" si="0"/>
        <v/>
      </c>
      <c r="CK2" s="83" t="str">
        <f t="shared" si="0"/>
        <v/>
      </c>
      <c r="CL2" s="83" t="str">
        <f t="shared" si="0"/>
        <v/>
      </c>
      <c r="CM2" s="83" t="str">
        <f t="shared" si="0"/>
        <v/>
      </c>
      <c r="CN2" s="83" t="str">
        <f t="shared" si="0"/>
        <v/>
      </c>
      <c r="CO2" s="83" t="str">
        <f t="shared" si="0"/>
        <v/>
      </c>
      <c r="CP2" s="83" t="str">
        <f t="shared" si="0"/>
        <v/>
      </c>
      <c r="CQ2" s="83" t="str">
        <f t="shared" si="0"/>
        <v/>
      </c>
      <c r="CR2" s="83" t="str">
        <f t="shared" si="0"/>
        <v/>
      </c>
      <c r="CS2" s="83" t="str">
        <f t="shared" si="0"/>
        <v/>
      </c>
      <c r="CT2" s="83" t="str">
        <f t="shared" si="0"/>
        <v/>
      </c>
      <c r="CU2" s="83" t="str">
        <f t="shared" si="0"/>
        <v/>
      </c>
      <c r="CV2" s="83" t="str">
        <f t="shared" si="0"/>
        <v/>
      </c>
      <c r="CW2" s="83" t="str">
        <f t="shared" ref="CW2:FH2" si="1">IF(CW3="","",CV2+1)</f>
        <v/>
      </c>
      <c r="CX2" s="83" t="str">
        <f t="shared" si="1"/>
        <v/>
      </c>
      <c r="CY2" s="83" t="str">
        <f t="shared" si="1"/>
        <v/>
      </c>
      <c r="CZ2" s="83" t="str">
        <f t="shared" si="1"/>
        <v/>
      </c>
      <c r="DA2" s="83" t="str">
        <f t="shared" si="1"/>
        <v/>
      </c>
      <c r="DB2" s="83" t="str">
        <f t="shared" si="1"/>
        <v/>
      </c>
      <c r="DC2" s="83" t="str">
        <f t="shared" si="1"/>
        <v/>
      </c>
      <c r="DD2" s="83" t="str">
        <f t="shared" si="1"/>
        <v/>
      </c>
      <c r="DE2" s="83" t="str">
        <f t="shared" si="1"/>
        <v/>
      </c>
      <c r="DF2" s="83" t="str">
        <f t="shared" si="1"/>
        <v/>
      </c>
      <c r="DG2" s="83" t="str">
        <f t="shared" si="1"/>
        <v/>
      </c>
      <c r="DH2" s="83" t="str">
        <f t="shared" si="1"/>
        <v/>
      </c>
      <c r="DI2" s="83" t="str">
        <f t="shared" si="1"/>
        <v/>
      </c>
      <c r="DJ2" s="83" t="str">
        <f t="shared" si="1"/>
        <v/>
      </c>
      <c r="DK2" s="83" t="str">
        <f t="shared" si="1"/>
        <v/>
      </c>
      <c r="DL2" s="83" t="str">
        <f t="shared" si="1"/>
        <v/>
      </c>
      <c r="DM2" s="83" t="str">
        <f t="shared" si="1"/>
        <v/>
      </c>
      <c r="DN2" s="83" t="str">
        <f t="shared" si="1"/>
        <v/>
      </c>
      <c r="DO2" s="83" t="str">
        <f t="shared" si="1"/>
        <v/>
      </c>
      <c r="DP2" s="83" t="str">
        <f t="shared" si="1"/>
        <v/>
      </c>
      <c r="DQ2" s="83" t="str">
        <f t="shared" si="1"/>
        <v/>
      </c>
      <c r="DR2" s="83" t="str">
        <f t="shared" si="1"/>
        <v/>
      </c>
      <c r="DS2" s="83" t="str">
        <f t="shared" si="1"/>
        <v/>
      </c>
      <c r="DT2" s="83" t="str">
        <f t="shared" si="1"/>
        <v/>
      </c>
      <c r="DU2" s="83" t="str">
        <f t="shared" si="1"/>
        <v/>
      </c>
      <c r="DV2" s="83" t="str">
        <f t="shared" si="1"/>
        <v/>
      </c>
      <c r="DW2" s="83" t="str">
        <f t="shared" si="1"/>
        <v/>
      </c>
      <c r="DX2" s="83" t="str">
        <f t="shared" si="1"/>
        <v/>
      </c>
      <c r="DY2" s="83" t="str">
        <f t="shared" si="1"/>
        <v/>
      </c>
      <c r="DZ2" s="83" t="str">
        <f t="shared" si="1"/>
        <v/>
      </c>
      <c r="EA2" s="83" t="str">
        <f t="shared" si="1"/>
        <v/>
      </c>
      <c r="EB2" s="83" t="str">
        <f t="shared" si="1"/>
        <v/>
      </c>
      <c r="EC2" s="83" t="str">
        <f t="shared" si="1"/>
        <v/>
      </c>
      <c r="ED2" s="83" t="str">
        <f t="shared" si="1"/>
        <v/>
      </c>
      <c r="EE2" s="83" t="str">
        <f t="shared" si="1"/>
        <v/>
      </c>
      <c r="EF2" s="83" t="str">
        <f t="shared" si="1"/>
        <v/>
      </c>
      <c r="EG2" s="83" t="str">
        <f t="shared" si="1"/>
        <v/>
      </c>
      <c r="EH2" s="83" t="str">
        <f t="shared" si="1"/>
        <v/>
      </c>
      <c r="EI2" s="83" t="str">
        <f t="shared" si="1"/>
        <v/>
      </c>
      <c r="EJ2" s="83" t="str">
        <f t="shared" si="1"/>
        <v/>
      </c>
      <c r="EK2" s="83" t="str">
        <f t="shared" si="1"/>
        <v/>
      </c>
      <c r="EL2" s="83" t="str">
        <f t="shared" si="1"/>
        <v/>
      </c>
      <c r="EM2" s="83" t="str">
        <f t="shared" si="1"/>
        <v/>
      </c>
      <c r="EN2" s="83" t="str">
        <f t="shared" si="1"/>
        <v/>
      </c>
      <c r="EO2" s="83" t="str">
        <f t="shared" si="1"/>
        <v/>
      </c>
      <c r="EP2" s="83" t="str">
        <f t="shared" si="1"/>
        <v/>
      </c>
      <c r="EQ2" s="83" t="str">
        <f t="shared" si="1"/>
        <v/>
      </c>
      <c r="ER2" s="83" t="str">
        <f t="shared" si="1"/>
        <v/>
      </c>
      <c r="ES2" s="83" t="str">
        <f t="shared" si="1"/>
        <v/>
      </c>
      <c r="ET2" s="83" t="str">
        <f t="shared" si="1"/>
        <v/>
      </c>
      <c r="EU2" s="83" t="str">
        <f t="shared" si="1"/>
        <v/>
      </c>
      <c r="EV2" s="83" t="str">
        <f t="shared" si="1"/>
        <v/>
      </c>
      <c r="EW2" s="83" t="str">
        <f t="shared" si="1"/>
        <v/>
      </c>
      <c r="EX2" s="83" t="str">
        <f t="shared" si="1"/>
        <v/>
      </c>
      <c r="EY2" s="83" t="str">
        <f t="shared" si="1"/>
        <v/>
      </c>
      <c r="EZ2" s="83" t="str">
        <f t="shared" si="1"/>
        <v/>
      </c>
      <c r="FA2" s="83" t="str">
        <f t="shared" si="1"/>
        <v/>
      </c>
      <c r="FB2" s="83" t="str">
        <f t="shared" si="1"/>
        <v/>
      </c>
      <c r="FC2" s="83" t="str">
        <f t="shared" si="1"/>
        <v/>
      </c>
      <c r="FD2" s="83" t="str">
        <f t="shared" si="1"/>
        <v/>
      </c>
      <c r="FE2" s="83" t="str">
        <f t="shared" si="1"/>
        <v/>
      </c>
      <c r="FF2" s="83" t="str">
        <f t="shared" si="1"/>
        <v/>
      </c>
      <c r="FG2" s="83" t="str">
        <f t="shared" si="1"/>
        <v/>
      </c>
      <c r="FH2" s="83" t="str">
        <f t="shared" si="1"/>
        <v/>
      </c>
      <c r="FI2" s="83" t="str">
        <f t="shared" ref="FI2:HT2" si="2">IF(FI3="","",FH2+1)</f>
        <v/>
      </c>
      <c r="FJ2" s="83" t="str">
        <f t="shared" si="2"/>
        <v/>
      </c>
      <c r="FK2" s="83" t="str">
        <f t="shared" si="2"/>
        <v/>
      </c>
      <c r="FL2" s="83" t="str">
        <f t="shared" si="2"/>
        <v/>
      </c>
      <c r="FM2" s="83" t="str">
        <f t="shared" si="2"/>
        <v/>
      </c>
      <c r="FN2" s="83" t="str">
        <f t="shared" si="2"/>
        <v/>
      </c>
      <c r="FO2" s="83" t="str">
        <f t="shared" si="2"/>
        <v/>
      </c>
      <c r="FP2" s="83" t="str">
        <f t="shared" si="2"/>
        <v/>
      </c>
      <c r="FQ2" s="83" t="str">
        <f t="shared" si="2"/>
        <v/>
      </c>
      <c r="FR2" s="83" t="str">
        <f t="shared" si="2"/>
        <v/>
      </c>
      <c r="FS2" s="83" t="str">
        <f t="shared" si="2"/>
        <v/>
      </c>
      <c r="FT2" s="83" t="str">
        <f t="shared" si="2"/>
        <v/>
      </c>
      <c r="FU2" s="83" t="str">
        <f t="shared" si="2"/>
        <v/>
      </c>
      <c r="FV2" s="83" t="str">
        <f t="shared" si="2"/>
        <v/>
      </c>
      <c r="FW2" s="83" t="str">
        <f t="shared" si="2"/>
        <v/>
      </c>
      <c r="FX2" s="83" t="str">
        <f t="shared" si="2"/>
        <v/>
      </c>
      <c r="FY2" s="83" t="str">
        <f t="shared" si="2"/>
        <v/>
      </c>
      <c r="FZ2" s="83" t="str">
        <f t="shared" si="2"/>
        <v/>
      </c>
      <c r="GA2" s="83" t="str">
        <f t="shared" si="2"/>
        <v/>
      </c>
      <c r="GB2" s="83" t="str">
        <f t="shared" si="2"/>
        <v/>
      </c>
      <c r="GC2" s="83" t="str">
        <f t="shared" si="2"/>
        <v/>
      </c>
      <c r="GD2" s="83" t="str">
        <f t="shared" si="2"/>
        <v/>
      </c>
      <c r="GE2" s="83" t="str">
        <f t="shared" si="2"/>
        <v/>
      </c>
      <c r="GF2" s="83" t="str">
        <f t="shared" si="2"/>
        <v/>
      </c>
      <c r="GG2" s="83" t="str">
        <f t="shared" si="2"/>
        <v/>
      </c>
      <c r="GH2" s="83" t="str">
        <f t="shared" si="2"/>
        <v/>
      </c>
      <c r="GI2" s="83" t="str">
        <f t="shared" si="2"/>
        <v/>
      </c>
      <c r="GJ2" s="83" t="str">
        <f t="shared" si="2"/>
        <v/>
      </c>
      <c r="GK2" s="83" t="str">
        <f t="shared" si="2"/>
        <v/>
      </c>
      <c r="GL2" s="83" t="str">
        <f t="shared" si="2"/>
        <v/>
      </c>
      <c r="GM2" s="83" t="str">
        <f t="shared" si="2"/>
        <v/>
      </c>
      <c r="GN2" s="83" t="str">
        <f t="shared" si="2"/>
        <v/>
      </c>
      <c r="GO2" s="83" t="str">
        <f t="shared" si="2"/>
        <v/>
      </c>
      <c r="GP2" s="83" t="str">
        <f t="shared" si="2"/>
        <v/>
      </c>
      <c r="GQ2" s="83" t="str">
        <f t="shared" si="2"/>
        <v/>
      </c>
      <c r="GR2" s="83" t="str">
        <f t="shared" si="2"/>
        <v/>
      </c>
      <c r="GS2" s="83" t="str">
        <f t="shared" si="2"/>
        <v/>
      </c>
      <c r="GT2" s="83" t="str">
        <f t="shared" si="2"/>
        <v/>
      </c>
      <c r="GU2" s="83" t="str">
        <f t="shared" si="2"/>
        <v/>
      </c>
      <c r="GV2" s="83" t="str">
        <f t="shared" si="2"/>
        <v/>
      </c>
      <c r="GW2" s="83" t="str">
        <f t="shared" si="2"/>
        <v/>
      </c>
      <c r="GX2" s="83" t="str">
        <f t="shared" si="2"/>
        <v/>
      </c>
      <c r="GY2" s="83" t="str">
        <f t="shared" si="2"/>
        <v/>
      </c>
      <c r="GZ2" s="83" t="str">
        <f t="shared" si="2"/>
        <v/>
      </c>
      <c r="HA2" s="83" t="str">
        <f t="shared" si="2"/>
        <v/>
      </c>
      <c r="HB2" s="83" t="str">
        <f t="shared" si="2"/>
        <v/>
      </c>
      <c r="HC2" s="83" t="str">
        <f t="shared" si="2"/>
        <v/>
      </c>
      <c r="HD2" s="83" t="str">
        <f t="shared" si="2"/>
        <v/>
      </c>
      <c r="HE2" s="83" t="str">
        <f t="shared" si="2"/>
        <v/>
      </c>
      <c r="HF2" s="83" t="str">
        <f t="shared" si="2"/>
        <v/>
      </c>
      <c r="HG2" s="83" t="str">
        <f t="shared" si="2"/>
        <v/>
      </c>
      <c r="HH2" s="83" t="str">
        <f t="shared" si="2"/>
        <v/>
      </c>
      <c r="HI2" s="83" t="str">
        <f t="shared" si="2"/>
        <v/>
      </c>
      <c r="HJ2" s="83" t="str">
        <f t="shared" si="2"/>
        <v/>
      </c>
      <c r="HK2" s="83" t="str">
        <f t="shared" si="2"/>
        <v/>
      </c>
      <c r="HL2" s="83" t="str">
        <f t="shared" si="2"/>
        <v/>
      </c>
      <c r="HM2" s="83" t="str">
        <f t="shared" si="2"/>
        <v/>
      </c>
      <c r="HN2" s="83" t="str">
        <f t="shared" si="2"/>
        <v/>
      </c>
      <c r="HO2" s="83" t="str">
        <f t="shared" si="2"/>
        <v/>
      </c>
      <c r="HP2" s="83" t="str">
        <f t="shared" si="2"/>
        <v/>
      </c>
      <c r="HQ2" s="83" t="str">
        <f t="shared" si="2"/>
        <v/>
      </c>
      <c r="HR2" s="83" t="str">
        <f t="shared" si="2"/>
        <v/>
      </c>
      <c r="HS2" s="83" t="str">
        <f t="shared" si="2"/>
        <v/>
      </c>
      <c r="HT2" s="83" t="str">
        <f t="shared" si="2"/>
        <v/>
      </c>
      <c r="HU2" s="83" t="str">
        <f t="shared" ref="HU2:IK2" si="3">IF(HU3="","",HT2+1)</f>
        <v/>
      </c>
      <c r="HV2" s="83" t="str">
        <f t="shared" si="3"/>
        <v/>
      </c>
      <c r="HW2" s="83" t="str">
        <f t="shared" si="3"/>
        <v/>
      </c>
      <c r="HX2" s="83" t="str">
        <f t="shared" si="3"/>
        <v/>
      </c>
      <c r="HY2" s="83" t="str">
        <f t="shared" si="3"/>
        <v/>
      </c>
      <c r="HZ2" s="83" t="str">
        <f t="shared" si="3"/>
        <v/>
      </c>
      <c r="IA2" s="83" t="str">
        <f t="shared" si="3"/>
        <v/>
      </c>
      <c r="IB2" s="83" t="str">
        <f t="shared" si="3"/>
        <v/>
      </c>
      <c r="IC2" s="83" t="str">
        <f t="shared" si="3"/>
        <v/>
      </c>
      <c r="ID2" s="83" t="str">
        <f t="shared" si="3"/>
        <v/>
      </c>
      <c r="IE2" s="83" t="str">
        <f t="shared" si="3"/>
        <v/>
      </c>
      <c r="IF2" s="83" t="str">
        <f t="shared" si="3"/>
        <v/>
      </c>
      <c r="IG2" s="83" t="str">
        <f t="shared" si="3"/>
        <v/>
      </c>
      <c r="IH2" s="83" t="str">
        <f t="shared" si="3"/>
        <v/>
      </c>
      <c r="II2" s="83" t="str">
        <f t="shared" si="3"/>
        <v/>
      </c>
      <c r="IJ2" s="83" t="str">
        <f t="shared" si="3"/>
        <v/>
      </c>
      <c r="IK2" s="83" t="str">
        <f t="shared" si="3"/>
        <v/>
      </c>
    </row>
    <row r="3" spans="1:245" s="89" customFormat="1" x14ac:dyDescent="0.2">
      <c r="A3" s="85" t="s">
        <v>117</v>
      </c>
      <c r="B3" s="86" t="s">
        <v>335</v>
      </c>
      <c r="C3" s="86" t="s">
        <v>336</v>
      </c>
      <c r="D3" s="87"/>
      <c r="E3" s="87"/>
      <c r="F3" s="88"/>
      <c r="G3" s="86"/>
      <c r="H3" s="86"/>
      <c r="I3" s="86"/>
      <c r="J3" s="86"/>
      <c r="K3" s="87"/>
      <c r="L3" s="87"/>
      <c r="M3" s="87"/>
      <c r="N3" s="87"/>
      <c r="O3" s="87"/>
      <c r="P3" s="87"/>
      <c r="Q3" s="87"/>
      <c r="R3" s="87"/>
      <c r="S3" s="87"/>
      <c r="T3" s="87"/>
      <c r="U3" s="87"/>
      <c r="V3" s="87"/>
      <c r="W3" s="87"/>
      <c r="X3" s="87"/>
      <c r="Y3" s="87"/>
      <c r="Z3" s="87"/>
      <c r="AA3" s="87"/>
      <c r="AB3" s="87"/>
      <c r="AC3" s="87"/>
      <c r="AD3" s="87"/>
      <c r="AE3" s="87"/>
      <c r="AF3" s="87"/>
      <c r="AG3" s="87"/>
      <c r="AH3" s="87"/>
      <c r="AI3" s="87"/>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row>
    <row r="4" spans="1:245" s="89" customFormat="1" x14ac:dyDescent="0.2">
      <c r="A4" s="85" t="s">
        <v>118</v>
      </c>
      <c r="B4" s="86"/>
      <c r="C4" s="91"/>
      <c r="D4" s="86"/>
      <c r="E4" s="86"/>
      <c r="F4" s="88"/>
      <c r="G4" s="86"/>
      <c r="H4" s="86"/>
      <c r="I4" s="86"/>
      <c r="J4" s="86"/>
      <c r="K4" s="87"/>
      <c r="L4" s="86"/>
      <c r="M4" s="86"/>
      <c r="N4" s="86"/>
      <c r="O4" s="87"/>
      <c r="P4" s="87"/>
      <c r="Q4" s="86"/>
      <c r="R4" s="86"/>
      <c r="S4" s="86"/>
      <c r="T4" s="86"/>
      <c r="U4" s="86"/>
      <c r="V4" s="86"/>
      <c r="W4" s="86"/>
      <c r="X4" s="92"/>
      <c r="Y4" s="86"/>
      <c r="Z4" s="87"/>
      <c r="AA4" s="86"/>
      <c r="AB4" s="86"/>
      <c r="AC4" s="87"/>
      <c r="AD4" s="87"/>
      <c r="AE4" s="87"/>
      <c r="AF4" s="87"/>
      <c r="AG4" s="87"/>
      <c r="AH4" s="87"/>
      <c r="AI4" s="87"/>
      <c r="AQ4" s="93"/>
      <c r="AR4" s="93"/>
      <c r="AS4" s="93"/>
      <c r="AT4" s="93"/>
      <c r="AU4" s="93"/>
      <c r="AV4" s="93"/>
      <c r="AW4" s="93"/>
      <c r="GA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row>
    <row r="5" spans="1:245" s="98" customFormat="1" x14ac:dyDescent="0.2">
      <c r="A5" s="94" t="s">
        <v>119</v>
      </c>
      <c r="B5" s="95" t="s">
        <v>328</v>
      </c>
      <c r="C5" s="95" t="s">
        <v>328</v>
      </c>
      <c r="D5" s="95"/>
      <c r="E5" s="96"/>
      <c r="F5" s="97"/>
      <c r="G5" s="95"/>
      <c r="H5" s="95"/>
      <c r="I5" s="95"/>
      <c r="J5" s="95"/>
      <c r="K5" s="95"/>
      <c r="L5" s="96"/>
      <c r="M5" s="95"/>
      <c r="N5" s="96"/>
      <c r="O5" s="96"/>
      <c r="P5" s="96"/>
      <c r="Q5" s="95"/>
      <c r="R5" s="96"/>
      <c r="S5" s="95"/>
      <c r="T5" s="96"/>
      <c r="U5" s="95"/>
      <c r="V5" s="96"/>
      <c r="W5" s="95"/>
      <c r="X5" s="96"/>
      <c r="Y5" s="95"/>
      <c r="Z5" s="95"/>
      <c r="AA5" s="96"/>
      <c r="AB5" s="96"/>
      <c r="AC5" s="96"/>
      <c r="AD5" s="96"/>
      <c r="AE5" s="96"/>
      <c r="AF5" s="96"/>
      <c r="AG5" s="96"/>
      <c r="AH5" s="96"/>
      <c r="AI5" s="96"/>
      <c r="DO5" s="99"/>
      <c r="GC5" s="100"/>
      <c r="GD5" s="100"/>
      <c r="GE5" s="100"/>
      <c r="GF5" s="100"/>
      <c r="GG5" s="100"/>
      <c r="GH5" s="100"/>
      <c r="GI5" s="100"/>
      <c r="GJ5" s="100"/>
      <c r="GK5" s="100"/>
      <c r="GL5" s="100"/>
      <c r="GM5" s="100"/>
      <c r="GN5" s="100"/>
      <c r="GO5" s="100"/>
      <c r="GP5" s="100"/>
      <c r="GQ5" s="100"/>
      <c r="GR5" s="100"/>
      <c r="GS5" s="100"/>
      <c r="GT5" s="100"/>
      <c r="GU5" s="100"/>
      <c r="GV5" s="100"/>
      <c r="GW5" s="101"/>
      <c r="GX5" s="100"/>
      <c r="GY5" s="100"/>
      <c r="GZ5" s="100"/>
      <c r="HA5" s="100"/>
      <c r="HB5" s="100"/>
    </row>
    <row r="6" spans="1:245" s="98" customFormat="1" x14ac:dyDescent="0.2">
      <c r="A6" s="94" t="s">
        <v>120</v>
      </c>
      <c r="B6" s="95"/>
      <c r="C6" s="95"/>
      <c r="D6" s="96"/>
      <c r="E6" s="96"/>
      <c r="F6" s="97"/>
      <c r="G6" s="95"/>
      <c r="H6" s="95"/>
      <c r="I6" s="95"/>
      <c r="J6" s="95"/>
      <c r="K6" s="96"/>
      <c r="L6" s="96"/>
      <c r="M6" s="96"/>
      <c r="N6" s="96"/>
      <c r="O6" s="96"/>
      <c r="P6" s="96"/>
      <c r="Q6" s="96"/>
      <c r="R6" s="96"/>
      <c r="S6" s="96"/>
      <c r="T6" s="96"/>
      <c r="U6" s="96"/>
      <c r="V6" s="96"/>
      <c r="W6" s="96"/>
      <c r="X6" s="96"/>
      <c r="Y6" s="96"/>
      <c r="Z6" s="96"/>
      <c r="AA6" s="96"/>
      <c r="AB6" s="96"/>
      <c r="AC6" s="96"/>
      <c r="AD6" s="96"/>
      <c r="AE6" s="96"/>
      <c r="AF6" s="96"/>
      <c r="AG6" s="96"/>
      <c r="AH6" s="96"/>
      <c r="AI6" s="96"/>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row>
    <row r="7" spans="1:245" s="105" customFormat="1" x14ac:dyDescent="0.2">
      <c r="A7" s="85" t="s">
        <v>121</v>
      </c>
      <c r="B7" s="102" t="s">
        <v>329</v>
      </c>
      <c r="C7" s="102" t="s">
        <v>332</v>
      </c>
      <c r="D7" s="102"/>
      <c r="E7" s="103"/>
      <c r="F7" s="104"/>
      <c r="G7" s="102"/>
      <c r="H7" s="102"/>
      <c r="I7" s="102"/>
      <c r="J7" s="102"/>
      <c r="K7" s="103"/>
      <c r="L7" s="103"/>
      <c r="M7" s="102"/>
      <c r="N7" s="103"/>
      <c r="O7" s="103"/>
      <c r="P7" s="103"/>
      <c r="Q7" s="102"/>
      <c r="R7" s="103"/>
      <c r="S7" s="102"/>
      <c r="T7" s="103"/>
      <c r="U7" s="103"/>
      <c r="V7" s="103"/>
      <c r="W7" s="103"/>
      <c r="X7" s="103"/>
      <c r="Y7" s="103"/>
      <c r="Z7" s="103"/>
      <c r="AA7" s="103"/>
      <c r="AB7" s="103"/>
      <c r="AC7" s="103"/>
      <c r="AD7" s="103"/>
      <c r="AE7" s="103"/>
      <c r="AF7" s="103"/>
      <c r="AG7" s="103"/>
      <c r="AH7" s="103"/>
      <c r="AI7" s="103"/>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row>
    <row r="8" spans="1:245" s="105" customFormat="1" x14ac:dyDescent="0.2">
      <c r="A8" s="85" t="s">
        <v>122</v>
      </c>
      <c r="B8" s="102"/>
      <c r="C8" s="102"/>
      <c r="D8" s="103"/>
      <c r="E8" s="103"/>
      <c r="F8" s="104"/>
      <c r="G8" s="102"/>
      <c r="H8" s="102"/>
      <c r="I8" s="102"/>
      <c r="J8" s="102"/>
      <c r="K8" s="103"/>
      <c r="L8" s="103"/>
      <c r="M8" s="103"/>
      <c r="N8" s="102"/>
      <c r="O8" s="103"/>
      <c r="P8" s="103"/>
      <c r="Q8" s="103"/>
      <c r="R8" s="103"/>
      <c r="S8" s="102"/>
      <c r="T8" s="103"/>
      <c r="U8" s="103"/>
      <c r="V8" s="103"/>
      <c r="W8" s="103"/>
      <c r="X8" s="103"/>
      <c r="Y8" s="103"/>
      <c r="Z8" s="103"/>
      <c r="AA8" s="103"/>
      <c r="AB8" s="103"/>
      <c r="AC8" s="103"/>
      <c r="AD8" s="103"/>
      <c r="AE8" s="103"/>
      <c r="AF8" s="103"/>
      <c r="AG8" s="103"/>
      <c r="AH8" s="103"/>
      <c r="AI8" s="103"/>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row>
    <row r="9" spans="1:245" s="98" customFormat="1" x14ac:dyDescent="0.2">
      <c r="A9" s="94" t="s">
        <v>123</v>
      </c>
      <c r="B9" s="95"/>
      <c r="C9" s="107"/>
      <c r="D9" s="107"/>
      <c r="E9" s="96"/>
      <c r="F9" s="97"/>
      <c r="G9" s="95"/>
      <c r="H9" s="95"/>
      <c r="I9" s="95"/>
      <c r="J9" s="95"/>
      <c r="K9" s="96"/>
      <c r="L9" s="95"/>
      <c r="M9" s="95"/>
      <c r="N9" s="96"/>
      <c r="O9" s="96"/>
      <c r="P9" s="96"/>
      <c r="Q9" s="107"/>
      <c r="R9" s="96"/>
      <c r="S9" s="95"/>
      <c r="T9" s="95"/>
      <c r="U9" s="95"/>
      <c r="V9" s="96"/>
      <c r="W9" s="96"/>
      <c r="X9" s="96"/>
      <c r="Y9" s="96"/>
      <c r="Z9" s="96"/>
      <c r="AA9" s="96"/>
      <c r="AB9" s="96"/>
      <c r="AC9" s="96"/>
      <c r="AD9" s="96"/>
      <c r="AE9" s="96"/>
      <c r="AF9" s="96"/>
      <c r="AG9" s="96"/>
      <c r="AH9" s="96"/>
      <c r="AI9" s="96"/>
      <c r="AY9" s="99"/>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row>
    <row r="10" spans="1:245" s="98" customFormat="1" x14ac:dyDescent="0.2">
      <c r="A10" s="94" t="s">
        <v>124</v>
      </c>
      <c r="B10" s="95"/>
      <c r="C10" s="95"/>
      <c r="D10" s="95"/>
      <c r="E10" s="96"/>
      <c r="F10" s="97"/>
      <c r="G10" s="95"/>
      <c r="H10" s="95"/>
      <c r="I10" s="95"/>
      <c r="J10" s="95"/>
      <c r="K10" s="96"/>
      <c r="L10" s="96"/>
      <c r="M10" s="96"/>
      <c r="N10" s="96"/>
      <c r="O10" s="96"/>
      <c r="P10" s="96"/>
      <c r="Q10" s="95"/>
      <c r="R10" s="96"/>
      <c r="S10" s="96"/>
      <c r="T10" s="96"/>
      <c r="U10" s="96"/>
      <c r="V10" s="96"/>
      <c r="W10" s="96"/>
      <c r="X10" s="96"/>
      <c r="Y10" s="96"/>
      <c r="Z10" s="96"/>
      <c r="AA10" s="96"/>
      <c r="AB10" s="96"/>
      <c r="AC10" s="96"/>
      <c r="AD10" s="96"/>
      <c r="AE10" s="96"/>
      <c r="AF10" s="96"/>
      <c r="AG10" s="96"/>
      <c r="AH10" s="96"/>
      <c r="AI10" s="96"/>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row>
    <row r="11" spans="1:245" s="105" customFormat="1" x14ac:dyDescent="0.2">
      <c r="A11" s="85" t="s">
        <v>125</v>
      </c>
      <c r="B11" s="102"/>
      <c r="C11" s="102"/>
      <c r="D11" s="103"/>
      <c r="E11" s="103"/>
      <c r="F11" s="104"/>
      <c r="G11" s="102"/>
      <c r="H11" s="102"/>
      <c r="I11" s="102"/>
      <c r="J11" s="102"/>
      <c r="K11" s="103"/>
      <c r="L11" s="103"/>
      <c r="M11" s="103"/>
      <c r="N11" s="103"/>
      <c r="O11" s="103"/>
      <c r="P11" s="103"/>
      <c r="Q11" s="103"/>
      <c r="R11" s="103"/>
      <c r="S11" s="102"/>
      <c r="T11" s="103"/>
      <c r="U11" s="103"/>
      <c r="V11" s="103"/>
      <c r="W11" s="103"/>
      <c r="X11" s="102"/>
      <c r="Y11" s="103"/>
      <c r="Z11" s="103"/>
      <c r="AA11" s="103"/>
      <c r="AB11" s="103"/>
      <c r="AC11" s="103"/>
      <c r="AD11" s="103"/>
      <c r="AE11" s="103"/>
      <c r="AF11" s="103"/>
      <c r="AG11" s="103"/>
      <c r="AH11" s="103"/>
      <c r="AI11" s="103"/>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row>
    <row r="12" spans="1:245" s="105" customFormat="1" ht="25.5" x14ac:dyDescent="0.2">
      <c r="A12" s="85" t="s">
        <v>126</v>
      </c>
      <c r="B12" s="102"/>
      <c r="C12" s="102"/>
      <c r="D12" s="103"/>
      <c r="E12" s="103"/>
      <c r="F12" s="104"/>
      <c r="G12" s="102"/>
      <c r="H12" s="102"/>
      <c r="I12" s="102"/>
      <c r="J12" s="102"/>
      <c r="K12" s="103"/>
      <c r="L12" s="103"/>
      <c r="M12" s="103"/>
      <c r="N12" s="103"/>
      <c r="O12" s="103"/>
      <c r="P12" s="103"/>
      <c r="Q12" s="103"/>
      <c r="R12" s="103"/>
      <c r="S12" s="102"/>
      <c r="T12" s="103"/>
      <c r="U12" s="103"/>
      <c r="V12" s="103"/>
      <c r="W12" s="103"/>
      <c r="X12" s="102"/>
      <c r="Y12" s="103"/>
      <c r="Z12" s="103"/>
      <c r="AA12" s="103"/>
      <c r="AB12" s="103"/>
      <c r="AC12" s="103"/>
      <c r="AD12" s="103"/>
      <c r="AE12" s="103"/>
      <c r="AF12" s="103"/>
      <c r="AG12" s="103"/>
      <c r="AH12" s="103"/>
      <c r="AI12" s="103"/>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row>
    <row r="13" spans="1:245" s="98" customFormat="1" x14ac:dyDescent="0.2">
      <c r="A13" s="94" t="s">
        <v>127</v>
      </c>
      <c r="B13" s="95"/>
      <c r="C13" s="95"/>
      <c r="D13" s="96"/>
      <c r="E13" s="96"/>
      <c r="F13" s="97"/>
      <c r="G13" s="95"/>
      <c r="H13" s="95"/>
      <c r="I13" s="95"/>
      <c r="J13" s="95"/>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row>
    <row r="14" spans="1:245" s="98" customFormat="1" x14ac:dyDescent="0.2">
      <c r="A14" s="94" t="s">
        <v>128</v>
      </c>
      <c r="B14" s="95"/>
      <c r="C14" s="95"/>
      <c r="D14" s="96"/>
      <c r="E14" s="96"/>
      <c r="F14" s="97"/>
      <c r="G14" s="95"/>
      <c r="H14" s="95"/>
      <c r="I14" s="95"/>
      <c r="J14" s="95"/>
      <c r="K14" s="96"/>
      <c r="L14" s="96"/>
      <c r="M14" s="96"/>
      <c r="N14" s="95"/>
      <c r="O14" s="96"/>
      <c r="P14" s="96"/>
      <c r="Q14" s="96"/>
      <c r="R14" s="96"/>
      <c r="S14" s="96"/>
      <c r="T14" s="96"/>
      <c r="U14" s="96"/>
      <c r="V14" s="96"/>
      <c r="W14" s="96"/>
      <c r="X14" s="96"/>
      <c r="Y14" s="96"/>
      <c r="Z14" s="96"/>
      <c r="AA14" s="96"/>
      <c r="AB14" s="96"/>
      <c r="AC14" s="96"/>
      <c r="AD14" s="96"/>
      <c r="AE14" s="96"/>
      <c r="AF14" s="96"/>
      <c r="AG14" s="96"/>
      <c r="AH14" s="96"/>
      <c r="AI14" s="96"/>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row>
    <row r="15" spans="1:245" s="89" customFormat="1" x14ac:dyDescent="0.2">
      <c r="A15" s="85" t="s">
        <v>129</v>
      </c>
      <c r="B15" s="86"/>
      <c r="C15" s="86"/>
      <c r="D15" s="87"/>
      <c r="E15" s="87"/>
      <c r="F15" s="88"/>
      <c r="G15" s="86"/>
      <c r="H15" s="86"/>
      <c r="I15" s="86"/>
      <c r="J15" s="86"/>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45" s="105" customFormat="1" x14ac:dyDescent="0.2">
      <c r="A16" s="85" t="s">
        <v>130</v>
      </c>
      <c r="B16" s="102"/>
      <c r="C16" s="102"/>
      <c r="D16" s="103"/>
      <c r="E16" s="103"/>
      <c r="F16" s="104"/>
      <c r="G16" s="102"/>
      <c r="H16" s="102"/>
      <c r="I16" s="102"/>
      <c r="J16" s="102"/>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CC16" s="89"/>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row>
    <row r="17" spans="1:210" s="111" customFormat="1" x14ac:dyDescent="0.2">
      <c r="A17" s="94" t="s">
        <v>131</v>
      </c>
      <c r="B17" s="108"/>
      <c r="C17" s="108"/>
      <c r="D17" s="109"/>
      <c r="E17" s="109"/>
      <c r="F17" s="110"/>
      <c r="G17" s="108"/>
      <c r="H17" s="108"/>
      <c r="I17" s="108"/>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row>
    <row r="18" spans="1:210" s="111" customFormat="1" x14ac:dyDescent="0.2">
      <c r="A18" s="94" t="s">
        <v>132</v>
      </c>
      <c r="B18" s="108"/>
      <c r="C18" s="108"/>
      <c r="D18" s="109"/>
      <c r="E18" s="109"/>
      <c r="F18" s="110"/>
      <c r="G18" s="108"/>
      <c r="H18" s="108"/>
      <c r="I18" s="108"/>
      <c r="J18" s="108"/>
      <c r="K18" s="109"/>
      <c r="L18" s="109"/>
      <c r="M18" s="109"/>
      <c r="N18" s="109"/>
      <c r="O18" s="109"/>
      <c r="P18" s="109"/>
      <c r="Q18" s="109"/>
      <c r="R18" s="109"/>
      <c r="S18" s="109"/>
      <c r="T18" s="109"/>
      <c r="U18" s="109"/>
      <c r="V18" s="109"/>
      <c r="W18" s="109"/>
      <c r="X18" s="113"/>
      <c r="Y18" s="109"/>
      <c r="Z18" s="109"/>
      <c r="AA18" s="109"/>
      <c r="AB18" s="109"/>
      <c r="AC18" s="109"/>
      <c r="AD18" s="109"/>
      <c r="AE18" s="109"/>
      <c r="AF18" s="109"/>
      <c r="AG18" s="109"/>
      <c r="AH18" s="109"/>
      <c r="AI18" s="109"/>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row>
    <row r="19" spans="1:210" s="89" customFormat="1" x14ac:dyDescent="0.2">
      <c r="A19" s="85" t="s">
        <v>133</v>
      </c>
      <c r="B19" s="86"/>
      <c r="C19" s="86"/>
      <c r="D19" s="87"/>
      <c r="E19" s="87"/>
      <c r="F19" s="88"/>
      <c r="G19" s="86"/>
      <c r="H19" s="86"/>
      <c r="I19" s="86"/>
      <c r="J19" s="86"/>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s="119" customFormat="1" x14ac:dyDescent="0.25">
      <c r="A20" s="114" t="s">
        <v>134</v>
      </c>
      <c r="B20" s="115" t="s">
        <v>330</v>
      </c>
      <c r="C20" s="115" t="s">
        <v>333</v>
      </c>
      <c r="D20" s="116"/>
      <c r="E20" s="115"/>
      <c r="F20" s="117"/>
      <c r="G20" s="115"/>
      <c r="H20" s="115"/>
      <c r="I20" s="115"/>
      <c r="J20" s="115"/>
      <c r="K20" s="116"/>
      <c r="L20" s="116"/>
      <c r="M20" s="118"/>
      <c r="N20" s="116"/>
      <c r="P20" s="120"/>
      <c r="Q20" s="116"/>
      <c r="R20" s="116"/>
      <c r="T20" s="116"/>
      <c r="U20" s="116"/>
      <c r="V20" s="116"/>
      <c r="W20" s="116"/>
      <c r="X20" s="116"/>
      <c r="Y20" s="116"/>
      <c r="Z20" s="116"/>
      <c r="AA20" s="120"/>
      <c r="AB20" s="120"/>
      <c r="AC20" s="120"/>
      <c r="AD20" s="120"/>
      <c r="AE20" s="120"/>
      <c r="AF20" s="120"/>
      <c r="AG20" s="120"/>
      <c r="AH20" s="120"/>
      <c r="AI20" s="120"/>
      <c r="AJ20" s="120"/>
      <c r="AK20" s="120"/>
      <c r="AL20" s="120"/>
      <c r="AM20" s="120"/>
      <c r="AN20" s="120"/>
      <c r="AO20" s="120"/>
      <c r="AP20" s="120"/>
      <c r="AQ20" s="120"/>
      <c r="AR20" s="120"/>
      <c r="AS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X20" s="120"/>
      <c r="BY20" s="120"/>
      <c r="BZ20" s="120"/>
      <c r="CA20" s="120"/>
      <c r="CB20" s="120"/>
      <c r="CC20" s="120"/>
      <c r="CD20" s="120"/>
      <c r="CE20" s="120"/>
      <c r="CF20" s="120"/>
      <c r="CG20" s="120"/>
      <c r="CH20" s="120"/>
      <c r="CI20" s="120"/>
      <c r="CK20" s="120"/>
      <c r="CL20" s="120"/>
      <c r="CN20" s="120"/>
      <c r="CO20" s="120"/>
      <c r="CP20" s="120"/>
      <c r="CQ20" s="120"/>
      <c r="CR20" s="120"/>
      <c r="CS20" s="120"/>
      <c r="CT20" s="120"/>
      <c r="CU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GC20" s="118"/>
      <c r="GE20" s="118"/>
      <c r="GI20" s="118"/>
      <c r="GJ20" s="118"/>
      <c r="GK20" s="118"/>
      <c r="GM20" s="118"/>
      <c r="GN20" s="118"/>
      <c r="GO20" s="118"/>
      <c r="GP20" s="118"/>
      <c r="GQ20" s="118"/>
      <c r="GR20" s="118"/>
      <c r="GS20" s="118"/>
      <c r="GT20" s="118"/>
      <c r="GU20" s="118"/>
      <c r="GV20" s="118"/>
      <c r="GW20" s="118"/>
      <c r="GX20" s="118"/>
      <c r="GY20" s="118"/>
      <c r="GZ20" s="118"/>
      <c r="HA20" s="118"/>
      <c r="HB20" s="118"/>
    </row>
    <row r="21" spans="1:210" s="102" customFormat="1" ht="25.5" x14ac:dyDescent="0.25">
      <c r="A21" s="121" t="s">
        <v>135</v>
      </c>
      <c r="B21" s="122" t="s">
        <v>331</v>
      </c>
      <c r="C21" s="122" t="s">
        <v>334</v>
      </c>
      <c r="D21" s="123"/>
      <c r="E21" s="122"/>
      <c r="F21" s="124"/>
      <c r="G21" s="122"/>
      <c r="H21" s="122"/>
      <c r="I21" s="122"/>
      <c r="J21" s="122"/>
      <c r="K21" s="123"/>
      <c r="L21" s="123"/>
      <c r="M21" s="125"/>
      <c r="N21" s="123"/>
      <c r="P21" s="126"/>
      <c r="Q21" s="123"/>
      <c r="R21" s="123"/>
      <c r="T21" s="123"/>
      <c r="U21" s="123"/>
      <c r="V21" s="123"/>
      <c r="W21" s="123"/>
      <c r="X21" s="123"/>
      <c r="Y21" s="123"/>
      <c r="Z21" s="123"/>
      <c r="AA21" s="126"/>
      <c r="AB21" s="126"/>
      <c r="AC21" s="126"/>
      <c r="AD21" s="126"/>
      <c r="AE21" s="126"/>
      <c r="AF21" s="126"/>
      <c r="AG21" s="126"/>
      <c r="AH21" s="126"/>
      <c r="AI21" s="126"/>
      <c r="AJ21" s="126"/>
      <c r="AK21" s="126"/>
      <c r="AL21" s="126"/>
      <c r="AM21" s="126"/>
      <c r="AN21" s="126"/>
      <c r="AO21" s="126"/>
      <c r="AP21" s="126"/>
      <c r="AQ21" s="126"/>
      <c r="AR21" s="126"/>
      <c r="AS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X21" s="126"/>
      <c r="BY21" s="126"/>
      <c r="BZ21" s="126"/>
      <c r="CA21" s="126"/>
      <c r="CB21" s="126"/>
      <c r="CC21" s="126"/>
      <c r="CD21" s="126"/>
      <c r="CE21" s="126"/>
      <c r="CF21" s="126"/>
      <c r="CG21" s="126"/>
      <c r="CH21" s="126"/>
      <c r="CI21" s="126"/>
      <c r="CK21" s="126"/>
      <c r="CL21" s="126"/>
      <c r="CN21" s="126"/>
      <c r="CO21" s="126"/>
      <c r="CP21" s="126"/>
      <c r="CQ21" s="126"/>
      <c r="CR21" s="126"/>
      <c r="CS21" s="126"/>
      <c r="CT21" s="126"/>
      <c r="CU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GC21" s="125"/>
      <c r="GE21" s="125"/>
      <c r="GI21" s="125"/>
      <c r="GJ21" s="125"/>
      <c r="GK21" s="125"/>
      <c r="GM21" s="125"/>
      <c r="GN21" s="125"/>
      <c r="GO21" s="125"/>
      <c r="GP21" s="125"/>
      <c r="GQ21" s="125"/>
      <c r="GR21" s="125"/>
      <c r="GS21" s="125"/>
      <c r="GT21" s="125"/>
      <c r="GU21" s="125"/>
      <c r="GV21" s="125"/>
      <c r="GW21" s="125"/>
      <c r="GX21" s="125"/>
      <c r="GY21" s="125"/>
      <c r="GZ21" s="125"/>
      <c r="HA21" s="125"/>
      <c r="HB21" s="125"/>
    </row>
    <row r="22" spans="1:210" s="98" customFormat="1" x14ac:dyDescent="0.2">
      <c r="A22" s="94" t="s">
        <v>136</v>
      </c>
      <c r="B22" s="95"/>
      <c r="C22" s="95"/>
      <c r="D22" s="96"/>
      <c r="E22" s="96"/>
      <c r="F22" s="97"/>
      <c r="G22" s="95"/>
      <c r="H22" s="95"/>
      <c r="I22" s="95"/>
      <c r="J22" s="95"/>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row>
    <row r="23" spans="1:210" s="111" customFormat="1" ht="25.5" x14ac:dyDescent="0.2">
      <c r="A23" s="94" t="s">
        <v>137</v>
      </c>
      <c r="B23" s="108" t="s">
        <v>329</v>
      </c>
      <c r="C23" s="108" t="s">
        <v>329</v>
      </c>
      <c r="D23" s="108"/>
      <c r="E23" s="109"/>
      <c r="F23" s="110"/>
      <c r="G23" s="95"/>
      <c r="H23" s="108"/>
      <c r="I23" s="108"/>
      <c r="J23" s="108"/>
      <c r="K23" s="96"/>
      <c r="L23" s="109"/>
      <c r="M23" s="95"/>
      <c r="N23" s="109"/>
      <c r="O23" s="109"/>
      <c r="P23" s="109"/>
      <c r="Q23" s="108"/>
      <c r="R23" s="109"/>
      <c r="S23" s="108"/>
      <c r="T23" s="109"/>
      <c r="U23" s="109"/>
      <c r="V23" s="109"/>
      <c r="W23" s="109"/>
      <c r="X23" s="108"/>
      <c r="Y23" s="109"/>
      <c r="Z23" s="109"/>
      <c r="AA23" s="109"/>
      <c r="AB23" s="109"/>
      <c r="AC23" s="109"/>
      <c r="AD23" s="109"/>
      <c r="AE23" s="109"/>
      <c r="AF23" s="109"/>
      <c r="AG23" s="109"/>
      <c r="AH23" s="109"/>
      <c r="AI23" s="109"/>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row>
    <row r="24" spans="1:210" s="105" customFormat="1" ht="25.5" x14ac:dyDescent="0.2">
      <c r="A24" s="85" t="s">
        <v>138</v>
      </c>
      <c r="B24" s="102"/>
      <c r="C24" s="86"/>
      <c r="D24" s="87"/>
      <c r="E24" s="103"/>
      <c r="F24" s="104"/>
      <c r="G24" s="86"/>
      <c r="H24" s="102"/>
      <c r="I24" s="102"/>
      <c r="J24" s="102"/>
      <c r="K24" s="87"/>
      <c r="L24" s="103"/>
      <c r="M24" s="86"/>
      <c r="N24" s="103"/>
      <c r="O24" s="103"/>
      <c r="P24" s="103"/>
      <c r="Q24" s="87"/>
      <c r="R24" s="103"/>
      <c r="S24" s="86"/>
      <c r="T24" s="103"/>
      <c r="U24" s="103"/>
      <c r="V24" s="103"/>
      <c r="W24" s="103"/>
      <c r="X24" s="103"/>
      <c r="Y24" s="103"/>
      <c r="Z24" s="103"/>
      <c r="AA24" s="103"/>
      <c r="AB24" s="103"/>
      <c r="AC24" s="103"/>
      <c r="AD24" s="103"/>
      <c r="AE24" s="103"/>
      <c r="AF24" s="103"/>
      <c r="AG24" s="103"/>
      <c r="AH24" s="103"/>
      <c r="AI24" s="103"/>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row>
    <row r="25" spans="1:210" s="89" customFormat="1" x14ac:dyDescent="0.2">
      <c r="A25" s="85" t="s">
        <v>139</v>
      </c>
      <c r="B25" s="86"/>
      <c r="C25" s="86"/>
      <c r="D25" s="86"/>
      <c r="E25" s="87"/>
      <c r="F25" s="88"/>
      <c r="G25" s="86"/>
      <c r="H25" s="86"/>
      <c r="I25" s="86"/>
      <c r="J25" s="86"/>
      <c r="K25" s="87"/>
      <c r="L25" s="87"/>
      <c r="M25" s="86"/>
      <c r="N25" s="87"/>
      <c r="O25" s="87"/>
      <c r="P25" s="87"/>
      <c r="Q25" s="86"/>
      <c r="R25" s="87"/>
      <c r="S25" s="86"/>
      <c r="T25" s="87"/>
      <c r="U25" s="87"/>
      <c r="V25" s="87"/>
      <c r="W25" s="87"/>
      <c r="X25" s="87"/>
      <c r="Y25" s="87"/>
      <c r="Z25" s="87"/>
      <c r="AA25" s="87"/>
      <c r="AB25" s="87"/>
      <c r="AC25" s="87"/>
      <c r="AD25" s="87"/>
      <c r="AE25" s="87"/>
      <c r="AF25" s="87"/>
      <c r="AG25" s="87"/>
      <c r="AH25" s="87"/>
      <c r="AI25" s="87"/>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row>
    <row r="26" spans="1:210" s="98" customFormat="1" ht="103.5" customHeight="1" x14ac:dyDescent="0.2">
      <c r="A26" s="99" t="s">
        <v>140</v>
      </c>
      <c r="B26" s="95" t="s">
        <v>326</v>
      </c>
      <c r="C26" s="95" t="s">
        <v>327</v>
      </c>
      <c r="D26" s="95"/>
      <c r="F26" s="127"/>
      <c r="G26" s="95"/>
      <c r="H26" s="95"/>
      <c r="I26" s="95"/>
      <c r="J26" s="95"/>
      <c r="K26" s="128"/>
      <c r="L26" s="95"/>
      <c r="M26" s="95"/>
      <c r="N26" s="95"/>
      <c r="O26" s="95"/>
      <c r="P26" s="95"/>
      <c r="Q26" s="95"/>
      <c r="R26" s="95"/>
      <c r="S26" s="95"/>
      <c r="T26" s="95"/>
      <c r="U26" s="95"/>
      <c r="V26" s="95"/>
      <c r="W26" s="95"/>
      <c r="X26" s="95"/>
      <c r="Y26" s="95"/>
      <c r="Z26" s="95"/>
      <c r="AA26" s="129"/>
      <c r="AB26" s="129"/>
      <c r="AC26" s="129"/>
      <c r="AD26" s="95"/>
      <c r="AE26" s="129"/>
      <c r="AF26" s="129"/>
      <c r="AG26" s="129"/>
      <c r="AH26" s="129"/>
      <c r="AI26" s="129"/>
      <c r="AJ26" s="99"/>
      <c r="AK26" s="130"/>
      <c r="AL26" s="130"/>
      <c r="AM26" s="130"/>
      <c r="AN26" s="130"/>
      <c r="AO26" s="130"/>
      <c r="AP26" s="130"/>
      <c r="AQ26" s="130"/>
      <c r="AR26" s="130"/>
      <c r="AS26" s="130"/>
      <c r="AU26" s="99"/>
      <c r="AV26" s="99"/>
      <c r="AW26" s="99"/>
      <c r="AX26" s="99"/>
      <c r="BL26" s="130"/>
      <c r="DS26" s="99"/>
      <c r="DT26" s="99"/>
      <c r="GC26" s="100"/>
      <c r="GD26" s="100"/>
      <c r="GE26" s="100"/>
      <c r="GF26" s="100"/>
      <c r="GG26" s="100"/>
      <c r="GH26" s="100"/>
      <c r="GI26" s="100"/>
      <c r="GJ26" s="100"/>
      <c r="GK26" s="101"/>
      <c r="GL26" s="100"/>
      <c r="GM26" s="100"/>
      <c r="GN26" s="100"/>
      <c r="GO26" s="100"/>
      <c r="GP26" s="100"/>
      <c r="GQ26" s="100"/>
      <c r="GR26" s="100"/>
      <c r="GS26" s="100"/>
      <c r="GT26" s="100"/>
      <c r="GU26" s="100"/>
      <c r="GV26" s="100"/>
      <c r="GW26" s="100"/>
      <c r="GX26" s="100"/>
      <c r="GY26" s="100"/>
      <c r="GZ26" s="100"/>
      <c r="HA26" s="131"/>
      <c r="HB26" s="131"/>
    </row>
    <row r="27" spans="1:210" s="98" customFormat="1" x14ac:dyDescent="0.25">
      <c r="A27" s="94" t="s">
        <v>141</v>
      </c>
      <c r="B27" s="95"/>
      <c r="C27" s="95"/>
      <c r="D27" s="96"/>
      <c r="E27" s="96"/>
      <c r="F27" s="97"/>
      <c r="G27" s="95"/>
      <c r="H27" s="95"/>
      <c r="I27" s="95"/>
      <c r="J27" s="95"/>
      <c r="K27" s="96"/>
      <c r="L27" s="96"/>
      <c r="M27" s="96"/>
      <c r="N27" s="96"/>
      <c r="O27" s="96"/>
      <c r="P27" s="96"/>
      <c r="Q27" s="96"/>
      <c r="R27" s="96"/>
      <c r="S27" s="95"/>
      <c r="T27" s="96"/>
      <c r="U27" s="96"/>
      <c r="V27" s="96"/>
      <c r="W27" s="96"/>
      <c r="X27" s="95"/>
      <c r="Y27" s="96"/>
      <c r="Z27" s="96"/>
      <c r="AA27" s="96"/>
      <c r="AB27" s="96"/>
      <c r="AC27" s="96"/>
      <c r="AD27" s="96"/>
      <c r="AE27" s="96"/>
      <c r="AF27" s="96"/>
      <c r="AG27" s="96"/>
      <c r="AH27" s="96"/>
      <c r="AI27" s="96"/>
    </row>
    <row r="28" spans="1:210" s="132" customFormat="1" ht="12.75" customHeight="1" x14ac:dyDescent="0.2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row>
    <row r="29" spans="1:210" s="132" customFormat="1" ht="12.75" customHeight="1" x14ac:dyDescent="0.25">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210" s="132" customFormat="1" ht="12.75" customHeight="1" x14ac:dyDescent="0.25">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210" s="132" customFormat="1" ht="12.75" customHeight="1" x14ac:dyDescent="0.25">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row>
    <row r="32" spans="1:210" s="132" customFormat="1" ht="12.75" customHeight="1" x14ac:dyDescent="0.25">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row>
    <row r="33" spans="2:35" s="132" customFormat="1" ht="12.75" customHeight="1" x14ac:dyDescent="0.25">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row>
    <row r="34" spans="2:35" s="132" customFormat="1" ht="12.75" customHeight="1" x14ac:dyDescent="0.25">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row>
    <row r="35" spans="2:35" s="132" customFormat="1" ht="12.75" customHeight="1" x14ac:dyDescent="0.2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row>
    <row r="36" spans="2:35" s="132" customFormat="1" ht="12.75" customHeight="1" x14ac:dyDescent="0.25">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row>
    <row r="37" spans="2:35" s="132" customFormat="1" ht="12.75" customHeight="1" x14ac:dyDescent="0.25">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row>
    <row r="38" spans="2:35" s="132" customFormat="1" ht="12.75" customHeight="1" x14ac:dyDescent="0.25">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row>
    <row r="39" spans="2:35" s="132" customFormat="1" ht="12.75" customHeight="1" x14ac:dyDescent="0.25">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2:35" s="132" customFormat="1" ht="12.75" customHeight="1" x14ac:dyDescent="0.25">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row>
    <row r="50" spans="1:35" ht="12.75" customHeight="1" x14ac:dyDescent="0.2">
      <c r="A50" s="134" t="s">
        <v>142</v>
      </c>
    </row>
    <row r="51" spans="1:35" s="137" customFormat="1" ht="12.75" customHeight="1" x14ac:dyDescent="0.25">
      <c r="B51" s="138" t="s">
        <v>143</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row>
    <row r="52" spans="1:35" ht="12.75" customHeight="1" x14ac:dyDescent="0.2">
      <c r="B52" s="139" t="s">
        <v>78</v>
      </c>
    </row>
    <row r="53" spans="1:35" ht="12.75" customHeight="1" x14ac:dyDescent="0.2">
      <c r="B53" s="140" t="s">
        <v>144</v>
      </c>
    </row>
    <row r="54" spans="1:35" ht="12.75" customHeight="1" x14ac:dyDescent="0.2">
      <c r="B54" s="140" t="s">
        <v>145</v>
      </c>
    </row>
    <row r="55" spans="1:35" ht="12.75" customHeight="1" x14ac:dyDescent="0.2">
      <c r="B55" s="140" t="s">
        <v>146</v>
      </c>
    </row>
    <row r="56" spans="1:35" ht="12.75" customHeight="1" x14ac:dyDescent="0.2">
      <c r="B56" s="140" t="s">
        <v>147</v>
      </c>
    </row>
    <row r="57" spans="1:35" ht="12.75" customHeight="1" x14ac:dyDescent="0.2">
      <c r="B57" s="140" t="s">
        <v>148</v>
      </c>
    </row>
    <row r="58" spans="1:35" ht="12.75" customHeight="1" x14ac:dyDescent="0.2">
      <c r="B58" s="140" t="s">
        <v>149</v>
      </c>
    </row>
    <row r="59" spans="1:35" ht="12.75" customHeight="1" x14ac:dyDescent="0.2">
      <c r="B59" s="140" t="s">
        <v>150</v>
      </c>
    </row>
    <row r="60" spans="1:35" ht="12.75" customHeight="1" x14ac:dyDescent="0.2">
      <c r="B60" s="140" t="s">
        <v>151</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00000000-0002-0000-0300-000000000000}">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00000000-0002-0000-0300-000001000000}">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48"/>
  <sheetViews>
    <sheetView showWhiteSpace="0" zoomScaleNormal="100" zoomScalePageLayoutView="85" workbookViewId="0">
      <selection activeCell="I10" sqref="I10"/>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6" t="s">
        <v>18</v>
      </c>
      <c r="B1" s="306"/>
      <c r="C1" s="306"/>
      <c r="D1" s="306"/>
      <c r="E1" s="306"/>
      <c r="F1" s="306"/>
      <c r="G1" s="306"/>
      <c r="H1" s="306"/>
      <c r="I1" s="306"/>
      <c r="J1" s="306"/>
      <c r="K1" s="306"/>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1" t="s">
        <v>152</v>
      </c>
      <c r="C2" s="142"/>
      <c r="D2" s="142"/>
      <c r="E2" s="142"/>
      <c r="F2" s="142"/>
      <c r="G2" s="142"/>
      <c r="H2" s="142"/>
    </row>
    <row r="3" spans="1:39" s="140" customFormat="1" ht="40.5" customHeight="1" x14ac:dyDescent="0.2">
      <c r="B3" s="143" t="s">
        <v>153</v>
      </c>
      <c r="C3" s="144" t="s">
        <v>154</v>
      </c>
      <c r="D3" s="144" t="s">
        <v>155</v>
      </c>
      <c r="E3" s="144" t="s">
        <v>86</v>
      </c>
      <c r="F3" s="144" t="s">
        <v>156</v>
      </c>
      <c r="G3" s="144" t="s">
        <v>157</v>
      </c>
      <c r="H3" s="144" t="s">
        <v>158</v>
      </c>
      <c r="I3" s="145" t="s">
        <v>17</v>
      </c>
      <c r="J3" s="144" t="s">
        <v>159</v>
      </c>
      <c r="K3" s="144" t="s">
        <v>160</v>
      </c>
    </row>
    <row r="4" spans="1:39" s="140" customFormat="1" x14ac:dyDescent="0.2">
      <c r="B4" s="47" t="str">
        <f>'Data Summary'!C23</f>
        <v>3_EL_CH4</v>
      </c>
      <c r="C4" s="36">
        <f>'Data Summary'!I23</f>
        <v>1</v>
      </c>
      <c r="D4" s="146">
        <v>1</v>
      </c>
      <c r="E4" s="146">
        <v>2</v>
      </c>
      <c r="F4" s="146">
        <v>2</v>
      </c>
      <c r="G4" s="146">
        <v>2</v>
      </c>
      <c r="H4" s="147">
        <v>1</v>
      </c>
      <c r="I4" s="148" t="str">
        <f t="shared" ref="I4:I5" si="0">IF(D4&lt;&gt;"",D4&amp;","&amp;E4&amp;","&amp;F4&amp;","&amp;G4&amp;","&amp;H4,"0,0,0,0,0")</f>
        <v>1,2,2,2,1</v>
      </c>
      <c r="J4" s="149" t="str">
        <f t="shared" ref="J4" si="1">IF(MAX(D4:H4)&gt;=5, "Requirements not met", "Requirements met")</f>
        <v>Requirements met</v>
      </c>
      <c r="K4" s="150" t="str">
        <f t="shared" ref="K4" si="2">IF(MAX(D4:H4)&gt;=5, "Not OK", "OK")</f>
        <v>OK</v>
      </c>
    </row>
    <row r="5" spans="1:39" s="140" customFormat="1" x14ac:dyDescent="0.2">
      <c r="B5" s="47" t="str">
        <f>'Data Summary'!C24</f>
        <v>3_NG_processed</v>
      </c>
      <c r="C5" s="36">
        <f>'Data Summary'!I24</f>
        <v>1</v>
      </c>
      <c r="D5" s="146">
        <v>1</v>
      </c>
      <c r="E5" s="146">
        <v>2</v>
      </c>
      <c r="F5" s="146">
        <v>2</v>
      </c>
      <c r="G5" s="146">
        <v>3</v>
      </c>
      <c r="H5" s="147">
        <v>1</v>
      </c>
      <c r="I5" s="148" t="str">
        <f t="shared" si="0"/>
        <v>1,2,2,3,1</v>
      </c>
      <c r="J5" s="149" t="str">
        <f>IF(MAX(D5:H5)&gt;=5, "Requirements not met", "Requirements met")</f>
        <v>Requirements met</v>
      </c>
      <c r="K5" s="150" t="str">
        <f>IF(MAX(D5:H5)&gt;=5, "Not OK", "OK")</f>
        <v>OK</v>
      </c>
    </row>
    <row r="6" spans="1:39" s="140" customFormat="1" x14ac:dyDescent="0.2">
      <c r="B6" s="47" t="str">
        <f>'Data Summary'!C25</f>
        <v>3_NGL_processed</v>
      </c>
      <c r="C6" s="36">
        <f>'Data Summary'!I25</f>
        <v>1</v>
      </c>
      <c r="D6" s="146">
        <v>1</v>
      </c>
      <c r="E6" s="146">
        <v>2</v>
      </c>
      <c r="F6" s="146">
        <v>2</v>
      </c>
      <c r="G6" s="146">
        <v>3</v>
      </c>
      <c r="H6" s="147">
        <v>1</v>
      </c>
      <c r="I6" s="148" t="str">
        <f t="shared" ref="I6" si="3">IF(D6&lt;&gt;"",D6&amp;","&amp;E6&amp;","&amp;F6&amp;","&amp;G6&amp;","&amp;H6,"0,0,0,0,0")</f>
        <v>1,2,2,3,1</v>
      </c>
      <c r="J6" s="149" t="str">
        <f>IF(MAX(D6:H6)&gt;=5, "Requirements not met", "Requirements met")</f>
        <v>Requirements met</v>
      </c>
      <c r="K6" s="150" t="str">
        <f>IF(MAX(D6:H6)&gt;=5, "Not OK", "OK")</f>
        <v>OK</v>
      </c>
    </row>
    <row r="7" spans="1:39" s="140" customFormat="1" x14ac:dyDescent="0.2">
      <c r="B7" s="47" t="str">
        <f>'Data Summary'!C26</f>
        <v>nat_mCH4</v>
      </c>
      <c r="C7" s="36">
        <f>'Data Summary'!I26</f>
        <v>2</v>
      </c>
      <c r="D7" s="146">
        <v>1</v>
      </c>
      <c r="E7" s="146">
        <v>2</v>
      </c>
      <c r="F7" s="146">
        <v>2</v>
      </c>
      <c r="G7" s="146">
        <v>3</v>
      </c>
      <c r="H7" s="147">
        <v>1</v>
      </c>
      <c r="I7" s="148" t="str">
        <f t="shared" ref="I7" si="4">IF(D7&lt;&gt;"",D7&amp;","&amp;E7&amp;","&amp;F7&amp;","&amp;G7&amp;","&amp;H7,"0,0,0,0,0")</f>
        <v>1,2,2,3,1</v>
      </c>
      <c r="J7" s="149" t="str">
        <f>IF(MAX(D7:H7)&gt;=5, "Requirements not met", "Requirements met")</f>
        <v>Requirements met</v>
      </c>
      <c r="K7" s="150" t="str">
        <f>IF(MAX(D7:H7)&gt;=5, "Not OK", "OK")</f>
        <v>OK</v>
      </c>
    </row>
    <row r="8" spans="1:39" s="140" customFormat="1" x14ac:dyDescent="0.2">
      <c r="B8" s="49"/>
      <c r="C8" s="151"/>
      <c r="D8" s="146"/>
      <c r="E8" s="146"/>
      <c r="F8" s="146"/>
      <c r="G8" s="146"/>
      <c r="H8" s="147"/>
      <c r="I8" s="148"/>
      <c r="J8" s="149"/>
      <c r="K8" s="150"/>
    </row>
    <row r="9" spans="1:39" s="140" customFormat="1" ht="12.75" customHeight="1" x14ac:dyDescent="0.2">
      <c r="B9" s="152" t="s">
        <v>72</v>
      </c>
      <c r="C9" s="153"/>
      <c r="D9" s="153"/>
      <c r="E9" s="153"/>
      <c r="F9" s="153"/>
      <c r="G9" s="153"/>
      <c r="H9" s="153"/>
      <c r="I9" s="154" t="str">
        <f>MAX(D4:D7)&amp;","&amp;MAX(E4:E7)&amp;","&amp;MAX(F4:F7)&amp;","&amp;MAX(G4:G7)&amp;","&amp;MAX(H4:H7)</f>
        <v>1,2,2,3,1</v>
      </c>
      <c r="J9" s="324"/>
      <c r="K9" s="324"/>
    </row>
    <row r="10" spans="1:39" ht="20.25" x14ac:dyDescent="0.3">
      <c r="B10" s="8"/>
      <c r="C10" s="8"/>
      <c r="D10" s="8"/>
      <c r="E10" s="8"/>
      <c r="F10" s="8"/>
      <c r="G10" s="8"/>
      <c r="H10" s="8"/>
      <c r="I10" s="64"/>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20.25" x14ac:dyDescent="0.3">
      <c r="A11" s="141" t="s">
        <v>161</v>
      </c>
      <c r="C11" s="8"/>
      <c r="D11" s="8"/>
      <c r="E11" s="8"/>
      <c r="F11" s="8"/>
      <c r="G11" s="8"/>
      <c r="H11" s="64"/>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9" s="156" customFormat="1" ht="13.5" thickBot="1" x14ac:dyDescent="0.25">
      <c r="A12" s="155" t="s">
        <v>162</v>
      </c>
    </row>
    <row r="13" spans="1:39" ht="17.25" customHeight="1" thickBot="1" x14ac:dyDescent="0.25">
      <c r="B13" s="325" t="s">
        <v>163</v>
      </c>
      <c r="C13" s="327" t="s">
        <v>164</v>
      </c>
      <c r="D13" s="328"/>
      <c r="E13" s="328"/>
      <c r="F13" s="328"/>
      <c r="G13" s="329"/>
    </row>
    <row r="14" spans="1:39" ht="13.5" thickBot="1" x14ac:dyDescent="0.25">
      <c r="B14" s="326"/>
      <c r="C14" s="157">
        <v>1</v>
      </c>
      <c r="D14" s="157">
        <v>2</v>
      </c>
      <c r="E14" s="157">
        <v>3</v>
      </c>
      <c r="F14" s="157">
        <v>4</v>
      </c>
      <c r="G14" s="157">
        <v>5</v>
      </c>
    </row>
    <row r="15" spans="1:39" ht="72.75" thickBot="1" x14ac:dyDescent="0.25">
      <c r="B15" s="330" t="s">
        <v>165</v>
      </c>
      <c r="C15" s="158" t="s">
        <v>166</v>
      </c>
      <c r="D15" s="158" t="s">
        <v>167</v>
      </c>
      <c r="E15" s="158" t="s">
        <v>168</v>
      </c>
      <c r="F15" s="158" t="s">
        <v>169</v>
      </c>
      <c r="G15" s="158" t="s">
        <v>170</v>
      </c>
    </row>
    <row r="16" spans="1:39" ht="24" customHeight="1" thickBot="1" x14ac:dyDescent="0.25">
      <c r="B16" s="331"/>
      <c r="C16" s="333" t="s">
        <v>171</v>
      </c>
      <c r="D16" s="334"/>
      <c r="E16" s="333" t="s">
        <v>172</v>
      </c>
      <c r="F16" s="335"/>
      <c r="G16" s="334"/>
    </row>
    <row r="17" spans="1:18" ht="36.75" thickBot="1" x14ac:dyDescent="0.25">
      <c r="B17" s="332"/>
      <c r="C17" s="159" t="s">
        <v>173</v>
      </c>
      <c r="D17" s="336" t="s">
        <v>174</v>
      </c>
      <c r="E17" s="337"/>
      <c r="F17" s="338" t="s">
        <v>175</v>
      </c>
      <c r="G17" s="339"/>
    </row>
    <row r="18" spans="1:18" ht="60.75" thickBot="1" x14ac:dyDescent="0.25">
      <c r="B18" s="160" t="s">
        <v>86</v>
      </c>
      <c r="C18" s="158" t="s">
        <v>176</v>
      </c>
      <c r="D18" s="158" t="s">
        <v>177</v>
      </c>
      <c r="E18" s="158" t="s">
        <v>178</v>
      </c>
      <c r="F18" s="158" t="s">
        <v>179</v>
      </c>
      <c r="G18" s="158" t="s">
        <v>180</v>
      </c>
    </row>
    <row r="19" spans="1:18" ht="44.25" customHeight="1" thickBot="1" x14ac:dyDescent="0.25">
      <c r="B19" s="160" t="s">
        <v>156</v>
      </c>
      <c r="C19" s="158" t="s">
        <v>181</v>
      </c>
      <c r="D19" s="158" t="s">
        <v>182</v>
      </c>
      <c r="E19" s="158" t="s">
        <v>183</v>
      </c>
      <c r="F19" s="158" t="s">
        <v>184</v>
      </c>
      <c r="G19" s="158" t="s">
        <v>185</v>
      </c>
    </row>
    <row r="20" spans="1:18" ht="44.25" customHeight="1" thickBot="1" x14ac:dyDescent="0.25">
      <c r="B20" s="160" t="s">
        <v>157</v>
      </c>
      <c r="C20" s="158" t="s">
        <v>186</v>
      </c>
      <c r="D20" s="158" t="s">
        <v>187</v>
      </c>
      <c r="E20" s="158" t="s">
        <v>188</v>
      </c>
      <c r="F20" s="158" t="s">
        <v>189</v>
      </c>
      <c r="G20" s="158" t="s">
        <v>190</v>
      </c>
    </row>
    <row r="21" spans="1:18" ht="44.25" customHeight="1" thickBot="1" x14ac:dyDescent="0.25">
      <c r="B21" s="160" t="s">
        <v>191</v>
      </c>
      <c r="C21" s="158" t="s">
        <v>192</v>
      </c>
      <c r="D21" s="333" t="s">
        <v>193</v>
      </c>
      <c r="E21" s="334"/>
      <c r="F21" s="158" t="s">
        <v>194</v>
      </c>
      <c r="G21" s="158" t="s">
        <v>195</v>
      </c>
    </row>
    <row r="22" spans="1:18" x14ac:dyDescent="0.2">
      <c r="B22" s="161"/>
      <c r="C22" s="162"/>
      <c r="D22" s="162"/>
      <c r="E22" s="162"/>
      <c r="F22" s="162"/>
      <c r="G22" s="162"/>
    </row>
    <row r="23" spans="1:18" customFormat="1" ht="15" x14ac:dyDescent="0.25">
      <c r="A23" s="163" t="s">
        <v>196</v>
      </c>
      <c r="C23" s="164"/>
      <c r="D23" s="164"/>
      <c r="E23" s="164"/>
      <c r="F23" s="164"/>
      <c r="G23" s="164"/>
      <c r="H23" s="164"/>
      <c r="I23" s="164"/>
      <c r="J23" s="164"/>
      <c r="K23" s="164"/>
      <c r="L23" s="164"/>
      <c r="M23" s="164"/>
      <c r="N23" s="164"/>
      <c r="O23" s="164"/>
      <c r="P23" s="164"/>
      <c r="Q23" s="164"/>
      <c r="R23" s="164"/>
    </row>
    <row r="24" spans="1:18" customFormat="1" ht="15" x14ac:dyDescent="0.25">
      <c r="B24" s="165" t="s">
        <v>197</v>
      </c>
      <c r="C24" s="166"/>
      <c r="D24" s="166"/>
      <c r="E24" s="166"/>
      <c r="F24" s="166"/>
      <c r="G24" s="166"/>
      <c r="H24" s="167"/>
      <c r="I24" s="164"/>
      <c r="J24" s="164"/>
      <c r="K24" s="164"/>
      <c r="L24" s="164"/>
      <c r="M24" s="164"/>
      <c r="N24" s="164"/>
      <c r="O24" s="164"/>
      <c r="P24" s="164"/>
      <c r="Q24" s="164"/>
      <c r="R24" s="164"/>
    </row>
    <row r="25" spans="1:18" customFormat="1" ht="65.25" customHeight="1" x14ac:dyDescent="0.25">
      <c r="B25" s="168"/>
      <c r="C25" s="321" t="s">
        <v>198</v>
      </c>
      <c r="D25" s="322"/>
      <c r="E25" s="322"/>
      <c r="F25" s="322"/>
      <c r="G25" s="322"/>
      <c r="H25" s="323"/>
      <c r="N25" s="169"/>
      <c r="O25" s="169"/>
      <c r="P25" s="169"/>
      <c r="Q25" s="169"/>
      <c r="R25" s="169"/>
    </row>
    <row r="26" spans="1:18" customFormat="1" ht="15" x14ac:dyDescent="0.25">
      <c r="B26" s="168"/>
      <c r="C26" s="170" t="s">
        <v>199</v>
      </c>
      <c r="D26" s="171"/>
      <c r="E26" s="171"/>
      <c r="F26" s="171"/>
      <c r="G26" s="171"/>
      <c r="H26" s="172"/>
      <c r="I26" s="164"/>
      <c r="J26" s="164"/>
      <c r="K26" s="164"/>
      <c r="L26" s="164"/>
      <c r="M26" s="164"/>
      <c r="N26" s="164"/>
      <c r="O26" s="164"/>
      <c r="P26" s="164"/>
      <c r="Q26" s="164"/>
      <c r="R26" s="164"/>
    </row>
    <row r="27" spans="1:18" customFormat="1" ht="15" x14ac:dyDescent="0.25">
      <c r="B27" s="168"/>
      <c r="C27" s="173" t="s">
        <v>200</v>
      </c>
      <c r="D27" s="174"/>
      <c r="E27" s="174"/>
      <c r="F27" s="174"/>
      <c r="G27" s="174"/>
      <c r="H27" s="175"/>
      <c r="I27" s="164"/>
      <c r="J27" s="164"/>
      <c r="K27" s="164"/>
      <c r="L27" s="164"/>
      <c r="M27" s="164"/>
      <c r="N27" s="164"/>
      <c r="O27" s="164"/>
      <c r="P27" s="164"/>
      <c r="Q27" s="164"/>
      <c r="R27" s="164"/>
    </row>
    <row r="28" spans="1:18" customFormat="1" ht="15" x14ac:dyDescent="0.25">
      <c r="B28" s="168"/>
      <c r="C28" s="173" t="s">
        <v>201</v>
      </c>
      <c r="D28" s="174"/>
      <c r="E28" s="174"/>
      <c r="F28" s="174"/>
      <c r="G28" s="174"/>
      <c r="H28" s="175"/>
      <c r="I28" s="164"/>
      <c r="J28" s="164"/>
      <c r="K28" s="164"/>
      <c r="L28" s="164"/>
      <c r="M28" s="164"/>
      <c r="N28" s="164"/>
      <c r="O28" s="164"/>
      <c r="P28" s="164"/>
      <c r="Q28" s="164"/>
      <c r="R28" s="164"/>
    </row>
    <row r="29" spans="1:18" customFormat="1" ht="15" x14ac:dyDescent="0.25">
      <c r="B29" s="168"/>
      <c r="C29" s="173" t="s">
        <v>202</v>
      </c>
      <c r="D29" s="174"/>
      <c r="E29" s="174"/>
      <c r="F29" s="174"/>
      <c r="G29" s="174"/>
      <c r="H29" s="175"/>
      <c r="I29" s="164"/>
      <c r="J29" s="164"/>
      <c r="K29" s="164"/>
      <c r="L29" s="164"/>
      <c r="M29" s="164"/>
      <c r="N29" s="164"/>
      <c r="O29" s="164"/>
      <c r="P29" s="164"/>
      <c r="Q29" s="164"/>
      <c r="R29" s="164"/>
    </row>
    <row r="30" spans="1:18" customFormat="1" ht="15" x14ac:dyDescent="0.25">
      <c r="B30" s="168"/>
      <c r="C30" s="173" t="s">
        <v>203</v>
      </c>
      <c r="D30" s="174"/>
      <c r="E30" s="174"/>
      <c r="F30" s="174"/>
      <c r="G30" s="174"/>
      <c r="H30" s="175"/>
      <c r="I30" s="164"/>
      <c r="J30" s="164"/>
      <c r="K30" s="164"/>
      <c r="L30" s="164"/>
      <c r="M30" s="164"/>
      <c r="N30" s="164"/>
      <c r="O30" s="164"/>
      <c r="P30" s="164"/>
      <c r="Q30" s="164"/>
      <c r="R30" s="164"/>
    </row>
    <row r="31" spans="1:18" customFormat="1" ht="41.25" customHeight="1" x14ac:dyDescent="0.25">
      <c r="B31" s="168"/>
      <c r="C31" s="340" t="s">
        <v>204</v>
      </c>
      <c r="D31" s="341"/>
      <c r="E31" s="341"/>
      <c r="F31" s="341"/>
      <c r="G31" s="341"/>
      <c r="H31" s="342"/>
      <c r="N31" s="176"/>
      <c r="O31" s="176"/>
      <c r="P31" s="176"/>
      <c r="Q31" s="164"/>
      <c r="R31" s="164"/>
    </row>
    <row r="32" spans="1:18" customFormat="1" ht="38.25" customHeight="1" x14ac:dyDescent="0.25">
      <c r="B32" s="177"/>
      <c r="C32" s="321" t="s">
        <v>205</v>
      </c>
      <c r="D32" s="322"/>
      <c r="E32" s="322"/>
      <c r="F32" s="322"/>
      <c r="G32" s="322"/>
      <c r="H32" s="323"/>
      <c r="N32" s="169"/>
      <c r="O32" s="169"/>
      <c r="P32" s="169"/>
      <c r="Q32" s="169"/>
      <c r="R32" s="164"/>
    </row>
    <row r="33" spans="1:18" customFormat="1" ht="43.5" customHeight="1" x14ac:dyDescent="0.25">
      <c r="B33" s="321" t="s">
        <v>206</v>
      </c>
      <c r="C33" s="322"/>
      <c r="D33" s="322"/>
      <c r="E33" s="322"/>
      <c r="F33" s="322"/>
      <c r="G33" s="322"/>
      <c r="H33" s="323"/>
      <c r="I33" s="164"/>
      <c r="J33" s="164"/>
      <c r="K33" s="164"/>
      <c r="L33" s="164"/>
      <c r="M33" s="164"/>
      <c r="N33" s="164"/>
      <c r="O33" s="164"/>
      <c r="P33" s="164"/>
      <c r="Q33" s="164"/>
      <c r="R33" s="164"/>
    </row>
    <row r="34" spans="1:18" customFormat="1" ht="49.5" customHeight="1" x14ac:dyDescent="0.25">
      <c r="B34" s="321" t="s">
        <v>207</v>
      </c>
      <c r="C34" s="322"/>
      <c r="D34" s="322"/>
      <c r="E34" s="322"/>
      <c r="F34" s="322"/>
      <c r="G34" s="322"/>
      <c r="H34" s="323"/>
      <c r="I34" s="178"/>
    </row>
    <row r="35" spans="1:18" customFormat="1" ht="46.5" customHeight="1" x14ac:dyDescent="0.25">
      <c r="B35" s="321" t="s">
        <v>208</v>
      </c>
      <c r="C35" s="322"/>
      <c r="D35" s="322"/>
      <c r="E35" s="322"/>
      <c r="F35" s="322"/>
      <c r="G35" s="322"/>
      <c r="H35" s="323"/>
      <c r="I35" s="178"/>
    </row>
    <row r="36" spans="1:18" customFormat="1" ht="30" customHeight="1" x14ac:dyDescent="0.25">
      <c r="B36" s="321" t="s">
        <v>209</v>
      </c>
      <c r="C36" s="322"/>
      <c r="D36" s="322"/>
      <c r="E36" s="322"/>
      <c r="F36" s="322"/>
      <c r="G36" s="322"/>
      <c r="H36" s="323"/>
      <c r="I36" s="178"/>
    </row>
    <row r="37" spans="1:18" customFormat="1" ht="15" customHeight="1" x14ac:dyDescent="0.25">
      <c r="A37" s="179" t="s">
        <v>210</v>
      </c>
      <c r="B37" s="179"/>
      <c r="I37" s="180"/>
    </row>
    <row r="38" spans="1:18" customFormat="1" ht="30" customHeight="1" x14ac:dyDescent="0.25">
      <c r="B38" s="344" t="s">
        <v>211</v>
      </c>
      <c r="C38" s="345"/>
      <c r="D38" s="345"/>
      <c r="E38" s="345"/>
      <c r="F38" s="345"/>
      <c r="G38" s="345"/>
      <c r="H38" s="346"/>
    </row>
    <row r="39" spans="1:18" customFormat="1" ht="12.75" customHeight="1" x14ac:dyDescent="0.25">
      <c r="B39" s="347" t="s">
        <v>212</v>
      </c>
      <c r="C39" s="348"/>
      <c r="D39" s="348"/>
      <c r="E39" s="348"/>
      <c r="F39" s="348"/>
      <c r="G39" s="181"/>
      <c r="H39" s="182"/>
    </row>
    <row r="40" spans="1:18" customFormat="1" ht="29.25" customHeight="1" x14ac:dyDescent="0.25">
      <c r="B40" s="349" t="s">
        <v>213</v>
      </c>
      <c r="C40" s="350"/>
      <c r="D40" s="350"/>
      <c r="E40" s="350"/>
      <c r="F40" s="350"/>
      <c r="G40" s="350"/>
      <c r="H40" s="351"/>
    </row>
    <row r="41" spans="1:18" customFormat="1" ht="15" customHeight="1" x14ac:dyDescent="0.25">
      <c r="B41" s="183" t="s">
        <v>214</v>
      </c>
      <c r="C41" s="181"/>
      <c r="D41" s="181"/>
      <c r="E41" s="181"/>
      <c r="F41" s="181"/>
      <c r="G41" s="181"/>
      <c r="H41" s="182"/>
    </row>
    <row r="42" spans="1:18" customFormat="1" ht="30.75" customHeight="1" x14ac:dyDescent="0.25">
      <c r="B42" s="349" t="s">
        <v>215</v>
      </c>
      <c r="C42" s="350"/>
      <c r="D42" s="350"/>
      <c r="E42" s="350"/>
      <c r="F42" s="350"/>
      <c r="G42" s="350"/>
      <c r="H42" s="351"/>
    </row>
    <row r="43" spans="1:18" customFormat="1" ht="12.75" customHeight="1" x14ac:dyDescent="0.25">
      <c r="B43" s="352" t="s">
        <v>216</v>
      </c>
      <c r="C43" s="353"/>
      <c r="D43" s="353"/>
      <c r="E43" s="353"/>
      <c r="F43" s="353"/>
      <c r="G43" s="353"/>
      <c r="H43" s="182"/>
    </row>
    <row r="44" spans="1:18" customFormat="1" ht="35.25" customHeight="1" x14ac:dyDescent="0.25">
      <c r="B44" s="349" t="s">
        <v>217</v>
      </c>
      <c r="C44" s="350"/>
      <c r="D44" s="350"/>
      <c r="E44" s="350"/>
      <c r="F44" s="350"/>
      <c r="G44" s="350"/>
      <c r="H44" s="351"/>
    </row>
    <row r="45" spans="1:18" customFormat="1" ht="24.75" customHeight="1" x14ac:dyDescent="0.25">
      <c r="B45" s="354" t="s">
        <v>218</v>
      </c>
      <c r="C45" s="355"/>
      <c r="D45" s="355"/>
      <c r="E45" s="355"/>
      <c r="F45" s="355"/>
      <c r="G45" s="355"/>
      <c r="H45" s="356"/>
    </row>
    <row r="46" spans="1:18" customFormat="1" ht="27.75" customHeight="1" x14ac:dyDescent="0.25">
      <c r="B46" s="340" t="s">
        <v>219</v>
      </c>
      <c r="C46" s="341"/>
      <c r="D46" s="341"/>
      <c r="E46" s="341"/>
      <c r="F46" s="341"/>
      <c r="G46" s="341"/>
      <c r="H46" s="342"/>
    </row>
    <row r="47" spans="1:18" customFormat="1" ht="21" customHeight="1" x14ac:dyDescent="0.25">
      <c r="B47" s="321" t="s">
        <v>220</v>
      </c>
      <c r="C47" s="322"/>
      <c r="D47" s="322"/>
      <c r="E47" s="322"/>
      <c r="F47" s="322"/>
      <c r="G47" s="322"/>
      <c r="H47" s="323"/>
    </row>
    <row r="48" spans="1:18" customFormat="1" ht="26.25" customHeight="1" x14ac:dyDescent="0.25">
      <c r="B48" s="343" t="s">
        <v>221</v>
      </c>
      <c r="C48" s="343"/>
      <c r="D48" s="343"/>
      <c r="E48" s="343"/>
      <c r="F48" s="343"/>
      <c r="G48" s="343"/>
      <c r="H48" s="343"/>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J5:K5">
    <cfRule type="expression" dxfId="5" priority="43">
      <formula>MAX(D5:H5)&gt;=5</formula>
    </cfRule>
  </conditionalFormatting>
  <conditionalFormatting sqref="J8:K8">
    <cfRule type="expression" dxfId="4" priority="40">
      <formula>MAX(D8:H8)&gt;=5</formula>
    </cfRule>
  </conditionalFormatting>
  <conditionalFormatting sqref="I9">
    <cfRule type="expression" dxfId="3" priority="39">
      <formula>MAX($D$5:$H$8)&gt;=5</formula>
    </cfRule>
  </conditionalFormatting>
  <conditionalFormatting sqref="J4:K4">
    <cfRule type="expression" dxfId="2" priority="10">
      <formula>MAX(D4:H4)&gt;=5</formula>
    </cfRule>
  </conditionalFormatting>
  <conditionalFormatting sqref="J6:K6">
    <cfRule type="expression" dxfId="1" priority="2">
      <formula>MAX(D6:H6)&gt;=5</formula>
    </cfRule>
  </conditionalFormatting>
  <conditionalFormatting sqref="J7:K7">
    <cfRule type="expression" dxfId="0" priority="1">
      <formula>MAX(D7:H7)&gt;=5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
  <sheetViews>
    <sheetView zoomScaleNormal="100" workbookViewId="0">
      <selection activeCell="A2" sqref="A2"/>
    </sheetView>
  </sheetViews>
  <sheetFormatPr defaultRowHeight="15" x14ac:dyDescent="0.25"/>
  <cols>
    <col min="1" max="1" width="25.85546875" style="200" customWidth="1"/>
    <col min="2" max="3" width="11" style="200" customWidth="1"/>
    <col min="4" max="4" width="22.85546875" style="200" customWidth="1"/>
    <col min="5" max="6" width="11" style="200" customWidth="1"/>
    <col min="7" max="8" width="9.140625" style="200" customWidth="1"/>
    <col min="9" max="9" width="19" style="19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84"/>
    </row>
    <row r="2" spans="1:9" s="190" customFormat="1" ht="18" customHeight="1" x14ac:dyDescent="0.25">
      <c r="A2" s="185" t="s">
        <v>19</v>
      </c>
      <c r="B2" s="186" t="s">
        <v>222</v>
      </c>
      <c r="C2" s="187"/>
      <c r="D2" s="188"/>
      <c r="E2" s="188"/>
      <c r="F2" s="188"/>
      <c r="G2" s="188"/>
      <c r="H2" s="188"/>
      <c r="I2" s="189" t="s">
        <v>63</v>
      </c>
    </row>
    <row r="3" spans="1:9" s="190" customFormat="1" x14ac:dyDescent="0.2">
      <c r="A3" s="191" t="s">
        <v>223</v>
      </c>
      <c r="C3" s="192"/>
      <c r="I3" s="193"/>
    </row>
    <row r="4" spans="1:9" s="190" customFormat="1" ht="12.75" x14ac:dyDescent="0.2">
      <c r="A4" s="194" t="s">
        <v>224</v>
      </c>
      <c r="B4" s="194" t="s">
        <v>59</v>
      </c>
      <c r="C4" s="194" t="s">
        <v>71</v>
      </c>
      <c r="D4" s="194" t="s">
        <v>225</v>
      </c>
      <c r="E4" s="195" t="s">
        <v>22</v>
      </c>
      <c r="F4" s="196"/>
      <c r="G4" s="196"/>
      <c r="H4" s="196"/>
      <c r="I4" s="197"/>
    </row>
    <row r="5" spans="1:9" x14ac:dyDescent="0.25">
      <c r="A5"/>
      <c r="B5"/>
      <c r="C5"/>
      <c r="D5"/>
      <c r="E5"/>
      <c r="F5"/>
      <c r="G5"/>
      <c r="H5"/>
    </row>
    <row r="6" spans="1:9" x14ac:dyDescent="0.25">
      <c r="A6" s="19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F13" sqref="F13"/>
    </sheetView>
  </sheetViews>
  <sheetFormatPr defaultColWidth="9.140625" defaultRowHeight="12.75" x14ac:dyDescent="0.2"/>
  <cols>
    <col min="1" max="3" width="9.140625" style="200"/>
    <col min="4" max="4" width="13.42578125" style="200" bestFit="1" customWidth="1"/>
    <col min="5" max="5" width="16.42578125" style="200" bestFit="1" customWidth="1"/>
    <col min="6" max="6" width="23.42578125" style="200" customWidth="1"/>
    <col min="7" max="7" width="11" style="200" bestFit="1" customWidth="1"/>
    <col min="8" max="259" width="9.140625" style="200"/>
    <col min="260" max="260" width="13.42578125" style="200" bestFit="1" customWidth="1"/>
    <col min="261" max="261" width="16.42578125" style="200" bestFit="1" customWidth="1"/>
    <col min="262" max="262" width="23.42578125" style="200" customWidth="1"/>
    <col min="263" max="263" width="11" style="200" bestFit="1" customWidth="1"/>
    <col min="264" max="515" width="9.140625" style="200"/>
    <col min="516" max="516" width="13.42578125" style="200" bestFit="1" customWidth="1"/>
    <col min="517" max="517" width="16.42578125" style="200" bestFit="1" customWidth="1"/>
    <col min="518" max="518" width="23.42578125" style="200" customWidth="1"/>
    <col min="519" max="519" width="11" style="200" bestFit="1" customWidth="1"/>
    <col min="520" max="771" width="9.140625" style="200"/>
    <col min="772" max="772" width="13.42578125" style="200" bestFit="1" customWidth="1"/>
    <col min="773" max="773" width="16.42578125" style="200" bestFit="1" customWidth="1"/>
    <col min="774" max="774" width="23.42578125" style="200" customWidth="1"/>
    <col min="775" max="775" width="11" style="200" bestFit="1" customWidth="1"/>
    <col min="776" max="1027" width="9.140625" style="200"/>
    <col min="1028" max="1028" width="13.42578125" style="200" bestFit="1" customWidth="1"/>
    <col min="1029" max="1029" width="16.42578125" style="200" bestFit="1" customWidth="1"/>
    <col min="1030" max="1030" width="23.42578125" style="200" customWidth="1"/>
    <col min="1031" max="1031" width="11" style="200" bestFit="1" customWidth="1"/>
    <col min="1032" max="1283" width="9.140625" style="200"/>
    <col min="1284" max="1284" width="13.42578125" style="200" bestFit="1" customWidth="1"/>
    <col min="1285" max="1285" width="16.42578125" style="200" bestFit="1" customWidth="1"/>
    <col min="1286" max="1286" width="23.42578125" style="200" customWidth="1"/>
    <col min="1287" max="1287" width="11" style="200" bestFit="1" customWidth="1"/>
    <col min="1288" max="1539" width="9.140625" style="200"/>
    <col min="1540" max="1540" width="13.42578125" style="200" bestFit="1" customWidth="1"/>
    <col min="1541" max="1541" width="16.42578125" style="200" bestFit="1" customWidth="1"/>
    <col min="1542" max="1542" width="23.42578125" style="200" customWidth="1"/>
    <col min="1543" max="1543" width="11" style="200" bestFit="1" customWidth="1"/>
    <col min="1544" max="1795" width="9.140625" style="200"/>
    <col min="1796" max="1796" width="13.42578125" style="200" bestFit="1" customWidth="1"/>
    <col min="1797" max="1797" width="16.42578125" style="200" bestFit="1" customWidth="1"/>
    <col min="1798" max="1798" width="23.42578125" style="200" customWidth="1"/>
    <col min="1799" max="1799" width="11" style="200" bestFit="1" customWidth="1"/>
    <col min="1800" max="2051" width="9.140625" style="200"/>
    <col min="2052" max="2052" width="13.42578125" style="200" bestFit="1" customWidth="1"/>
    <col min="2053" max="2053" width="16.42578125" style="200" bestFit="1" customWidth="1"/>
    <col min="2054" max="2054" width="23.42578125" style="200" customWidth="1"/>
    <col min="2055" max="2055" width="11" style="200" bestFit="1" customWidth="1"/>
    <col min="2056" max="2307" width="9.140625" style="200"/>
    <col min="2308" max="2308" width="13.42578125" style="200" bestFit="1" customWidth="1"/>
    <col min="2309" max="2309" width="16.42578125" style="200" bestFit="1" customWidth="1"/>
    <col min="2310" max="2310" width="23.42578125" style="200" customWidth="1"/>
    <col min="2311" max="2311" width="11" style="200" bestFit="1" customWidth="1"/>
    <col min="2312" max="2563" width="9.140625" style="200"/>
    <col min="2564" max="2564" width="13.42578125" style="200" bestFit="1" customWidth="1"/>
    <col min="2565" max="2565" width="16.42578125" style="200" bestFit="1" customWidth="1"/>
    <col min="2566" max="2566" width="23.42578125" style="200" customWidth="1"/>
    <col min="2567" max="2567" width="11" style="200" bestFit="1" customWidth="1"/>
    <col min="2568" max="2819" width="9.140625" style="200"/>
    <col min="2820" max="2820" width="13.42578125" style="200" bestFit="1" customWidth="1"/>
    <col min="2821" max="2821" width="16.42578125" style="200" bestFit="1" customWidth="1"/>
    <col min="2822" max="2822" width="23.42578125" style="200" customWidth="1"/>
    <col min="2823" max="2823" width="11" style="200" bestFit="1" customWidth="1"/>
    <col min="2824" max="3075" width="9.140625" style="200"/>
    <col min="3076" max="3076" width="13.42578125" style="200" bestFit="1" customWidth="1"/>
    <col min="3077" max="3077" width="16.42578125" style="200" bestFit="1" customWidth="1"/>
    <col min="3078" max="3078" width="23.42578125" style="200" customWidth="1"/>
    <col min="3079" max="3079" width="11" style="200" bestFit="1" customWidth="1"/>
    <col min="3080" max="3331" width="9.140625" style="200"/>
    <col min="3332" max="3332" width="13.42578125" style="200" bestFit="1" customWidth="1"/>
    <col min="3333" max="3333" width="16.42578125" style="200" bestFit="1" customWidth="1"/>
    <col min="3334" max="3334" width="23.42578125" style="200" customWidth="1"/>
    <col min="3335" max="3335" width="11" style="200" bestFit="1" customWidth="1"/>
    <col min="3336" max="3587" width="9.140625" style="200"/>
    <col min="3588" max="3588" width="13.42578125" style="200" bestFit="1" customWidth="1"/>
    <col min="3589" max="3589" width="16.42578125" style="200" bestFit="1" customWidth="1"/>
    <col min="3590" max="3590" width="23.42578125" style="200" customWidth="1"/>
    <col min="3591" max="3591" width="11" style="200" bestFit="1" customWidth="1"/>
    <col min="3592" max="3843" width="9.140625" style="200"/>
    <col min="3844" max="3844" width="13.42578125" style="200" bestFit="1" customWidth="1"/>
    <col min="3845" max="3845" width="16.42578125" style="200" bestFit="1" customWidth="1"/>
    <col min="3846" max="3846" width="23.42578125" style="200" customWidth="1"/>
    <col min="3847" max="3847" width="11" style="200" bestFit="1" customWidth="1"/>
    <col min="3848" max="4099" width="9.140625" style="200"/>
    <col min="4100" max="4100" width="13.42578125" style="200" bestFit="1" customWidth="1"/>
    <col min="4101" max="4101" width="16.42578125" style="200" bestFit="1" customWidth="1"/>
    <col min="4102" max="4102" width="23.42578125" style="200" customWidth="1"/>
    <col min="4103" max="4103" width="11" style="200" bestFit="1" customWidth="1"/>
    <col min="4104" max="4355" width="9.140625" style="200"/>
    <col min="4356" max="4356" width="13.42578125" style="200" bestFit="1" customWidth="1"/>
    <col min="4357" max="4357" width="16.42578125" style="200" bestFit="1" customWidth="1"/>
    <col min="4358" max="4358" width="23.42578125" style="200" customWidth="1"/>
    <col min="4359" max="4359" width="11" style="200" bestFit="1" customWidth="1"/>
    <col min="4360" max="4611" width="9.140625" style="200"/>
    <col min="4612" max="4612" width="13.42578125" style="200" bestFit="1" customWidth="1"/>
    <col min="4613" max="4613" width="16.42578125" style="200" bestFit="1" customWidth="1"/>
    <col min="4614" max="4614" width="23.42578125" style="200" customWidth="1"/>
    <col min="4615" max="4615" width="11" style="200" bestFit="1" customWidth="1"/>
    <col min="4616" max="4867" width="9.140625" style="200"/>
    <col min="4868" max="4868" width="13.42578125" style="200" bestFit="1" customWidth="1"/>
    <col min="4869" max="4869" width="16.42578125" style="200" bestFit="1" customWidth="1"/>
    <col min="4870" max="4870" width="23.42578125" style="200" customWidth="1"/>
    <col min="4871" max="4871" width="11" style="200" bestFit="1" customWidth="1"/>
    <col min="4872" max="5123" width="9.140625" style="200"/>
    <col min="5124" max="5124" width="13.42578125" style="200" bestFit="1" customWidth="1"/>
    <col min="5125" max="5125" width="16.42578125" style="200" bestFit="1" customWidth="1"/>
    <col min="5126" max="5126" width="23.42578125" style="200" customWidth="1"/>
    <col min="5127" max="5127" width="11" style="200" bestFit="1" customWidth="1"/>
    <col min="5128" max="5379" width="9.140625" style="200"/>
    <col min="5380" max="5380" width="13.42578125" style="200" bestFit="1" customWidth="1"/>
    <col min="5381" max="5381" width="16.42578125" style="200" bestFit="1" customWidth="1"/>
    <col min="5382" max="5382" width="23.42578125" style="200" customWidth="1"/>
    <col min="5383" max="5383" width="11" style="200" bestFit="1" customWidth="1"/>
    <col min="5384" max="5635" width="9.140625" style="200"/>
    <col min="5636" max="5636" width="13.42578125" style="200" bestFit="1" customWidth="1"/>
    <col min="5637" max="5637" width="16.42578125" style="200" bestFit="1" customWidth="1"/>
    <col min="5638" max="5638" width="23.42578125" style="200" customWidth="1"/>
    <col min="5639" max="5639" width="11" style="200" bestFit="1" customWidth="1"/>
    <col min="5640" max="5891" width="9.140625" style="200"/>
    <col min="5892" max="5892" width="13.42578125" style="200" bestFit="1" customWidth="1"/>
    <col min="5893" max="5893" width="16.42578125" style="200" bestFit="1" customWidth="1"/>
    <col min="5894" max="5894" width="23.42578125" style="200" customWidth="1"/>
    <col min="5895" max="5895" width="11" style="200" bestFit="1" customWidth="1"/>
    <col min="5896" max="6147" width="9.140625" style="200"/>
    <col min="6148" max="6148" width="13.42578125" style="200" bestFit="1" customWidth="1"/>
    <col min="6149" max="6149" width="16.42578125" style="200" bestFit="1" customWidth="1"/>
    <col min="6150" max="6150" width="23.42578125" style="200" customWidth="1"/>
    <col min="6151" max="6151" width="11" style="200" bestFit="1" customWidth="1"/>
    <col min="6152" max="6403" width="9.140625" style="200"/>
    <col min="6404" max="6404" width="13.42578125" style="200" bestFit="1" customWidth="1"/>
    <col min="6405" max="6405" width="16.42578125" style="200" bestFit="1" customWidth="1"/>
    <col min="6406" max="6406" width="23.42578125" style="200" customWidth="1"/>
    <col min="6407" max="6407" width="11" style="200" bestFit="1" customWidth="1"/>
    <col min="6408" max="6659" width="9.140625" style="200"/>
    <col min="6660" max="6660" width="13.42578125" style="200" bestFit="1" customWidth="1"/>
    <col min="6661" max="6661" width="16.42578125" style="200" bestFit="1" customWidth="1"/>
    <col min="6662" max="6662" width="23.42578125" style="200" customWidth="1"/>
    <col min="6663" max="6663" width="11" style="200" bestFit="1" customWidth="1"/>
    <col min="6664" max="6915" width="9.140625" style="200"/>
    <col min="6916" max="6916" width="13.42578125" style="200" bestFit="1" customWidth="1"/>
    <col min="6917" max="6917" width="16.42578125" style="200" bestFit="1" customWidth="1"/>
    <col min="6918" max="6918" width="23.42578125" style="200" customWidth="1"/>
    <col min="6919" max="6919" width="11" style="200" bestFit="1" customWidth="1"/>
    <col min="6920" max="7171" width="9.140625" style="200"/>
    <col min="7172" max="7172" width="13.42578125" style="200" bestFit="1" customWidth="1"/>
    <col min="7173" max="7173" width="16.42578125" style="200" bestFit="1" customWidth="1"/>
    <col min="7174" max="7174" width="23.42578125" style="200" customWidth="1"/>
    <col min="7175" max="7175" width="11" style="200" bestFit="1" customWidth="1"/>
    <col min="7176" max="7427" width="9.140625" style="200"/>
    <col min="7428" max="7428" width="13.42578125" style="200" bestFit="1" customWidth="1"/>
    <col min="7429" max="7429" width="16.42578125" style="200" bestFit="1" customWidth="1"/>
    <col min="7430" max="7430" width="23.42578125" style="200" customWidth="1"/>
    <col min="7431" max="7431" width="11" style="200" bestFit="1" customWidth="1"/>
    <col min="7432" max="7683" width="9.140625" style="200"/>
    <col min="7684" max="7684" width="13.42578125" style="200" bestFit="1" customWidth="1"/>
    <col min="7685" max="7685" width="16.42578125" style="200" bestFit="1" customWidth="1"/>
    <col min="7686" max="7686" width="23.42578125" style="200" customWidth="1"/>
    <col min="7687" max="7687" width="11" style="200" bestFit="1" customWidth="1"/>
    <col min="7688" max="7939" width="9.140625" style="200"/>
    <col min="7940" max="7940" width="13.42578125" style="200" bestFit="1" customWidth="1"/>
    <col min="7941" max="7941" width="16.42578125" style="200" bestFit="1" customWidth="1"/>
    <col min="7942" max="7942" width="23.42578125" style="200" customWidth="1"/>
    <col min="7943" max="7943" width="11" style="200" bestFit="1" customWidth="1"/>
    <col min="7944" max="8195" width="9.140625" style="200"/>
    <col min="8196" max="8196" width="13.42578125" style="200" bestFit="1" customWidth="1"/>
    <col min="8197" max="8197" width="16.42578125" style="200" bestFit="1" customWidth="1"/>
    <col min="8198" max="8198" width="23.42578125" style="200" customWidth="1"/>
    <col min="8199" max="8199" width="11" style="200" bestFit="1" customWidth="1"/>
    <col min="8200" max="8451" width="9.140625" style="200"/>
    <col min="8452" max="8452" width="13.42578125" style="200" bestFit="1" customWidth="1"/>
    <col min="8453" max="8453" width="16.42578125" style="200" bestFit="1" customWidth="1"/>
    <col min="8454" max="8454" width="23.42578125" style="200" customWidth="1"/>
    <col min="8455" max="8455" width="11" style="200" bestFit="1" customWidth="1"/>
    <col min="8456" max="8707" width="9.140625" style="200"/>
    <col min="8708" max="8708" width="13.42578125" style="200" bestFit="1" customWidth="1"/>
    <col min="8709" max="8709" width="16.42578125" style="200" bestFit="1" customWidth="1"/>
    <col min="8710" max="8710" width="23.42578125" style="200" customWidth="1"/>
    <col min="8711" max="8711" width="11" style="200" bestFit="1" customWidth="1"/>
    <col min="8712" max="8963" width="9.140625" style="200"/>
    <col min="8964" max="8964" width="13.42578125" style="200" bestFit="1" customWidth="1"/>
    <col min="8965" max="8965" width="16.42578125" style="200" bestFit="1" customWidth="1"/>
    <col min="8966" max="8966" width="23.42578125" style="200" customWidth="1"/>
    <col min="8967" max="8967" width="11" style="200" bestFit="1" customWidth="1"/>
    <col min="8968" max="9219" width="9.140625" style="200"/>
    <col min="9220" max="9220" width="13.42578125" style="200" bestFit="1" customWidth="1"/>
    <col min="9221" max="9221" width="16.42578125" style="200" bestFit="1" customWidth="1"/>
    <col min="9222" max="9222" width="23.42578125" style="200" customWidth="1"/>
    <col min="9223" max="9223" width="11" style="200" bestFit="1" customWidth="1"/>
    <col min="9224" max="9475" width="9.140625" style="200"/>
    <col min="9476" max="9476" width="13.42578125" style="200" bestFit="1" customWidth="1"/>
    <col min="9477" max="9477" width="16.42578125" style="200" bestFit="1" customWidth="1"/>
    <col min="9478" max="9478" width="23.42578125" style="200" customWidth="1"/>
    <col min="9479" max="9479" width="11" style="200" bestFit="1" customWidth="1"/>
    <col min="9480" max="9731" width="9.140625" style="200"/>
    <col min="9732" max="9732" width="13.42578125" style="200" bestFit="1" customWidth="1"/>
    <col min="9733" max="9733" width="16.42578125" style="200" bestFit="1" customWidth="1"/>
    <col min="9734" max="9734" width="23.42578125" style="200" customWidth="1"/>
    <col min="9735" max="9735" width="11" style="200" bestFit="1" customWidth="1"/>
    <col min="9736" max="9987" width="9.140625" style="200"/>
    <col min="9988" max="9988" width="13.42578125" style="200" bestFit="1" customWidth="1"/>
    <col min="9989" max="9989" width="16.42578125" style="200" bestFit="1" customWidth="1"/>
    <col min="9990" max="9990" width="23.42578125" style="200" customWidth="1"/>
    <col min="9991" max="9991" width="11" style="200" bestFit="1" customWidth="1"/>
    <col min="9992" max="10243" width="9.140625" style="200"/>
    <col min="10244" max="10244" width="13.42578125" style="200" bestFit="1" customWidth="1"/>
    <col min="10245" max="10245" width="16.42578125" style="200" bestFit="1" customWidth="1"/>
    <col min="10246" max="10246" width="23.42578125" style="200" customWidth="1"/>
    <col min="10247" max="10247" width="11" style="200" bestFit="1" customWidth="1"/>
    <col min="10248" max="10499" width="9.140625" style="200"/>
    <col min="10500" max="10500" width="13.42578125" style="200" bestFit="1" customWidth="1"/>
    <col min="10501" max="10501" width="16.42578125" style="200" bestFit="1" customWidth="1"/>
    <col min="10502" max="10502" width="23.42578125" style="200" customWidth="1"/>
    <col min="10503" max="10503" width="11" style="200" bestFit="1" customWidth="1"/>
    <col min="10504" max="10755" width="9.140625" style="200"/>
    <col min="10756" max="10756" width="13.42578125" style="200" bestFit="1" customWidth="1"/>
    <col min="10757" max="10757" width="16.42578125" style="200" bestFit="1" customWidth="1"/>
    <col min="10758" max="10758" width="23.42578125" style="200" customWidth="1"/>
    <col min="10759" max="10759" width="11" style="200" bestFit="1" customWidth="1"/>
    <col min="10760" max="11011" width="9.140625" style="200"/>
    <col min="11012" max="11012" width="13.42578125" style="200" bestFit="1" customWidth="1"/>
    <col min="11013" max="11013" width="16.42578125" style="200" bestFit="1" customWidth="1"/>
    <col min="11014" max="11014" width="23.42578125" style="200" customWidth="1"/>
    <col min="11015" max="11015" width="11" style="200" bestFit="1" customWidth="1"/>
    <col min="11016" max="11267" width="9.140625" style="200"/>
    <col min="11268" max="11268" width="13.42578125" style="200" bestFit="1" customWidth="1"/>
    <col min="11269" max="11269" width="16.42578125" style="200" bestFit="1" customWidth="1"/>
    <col min="11270" max="11270" width="23.42578125" style="200" customWidth="1"/>
    <col min="11271" max="11271" width="11" style="200" bestFit="1" customWidth="1"/>
    <col min="11272" max="11523" width="9.140625" style="200"/>
    <col min="11524" max="11524" width="13.42578125" style="200" bestFit="1" customWidth="1"/>
    <col min="11525" max="11525" width="16.42578125" style="200" bestFit="1" customWidth="1"/>
    <col min="11526" max="11526" width="23.42578125" style="200" customWidth="1"/>
    <col min="11527" max="11527" width="11" style="200" bestFit="1" customWidth="1"/>
    <col min="11528" max="11779" width="9.140625" style="200"/>
    <col min="11780" max="11780" width="13.42578125" style="200" bestFit="1" customWidth="1"/>
    <col min="11781" max="11781" width="16.42578125" style="200" bestFit="1" customWidth="1"/>
    <col min="11782" max="11782" width="23.42578125" style="200" customWidth="1"/>
    <col min="11783" max="11783" width="11" style="200" bestFit="1" customWidth="1"/>
    <col min="11784" max="12035" width="9.140625" style="200"/>
    <col min="12036" max="12036" width="13.42578125" style="200" bestFit="1" customWidth="1"/>
    <col min="12037" max="12037" width="16.42578125" style="200" bestFit="1" customWidth="1"/>
    <col min="12038" max="12038" width="23.42578125" style="200" customWidth="1"/>
    <col min="12039" max="12039" width="11" style="200" bestFit="1" customWidth="1"/>
    <col min="12040" max="12291" width="9.140625" style="200"/>
    <col min="12292" max="12292" width="13.42578125" style="200" bestFit="1" customWidth="1"/>
    <col min="12293" max="12293" width="16.42578125" style="200" bestFit="1" customWidth="1"/>
    <col min="12294" max="12294" width="23.42578125" style="200" customWidth="1"/>
    <col min="12295" max="12295" width="11" style="200" bestFit="1" customWidth="1"/>
    <col min="12296" max="12547" width="9.140625" style="200"/>
    <col min="12548" max="12548" width="13.42578125" style="200" bestFit="1" customWidth="1"/>
    <col min="12549" max="12549" width="16.42578125" style="200" bestFit="1" customWidth="1"/>
    <col min="12550" max="12550" width="23.42578125" style="200" customWidth="1"/>
    <col min="12551" max="12551" width="11" style="200" bestFit="1" customWidth="1"/>
    <col min="12552" max="12803" width="9.140625" style="200"/>
    <col min="12804" max="12804" width="13.42578125" style="200" bestFit="1" customWidth="1"/>
    <col min="12805" max="12805" width="16.42578125" style="200" bestFit="1" customWidth="1"/>
    <col min="12806" max="12806" width="23.42578125" style="200" customWidth="1"/>
    <col min="12807" max="12807" width="11" style="200" bestFit="1" customWidth="1"/>
    <col min="12808" max="13059" width="9.140625" style="200"/>
    <col min="13060" max="13060" width="13.42578125" style="200" bestFit="1" customWidth="1"/>
    <col min="13061" max="13061" width="16.42578125" style="200" bestFit="1" customWidth="1"/>
    <col min="13062" max="13062" width="23.42578125" style="200" customWidth="1"/>
    <col min="13063" max="13063" width="11" style="200" bestFit="1" customWidth="1"/>
    <col min="13064" max="13315" width="9.140625" style="200"/>
    <col min="13316" max="13316" width="13.42578125" style="200" bestFit="1" customWidth="1"/>
    <col min="13317" max="13317" width="16.42578125" style="200" bestFit="1" customWidth="1"/>
    <col min="13318" max="13318" width="23.42578125" style="200" customWidth="1"/>
    <col min="13319" max="13319" width="11" style="200" bestFit="1" customWidth="1"/>
    <col min="13320" max="13571" width="9.140625" style="200"/>
    <col min="13572" max="13572" width="13.42578125" style="200" bestFit="1" customWidth="1"/>
    <col min="13573" max="13573" width="16.42578125" style="200" bestFit="1" customWidth="1"/>
    <col min="13574" max="13574" width="23.42578125" style="200" customWidth="1"/>
    <col min="13575" max="13575" width="11" style="200" bestFit="1" customWidth="1"/>
    <col min="13576" max="13827" width="9.140625" style="200"/>
    <col min="13828" max="13828" width="13.42578125" style="200" bestFit="1" customWidth="1"/>
    <col min="13829" max="13829" width="16.42578125" style="200" bestFit="1" customWidth="1"/>
    <col min="13830" max="13830" width="23.42578125" style="200" customWidth="1"/>
    <col min="13831" max="13831" width="11" style="200" bestFit="1" customWidth="1"/>
    <col min="13832" max="14083" width="9.140625" style="200"/>
    <col min="14084" max="14084" width="13.42578125" style="200" bestFit="1" customWidth="1"/>
    <col min="14085" max="14085" width="16.42578125" style="200" bestFit="1" customWidth="1"/>
    <col min="14086" max="14086" width="23.42578125" style="200" customWidth="1"/>
    <col min="14087" max="14087" width="11" style="200" bestFit="1" customWidth="1"/>
    <col min="14088" max="14339" width="9.140625" style="200"/>
    <col min="14340" max="14340" width="13.42578125" style="200" bestFit="1" customWidth="1"/>
    <col min="14341" max="14341" width="16.42578125" style="200" bestFit="1" customWidth="1"/>
    <col min="14342" max="14342" width="23.42578125" style="200" customWidth="1"/>
    <col min="14343" max="14343" width="11" style="200" bestFit="1" customWidth="1"/>
    <col min="14344" max="14595" width="9.140625" style="200"/>
    <col min="14596" max="14596" width="13.42578125" style="200" bestFit="1" customWidth="1"/>
    <col min="14597" max="14597" width="16.42578125" style="200" bestFit="1" customWidth="1"/>
    <col min="14598" max="14598" width="23.42578125" style="200" customWidth="1"/>
    <col min="14599" max="14599" width="11" style="200" bestFit="1" customWidth="1"/>
    <col min="14600" max="14851" width="9.140625" style="200"/>
    <col min="14852" max="14852" width="13.42578125" style="200" bestFit="1" customWidth="1"/>
    <col min="14853" max="14853" width="16.42578125" style="200" bestFit="1" customWidth="1"/>
    <col min="14854" max="14854" width="23.42578125" style="200" customWidth="1"/>
    <col min="14855" max="14855" width="11" style="200" bestFit="1" customWidth="1"/>
    <col min="14856" max="15107" width="9.140625" style="200"/>
    <col min="15108" max="15108" width="13.42578125" style="200" bestFit="1" customWidth="1"/>
    <col min="15109" max="15109" width="16.42578125" style="200" bestFit="1" customWidth="1"/>
    <col min="15110" max="15110" width="23.42578125" style="200" customWidth="1"/>
    <col min="15111" max="15111" width="11" style="200" bestFit="1" customWidth="1"/>
    <col min="15112" max="15363" width="9.140625" style="200"/>
    <col min="15364" max="15364" width="13.42578125" style="200" bestFit="1" customWidth="1"/>
    <col min="15365" max="15365" width="16.42578125" style="200" bestFit="1" customWidth="1"/>
    <col min="15366" max="15366" width="23.42578125" style="200" customWidth="1"/>
    <col min="15367" max="15367" width="11" style="200" bestFit="1" customWidth="1"/>
    <col min="15368" max="15619" width="9.140625" style="200"/>
    <col min="15620" max="15620" width="13.42578125" style="200" bestFit="1" customWidth="1"/>
    <col min="15621" max="15621" width="16.42578125" style="200" bestFit="1" customWidth="1"/>
    <col min="15622" max="15622" width="23.42578125" style="200" customWidth="1"/>
    <col min="15623" max="15623" width="11" style="200" bestFit="1" customWidth="1"/>
    <col min="15624" max="15875" width="9.140625" style="200"/>
    <col min="15876" max="15876" width="13.42578125" style="200" bestFit="1" customWidth="1"/>
    <col min="15877" max="15877" width="16.42578125" style="200" bestFit="1" customWidth="1"/>
    <col min="15878" max="15878" width="23.42578125" style="200" customWidth="1"/>
    <col min="15879" max="15879" width="11" style="200" bestFit="1" customWidth="1"/>
    <col min="15880" max="16131" width="9.140625" style="200"/>
    <col min="16132" max="16132" width="13.42578125" style="200" bestFit="1" customWidth="1"/>
    <col min="16133" max="16133" width="16.42578125" style="200" bestFit="1" customWidth="1"/>
    <col min="16134" max="16134" width="23.42578125" style="200" customWidth="1"/>
    <col min="16135" max="16135" width="11" style="200" bestFit="1" customWidth="1"/>
    <col min="16136" max="16384" width="9.140625" style="200"/>
  </cols>
  <sheetData>
    <row r="1" spans="1:38" ht="20.25" x14ac:dyDescent="0.3">
      <c r="A1" s="201"/>
      <c r="B1" s="202"/>
      <c r="C1" s="201"/>
      <c r="D1" s="202"/>
      <c r="E1" s="201"/>
      <c r="F1" s="201"/>
      <c r="G1" s="201"/>
      <c r="H1" s="64" t="s">
        <v>20</v>
      </c>
      <c r="I1" s="203"/>
      <c r="J1" s="203"/>
      <c r="K1" s="203"/>
      <c r="L1" s="203"/>
      <c r="M1" s="203"/>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row>
    <row r="2" spans="1:38" x14ac:dyDescent="0.2">
      <c r="A2" s="203"/>
      <c r="B2" s="357"/>
      <c r="C2" s="357"/>
      <c r="D2" s="357"/>
      <c r="E2" s="357"/>
      <c r="F2" s="204"/>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row>
    <row r="3" spans="1:38" x14ac:dyDescent="0.2">
      <c r="A3" s="203"/>
      <c r="B3" s="358" t="s">
        <v>226</v>
      </c>
      <c r="C3" s="358"/>
      <c r="D3" s="358"/>
      <c r="E3" s="358"/>
      <c r="F3" s="205" t="s">
        <v>63</v>
      </c>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row>
    <row r="4" spans="1:38" x14ac:dyDescent="0.2">
      <c r="A4" s="203"/>
      <c r="B4" s="203" t="s">
        <v>319</v>
      </c>
      <c r="C4" s="203" t="s">
        <v>320</v>
      </c>
      <c r="D4" s="203" t="s">
        <v>321</v>
      </c>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row>
    <row r="5" spans="1:38" x14ac:dyDescent="0.2">
      <c r="A5" s="203"/>
      <c r="B5" s="206" t="s">
        <v>322</v>
      </c>
      <c r="C5" s="200" t="s">
        <v>320</v>
      </c>
      <c r="D5" s="200" t="s">
        <v>323</v>
      </c>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1:38" x14ac:dyDescent="0.2">
      <c r="A6" s="203"/>
      <c r="B6" s="207" t="s">
        <v>324</v>
      </c>
      <c r="C6" s="200" t="s">
        <v>320</v>
      </c>
      <c r="D6" s="200" t="s">
        <v>325</v>
      </c>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row>
    <row r="7" spans="1:38" x14ac:dyDescent="0.2">
      <c r="A7" s="203"/>
      <c r="B7" s="206"/>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row>
    <row r="8" spans="1:38" x14ac:dyDescent="0.2">
      <c r="A8" s="203"/>
      <c r="B8" s="207"/>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row>
    <row r="9" spans="1:38" x14ac:dyDescent="0.2">
      <c r="A9" s="203"/>
      <c r="B9" s="206"/>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row>
    <row r="10" spans="1:38" x14ac:dyDescent="0.2">
      <c r="A10" s="203"/>
      <c r="B10" s="208"/>
      <c r="C10" s="203"/>
      <c r="D10" s="203"/>
      <c r="E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row>
    <row r="11" spans="1:38" x14ac:dyDescent="0.2">
      <c r="A11" s="203"/>
      <c r="B11" s="209"/>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row>
    <row r="12" spans="1:38" x14ac:dyDescent="0.2">
      <c r="A12" s="203"/>
      <c r="B12" s="210"/>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row>
    <row r="13" spans="1:38" x14ac:dyDescent="0.2">
      <c r="A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row>
    <row r="14" spans="1:38" x14ac:dyDescent="0.2">
      <c r="A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row>
    <row r="15" spans="1:38" x14ac:dyDescent="0.2">
      <c r="A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row>
    <row r="16" spans="1:38" x14ac:dyDescent="0.2">
      <c r="A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row>
    <row r="17" spans="1:38" x14ac:dyDescent="0.2">
      <c r="A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row>
    <row r="18" spans="1:38" x14ac:dyDescent="0.2">
      <c r="A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row>
    <row r="19" spans="1:38" x14ac:dyDescent="0.2">
      <c r="A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row>
    <row r="20" spans="1:38" x14ac:dyDescent="0.2">
      <c r="A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1:38" x14ac:dyDescent="0.2">
      <c r="A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row>
    <row r="22" spans="1:38" x14ac:dyDescent="0.2">
      <c r="A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row>
    <row r="23" spans="1:38" x14ac:dyDescent="0.2">
      <c r="A23" s="203"/>
      <c r="B23" s="203"/>
      <c r="C23" s="203"/>
      <c r="D23" s="203"/>
      <c r="E23" s="203"/>
      <c r="F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row>
    <row r="24" spans="1:38" x14ac:dyDescent="0.2">
      <c r="A24" s="203"/>
      <c r="B24" s="203"/>
      <c r="C24" s="203"/>
      <c r="D24" s="203"/>
      <c r="E24" s="203"/>
      <c r="F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row>
    <row r="25" spans="1:38" x14ac:dyDescent="0.2">
      <c r="A25" s="203"/>
      <c r="B25" s="164"/>
      <c r="C25" s="211"/>
      <c r="D25" s="164"/>
      <c r="E25" s="164"/>
      <c r="F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row>
    <row r="26" spans="1:38" x14ac:dyDescent="0.2">
      <c r="A26" s="203"/>
      <c r="B26" s="212"/>
      <c r="C26" s="213"/>
      <c r="D26" s="164"/>
      <c r="E26" s="164"/>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row>
    <row r="27" spans="1:38" x14ac:dyDescent="0.2">
      <c r="A27" s="203"/>
      <c r="B27" s="212"/>
      <c r="C27" s="213"/>
      <c r="D27" s="164"/>
      <c r="E27" s="164"/>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spans="1:38" x14ac:dyDescent="0.2">
      <c r="A28" s="203"/>
      <c r="B28" s="212"/>
      <c r="C28" s="213"/>
      <c r="D28" s="164"/>
      <c r="E28" s="164"/>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row>
    <row r="29" spans="1:38" x14ac:dyDescent="0.2">
      <c r="B29" s="212"/>
      <c r="C29" s="203"/>
      <c r="D29" s="203"/>
      <c r="E29" s="203"/>
    </row>
    <row r="30" spans="1:38" x14ac:dyDescent="0.2">
      <c r="B30" s="212"/>
      <c r="C30" s="203"/>
      <c r="D30" s="203"/>
      <c r="E30" s="203"/>
    </row>
    <row r="31" spans="1:38" x14ac:dyDescent="0.2">
      <c r="B31" s="209"/>
      <c r="C31" s="203"/>
      <c r="D31" s="203"/>
      <c r="E31" s="203"/>
    </row>
    <row r="37" spans="10:10" x14ac:dyDescent="0.2">
      <c r="J37" s="21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3"/>
  <sheetViews>
    <sheetView zoomScaleNormal="100" workbookViewId="0">
      <selection activeCell="F20" sqref="F2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4" t="s">
        <v>227</v>
      </c>
      <c r="D3" s="204" t="s">
        <v>9</v>
      </c>
    </row>
    <row r="4" spans="1:38" ht="15" x14ac:dyDescent="0.2">
      <c r="C4" s="215"/>
      <c r="D4" s="359"/>
      <c r="E4" s="360"/>
      <c r="F4" s="360"/>
      <c r="G4" s="360"/>
      <c r="H4" s="360"/>
      <c r="I4" s="360"/>
      <c r="J4" s="360"/>
      <c r="K4" s="360"/>
      <c r="L4" s="360"/>
    </row>
    <row r="5" spans="1:38" ht="15" x14ac:dyDescent="0.2">
      <c r="C5" s="215"/>
      <c r="D5" s="359"/>
      <c r="E5" s="360"/>
      <c r="F5" s="360"/>
      <c r="G5" s="360"/>
      <c r="H5" s="360"/>
      <c r="I5" s="360"/>
      <c r="J5" s="360"/>
      <c r="K5" s="360"/>
      <c r="L5" s="360"/>
    </row>
    <row r="6" spans="1:38" ht="15" x14ac:dyDescent="0.2">
      <c r="C6" s="215"/>
      <c r="D6" s="359"/>
      <c r="E6" s="360"/>
      <c r="F6" s="360"/>
      <c r="G6" s="360"/>
      <c r="H6" s="360"/>
      <c r="I6" s="360"/>
      <c r="J6" s="360"/>
      <c r="K6" s="360"/>
      <c r="L6" s="360"/>
    </row>
    <row r="7" spans="1:38" ht="15" x14ac:dyDescent="0.2">
      <c r="C7" s="215"/>
      <c r="D7" s="359"/>
      <c r="E7" s="360"/>
      <c r="F7" s="360"/>
      <c r="G7" s="360"/>
      <c r="H7" s="360"/>
      <c r="I7" s="360"/>
      <c r="J7" s="360"/>
      <c r="K7" s="360"/>
      <c r="L7" s="360"/>
    </row>
    <row r="8" spans="1:38" ht="15" x14ac:dyDescent="0.2">
      <c r="C8" s="215"/>
      <c r="D8" s="359"/>
      <c r="E8" s="360"/>
      <c r="F8" s="360"/>
      <c r="G8" s="360"/>
      <c r="H8" s="360"/>
      <c r="I8" s="360"/>
      <c r="J8" s="360"/>
      <c r="K8" s="360"/>
      <c r="L8" s="360"/>
    </row>
    <row r="9" spans="1:38" ht="15" x14ac:dyDescent="0.2">
      <c r="C9" s="215"/>
      <c r="D9" s="359"/>
      <c r="E9" s="360"/>
      <c r="F9" s="360"/>
      <c r="G9" s="360"/>
      <c r="H9" s="360"/>
      <c r="I9" s="360"/>
      <c r="J9" s="360"/>
      <c r="K9" s="360"/>
      <c r="L9" s="360"/>
    </row>
    <row r="10" spans="1:38" ht="15" x14ac:dyDescent="0.2">
      <c r="C10" s="215"/>
      <c r="D10" s="359"/>
      <c r="E10" s="360"/>
      <c r="F10" s="360"/>
      <c r="G10" s="360"/>
      <c r="H10" s="360"/>
      <c r="I10" s="360"/>
      <c r="J10" s="360"/>
      <c r="K10" s="360"/>
      <c r="L10" s="360"/>
    </row>
    <row r="11" spans="1:38" ht="15" x14ac:dyDescent="0.2">
      <c r="C11" s="215"/>
      <c r="D11" s="359"/>
      <c r="E11" s="360"/>
      <c r="F11" s="360"/>
      <c r="G11" s="360"/>
      <c r="H11" s="360"/>
      <c r="I11" s="360"/>
      <c r="J11" s="360"/>
      <c r="K11" s="360"/>
      <c r="L11" s="360"/>
    </row>
    <row r="12" spans="1:38" ht="15" x14ac:dyDescent="0.2">
      <c r="C12" s="215"/>
      <c r="D12" s="359"/>
      <c r="E12" s="360"/>
      <c r="F12" s="360"/>
      <c r="G12" s="360"/>
      <c r="H12" s="360"/>
      <c r="I12" s="360"/>
      <c r="J12" s="360"/>
      <c r="K12" s="360"/>
      <c r="L12" s="360"/>
    </row>
    <row r="13" spans="1:38" ht="15" x14ac:dyDescent="0.2">
      <c r="C13" s="215"/>
      <c r="D13" s="359"/>
      <c r="E13" s="360"/>
      <c r="F13" s="360"/>
      <c r="G13" s="360"/>
      <c r="H13" s="360"/>
      <c r="I13" s="360"/>
      <c r="J13" s="360"/>
      <c r="K13" s="360"/>
      <c r="L13" s="36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0D8F-7BDB-4B9F-B8A0-18B8450FC18E}">
  <dimension ref="A1"/>
  <sheetViews>
    <sheetView zoomScaleNormal="100" workbookViewId="0">
      <selection activeCell="G26" sqref="G26"/>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6946E2D7-E1FE-4AFF-923B-8428D3225764}"/>
</file>

<file path=customXml/itemProps2.xml><?xml version="1.0" encoding="utf-8"?>
<ds:datastoreItem xmlns:ds="http://schemas.openxmlformats.org/officeDocument/2006/customXml" ds:itemID="{40FEC058-BB2B-498B-817A-398736D2414D}"/>
</file>

<file path=customXml/itemProps3.xml><?xml version="1.0" encoding="utf-8"?>
<ds:datastoreItem xmlns:ds="http://schemas.openxmlformats.org/officeDocument/2006/customXml" ds:itemID="{F80EAB9D-D6E1-488D-9683-4EDB402149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Littlefield, James A. (CONTR)</dc:creator>
  <cp:lastModifiedBy>Roman-White, Selina (CONTR)</cp:lastModifiedBy>
  <dcterms:created xsi:type="dcterms:W3CDTF">2018-10-09T18:06:12Z</dcterms:created>
  <dcterms:modified xsi:type="dcterms:W3CDTF">2019-01-18T15:32:58Z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