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146AB166-0866-4241-A8DB-6CF7A07F21D4}" xr6:coauthVersionLast="31" xr6:coauthVersionMax="31" xr10:uidLastSave="{00000000-0000-0000-0000-000000000000}"/>
  <bookViews>
    <workbookView xWindow="0" yWindow="0" windowWidth="13875" windowHeight="9300" activeTab="2" xr2:uid="{00000000-000D-0000-FFFF-FFFF0000000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4" r:id="rId9"/>
  </sheets>
  <externalReferences>
    <externalReference r:id="rId10"/>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5" l="1"/>
  <c r="E26" i="2"/>
  <c r="E27" i="2" s="1"/>
  <c r="K6" i="5" l="1"/>
  <c r="J6" i="5"/>
  <c r="I6" i="5"/>
  <c r="C6" i="5"/>
  <c r="B6" i="5"/>
  <c r="K5" i="5"/>
  <c r="J5" i="5"/>
  <c r="I5" i="5"/>
  <c r="C5" i="5"/>
  <c r="B5" i="5"/>
  <c r="D27" i="2"/>
  <c r="CI9" i="3"/>
  <c r="CI8" i="3"/>
  <c r="D26" i="2" l="1"/>
  <c r="B25" i="2" l="1"/>
  <c r="B24" i="2"/>
  <c r="CI7" i="3" l="1"/>
  <c r="G2" i="3"/>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C42" i="2"/>
  <c r="D28" i="2"/>
  <c r="B27" i="2"/>
  <c r="B7" i="3" l="1"/>
  <c r="O42" i="2"/>
  <c r="B19" i="3" l="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C4" i="5"/>
  <c r="B4" i="5"/>
  <c r="K4" i="5"/>
  <c r="J4" i="5"/>
  <c r="I4" i="5"/>
  <c r="F42" i="2"/>
  <c r="F41" i="2"/>
  <c r="H42" i="2"/>
  <c r="C34" i="2"/>
  <c r="H34" i="2" s="1"/>
  <c r="B28"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4" i="3"/>
  <c r="K4" i="3" s="1"/>
  <c r="J14" i="3"/>
  <c r="J4" i="3" s="1"/>
  <c r="I14" i="3"/>
  <c r="I4" i="3" s="1"/>
  <c r="N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3" i="2"/>
  <c r="H43" i="2"/>
  <c r="G43" i="2"/>
  <c r="H41" i="2"/>
  <c r="G41" i="2"/>
  <c r="I41" i="2" s="1"/>
  <c r="B23" i="2"/>
  <c r="G11" i="2"/>
  <c r="D4" i="1"/>
  <c r="D3" i="1"/>
  <c r="C24" i="1" s="1"/>
  <c r="E7" i="3" l="1"/>
  <c r="D7" i="3"/>
  <c r="C7" i="3"/>
  <c r="C8" i="3"/>
  <c r="F24" i="2" s="1"/>
  <c r="D8" i="3"/>
  <c r="E24" i="2" s="1"/>
  <c r="E9" i="3"/>
  <c r="G25" i="2" s="1"/>
  <c r="C9" i="3"/>
  <c r="F25" i="2" s="1"/>
  <c r="D9" i="3"/>
  <c r="E25" i="2" s="1"/>
  <c r="E8" i="3"/>
  <c r="G24" i="2" s="1"/>
  <c r="M14" i="3"/>
  <c r="P14" i="3" s="1"/>
  <c r="P4" i="3" s="1"/>
  <c r="N14" i="3"/>
  <c r="N4" i="3" s="1"/>
  <c r="C5" i="3"/>
  <c r="D5" i="3" s="1"/>
  <c r="L14" i="3"/>
  <c r="O14" i="3" s="1"/>
  <c r="R14" i="3" s="1"/>
  <c r="E6" i="3"/>
  <c r="C6" i="3"/>
  <c r="G23" i="2"/>
  <c r="E23" i="2"/>
  <c r="F23" i="2"/>
  <c r="D6" i="3"/>
  <c r="F26" i="2" l="1"/>
  <c r="F27" i="2" s="1"/>
  <c r="G26" i="2"/>
  <c r="G27" i="2" s="1"/>
  <c r="M4" i="3"/>
  <c r="S14" i="3"/>
  <c r="S4" i="3" s="1"/>
  <c r="Q14" i="3"/>
  <c r="Q4" i="3" s="1"/>
  <c r="E5" i="3"/>
  <c r="O4" i="3"/>
  <c r="L4" i="3"/>
  <c r="U14" i="3"/>
  <c r="R4" i="3"/>
  <c r="V14" i="3" l="1"/>
  <c r="V4" i="3" s="1"/>
  <c r="T14" i="3"/>
  <c r="T4" i="3" s="1"/>
  <c r="X14" i="3"/>
  <c r="U4" i="3"/>
  <c r="Y14" i="3" l="1"/>
  <c r="Y4" i="3" s="1"/>
  <c r="W14" i="3"/>
  <c r="W4" i="3" s="1"/>
  <c r="AA14" i="3"/>
  <c r="X4" i="3"/>
  <c r="AB14" i="3" l="1"/>
  <c r="AB4" i="3" s="1"/>
  <c r="Z14" i="3"/>
  <c r="Z4" i="3" s="1"/>
  <c r="AD14" i="3"/>
  <c r="AA4" i="3"/>
  <c r="AE14" i="3" l="1"/>
  <c r="AE4" i="3" s="1"/>
  <c r="AC14" i="3"/>
  <c r="AF14" i="3" s="1"/>
  <c r="AG14" i="3"/>
  <c r="AD4" i="3"/>
  <c r="AC4" i="3" l="1"/>
  <c r="AH14" i="3"/>
  <c r="AK14" i="3" s="1"/>
  <c r="AI14" i="3"/>
  <c r="AF4" i="3"/>
  <c r="AJ14" i="3"/>
  <c r="AG4" i="3"/>
  <c r="AH4" i="3" l="1"/>
  <c r="AL14" i="3"/>
  <c r="AI4" i="3"/>
  <c r="AN14" i="3"/>
  <c r="AK4" i="3"/>
  <c r="AJ4" i="3"/>
  <c r="AM14" i="3"/>
  <c r="AN4" i="3" l="1"/>
  <c r="AQ14" i="3"/>
  <c r="AO14" i="3"/>
  <c r="AL4" i="3"/>
  <c r="AM4" i="3"/>
  <c r="AP14" i="3"/>
  <c r="AO4" i="3" l="1"/>
  <c r="AR14" i="3"/>
  <c r="AT14" i="3"/>
  <c r="AQ4" i="3"/>
  <c r="AS14" i="3"/>
  <c r="AP4" i="3"/>
  <c r="AT4" i="3" l="1"/>
  <c r="AW14" i="3"/>
  <c r="AR4" i="3"/>
  <c r="AU14" i="3"/>
  <c r="AV14" i="3"/>
  <c r="AS4" i="3"/>
  <c r="AX14" i="3" l="1"/>
  <c r="AU4" i="3"/>
  <c r="AW4" i="3"/>
  <c r="AZ14" i="3"/>
  <c r="AY14" i="3"/>
  <c r="AV4" i="3"/>
  <c r="BA14" i="3" l="1"/>
  <c r="AX4" i="3"/>
  <c r="BC14" i="3"/>
  <c r="AZ4" i="3"/>
  <c r="BB14" i="3"/>
  <c r="AY4" i="3"/>
  <c r="BF14" i="3" l="1"/>
  <c r="BC4" i="3"/>
  <c r="BD14" i="3"/>
  <c r="BA4" i="3"/>
  <c r="BE14" i="3"/>
  <c r="BB4" i="3"/>
  <c r="BG14" i="3" l="1"/>
  <c r="BD4" i="3"/>
  <c r="BF4" i="3"/>
  <c r="BI14" i="3"/>
  <c r="BH14" i="3"/>
  <c r="BE4" i="3"/>
  <c r="BJ14" i="3" l="1"/>
  <c r="BG4" i="3"/>
  <c r="BI4" i="3"/>
  <c r="BL14" i="3"/>
  <c r="BK14" i="3"/>
  <c r="BH4" i="3"/>
  <c r="BJ4" i="3" l="1"/>
  <c r="BM14" i="3"/>
  <c r="BL4" i="3"/>
  <c r="BO14" i="3"/>
  <c r="BN14" i="3"/>
  <c r="BK4" i="3"/>
  <c r="BR14" i="3" l="1"/>
  <c r="BO4" i="3"/>
  <c r="BP14" i="3"/>
  <c r="BM4" i="3"/>
  <c r="BQ14" i="3"/>
  <c r="BN4" i="3"/>
  <c r="BS14" i="3" l="1"/>
  <c r="BP4" i="3"/>
  <c r="BU14" i="3"/>
  <c r="BR4" i="3"/>
  <c r="BQ4" i="3"/>
  <c r="BT14" i="3"/>
  <c r="BV14" i="3" l="1"/>
  <c r="BS4" i="3"/>
  <c r="BX14" i="3"/>
  <c r="BU4" i="3"/>
  <c r="BW14" i="3"/>
  <c r="BT4" i="3"/>
  <c r="BV4" i="3" l="1"/>
  <c r="BY14" i="3"/>
  <c r="BX4" i="3"/>
  <c r="CA14" i="3"/>
  <c r="BZ14" i="3"/>
  <c r="BW4" i="3"/>
  <c r="BY4" i="3" l="1"/>
  <c r="CB14" i="3"/>
  <c r="CA4" i="3"/>
  <c r="CD14" i="3"/>
  <c r="BZ4" i="3"/>
  <c r="CC14" i="3"/>
  <c r="CG14" i="3" l="1"/>
  <c r="CG4" i="3" s="1"/>
  <c r="CD4" i="3"/>
  <c r="CE14" i="3"/>
  <c r="CB4" i="3"/>
  <c r="CC4" i="3"/>
  <c r="CF14" i="3"/>
  <c r="CF4" i="3" s="1"/>
  <c r="CH14" i="3" l="1"/>
  <c r="CH4" i="3" s="1"/>
  <c r="CE4" i="3"/>
  <c r="G28" i="2" l="1"/>
  <c r="F28" i="2"/>
  <c r="G42" i="2" l="1"/>
  <c r="I42" i="2" s="1"/>
  <c r="E28" i="2"/>
  <c r="G34" i="2" s="1"/>
  <c r="I34" i="2" s="1"/>
</calcChain>
</file>

<file path=xl/sharedStrings.xml><?xml version="1.0" encoding="utf-8"?>
<sst xmlns="http://schemas.openxmlformats.org/spreadsheetml/2006/main" count="541" uniqueCount="387">
  <si>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</si>
  <si>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</si>
  <si>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</si>
  <si>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</si>
  <si>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</si>
  <si>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</si>
  <si>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</si>
  <si>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</si>
  <si>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</si>
  <si>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</si>
  <si>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</si>
  <si>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</si>
  <si>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</si>
  <si>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</si>
  <si>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</si>
  <si>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</si>
  <si>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</si>
  <si>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</si>
  <si>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</si>
  <si>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</si>
  <si>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</si>
  <si>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</si>
  <si>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</si>
  <si>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</si>
  <si>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</si>
  <si>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</si>
  <si>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</si>
  <si>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</si>
  <si>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</si>
  <si>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</si>
  <si>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</si>
  <si>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</si>
  <si>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</si>
  <si>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</si>
  <si>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</si>
  <si>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</si>
  <si>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</si>
  <si>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</si>
  <si>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</si>
  <si>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</si>
  <si>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</si>
  <si>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</si>
  <si>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</si>
  <si>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</si>
  <si>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</si>
  <si>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</si>
  <si>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</si>
  <si>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</si>
  <si>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</si>
  <si>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</si>
  <si>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</si>
  <si>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</si>
  <si>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</si>
  <si>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</si>
  <si>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</si>
  <si>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</si>
  <si>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</si>
  <si>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</si>
  <si>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</si>
  <si>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</si>
  <si>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</si>
  <si>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</si>
  <si>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</si>
  <si>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</si>
  <si>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</si>
  <si>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</si>
  <si>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</si>
  <si>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</si>
  <si>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</si>
  <si>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</si>
  <si>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</si>
  <si>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</si>
  <si>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</si>
  <si>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</si>
  <si>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</si>
  <si>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</si>
  <si>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</si>
  <si>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</si>
  <si>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</si>
  <si>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</si>
  <si>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</si>
  <si>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</si>
  <si>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</si>
  <si>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</si>
  <si>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</si>
  <si>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</si>
  <si>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</si>
  <si>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</si>
  <si>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</si>
  <si>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</si>
  <si>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</si>
  <si>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</si>
  <si>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</si>
  <si>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</si>
  <si>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</si>
  <si>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</si>
  <si>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</si>
  <si>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</si>
  <si>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</si>
  <si>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</si>
  <si>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</si>
  <si>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</si>
  <si>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</si>
  <si>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</si>
  <si>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</si>
  <si>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</si>
  <si>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</si>
  <si>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</si>
  <si>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</si>
  <si>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</si>
  <si>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</si>
  <si>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</si>
  <si>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</si>
  <si>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</si>
  <si>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</si>
  <si>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</si>
  <si>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</si>
  <si>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</si>
  <si>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</si>
  <si>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</si>
  <si>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</si>
  <si>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</si>
  <si>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</si>
  <si>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</si>
  <si>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</si>
  <si>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</si>
  <si>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</si>
  <si>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</si>
  <si>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</si>
  <si>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</si>
  <si>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</si>
  <si>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</si>
  <si>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</si>
  <si>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</si>
  <si>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</si>
  <si>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</si>
  <si>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</si>
  <si>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</si>
  <si>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</si>
  <si>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</si>
  <si>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</si>
  <si>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</si>
  <si>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</si>
  <si>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</si>
  <si>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</si>
  <si>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</si>
  <si>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</si>
  <si>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</si>
  <si>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</si>
  <si>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</si>
  <si>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</si>
  <si>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</si>
  <si>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</si>
  <si>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</si>
  <si>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</si>
  <si>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</si>
  <si>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</si>
  <si>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</si>
  <si>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</si>
  <si>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</si>
  <si>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</si>
  <si>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</si>
  <si>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</si>
  <si>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</si>
  <si>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</si>
  <si>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</si>
  <si>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</si>
  <si>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</si>
  <si>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</si>
  <si>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</si>
  <si>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</si>
  <si>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</si>
  <si>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</si>
  <si>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</si>
  <si>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</si>
  <si>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</si>
  <si>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</si>
  <si>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</si>
  <si>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</si>
  <si>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</si>
  <si>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</si>
  <si>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</si>
  <si>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</si>
  <si>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</si>
  <si>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</si>
  <si>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</si>
  <si>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</si>
  <si>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</si>
  <si>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</si>
  <si>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</si>
  <si>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</si>
  <si>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</si>
  <si>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</si>
  <si>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</si>
  <si>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</si>
  <si>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</si>
  <si>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</si>
  <si>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</si>
  <si>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</si>
  <si>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</si>
  <si>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</si>
  <si>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</si>
  <si>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</si>
  <si>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</si>
  <si>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</si>
  <si>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</si>
  <si>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</si>
  <si>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</si>
  <si>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</si>
  <si>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</si>
  <si>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</si>
  <si>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</si>
  <si>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</si>
  <si>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</si>
  <si>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</si>
  <si>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</si>
  <si>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</si>
  <si>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</si>
  <si>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</si>
  <si>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</si>
  <si>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</si>
  <si>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</si>
  <si>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</si>
  <si>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</si>
  <si>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</si>
  <si>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</si>
  <si>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</si>
  <si>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</si>
  <si>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</si>
  <si>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</si>
  <si>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</si>
  <si>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</si>
  <si>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</si>
  <si>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</si>
  <si>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</si>
  <si>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</si>
  <si>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</si>
  <si>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</si>
  <si>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</si>
  <si>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</si>
  <si>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</si>
  <si>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</si>
  <si>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</si>
  <si>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</si>
  <si>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</si>
  <si>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</si>
  <si>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</si>
  <si>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</si>
  <si>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</si>
  <si>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</si>
  <si>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</si>
  <si>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</si>
  <si>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</si>
  <si>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</si>
  <si>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</si>
  <si>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</si>
  <si>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</si>
  <si>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</si>
  <si>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</si>
  <si>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</si>
  <si>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</si>
  <si>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</si>
  <si>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</si>
  <si>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</si>
  <si>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</si>
  <si>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</si>
  <si>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</si>
  <si>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</si>
  <si>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</si>
  <si>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</si>
  <si>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</si>
  <si>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</si>
  <si>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</si>
  <si>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</si>
  <si>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</si>
  <si>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</si>
  <si>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</si>
  <si>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</si>
  <si>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</si>
  <si>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</si>
  <si>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</si>
  <si>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</si>
  <si>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</si>
  <si>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</si>
  <si>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</si>
  <si>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</si>
  <si>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</si>
  <si>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</si>
  <si>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</si>
  <si>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</si>
  <si>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</si>
  <si>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</si>
  <si>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</si>
  <si>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</si>
  <si>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</si>
  <si>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</si>
  <si>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</si>
  <si>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</si>
  <si>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</si>
  <si>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</si>
  <si>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</si>
  <si>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</si>
  <si>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</si>
  <si>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</si>
  <si>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</si>
  <si>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</si>
  <si>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</si>
  <si>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</si>
  <si>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</si>
  <si>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</si>
  <si>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</si>
  <si>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</si>
  <si>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</si>
  <si>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</si>
  <si>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</si>
  <si>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1 MCF</t>
  </si>
  <si>
    <t>=</t>
  </si>
  <si>
    <t xml:space="preserve"> 1000 scf</t>
  </si>
  <si>
    <t>1 kg</t>
  </si>
  <si>
    <t>2.205 lb</t>
  </si>
  <si>
    <t>1 scf NG</t>
  </si>
  <si>
    <t>0.042 lb NG</t>
  </si>
  <si>
    <t>DrillingInfo. 2018. DI Data &amp; Insights.</t>
  </si>
  <si>
    <t>EPA</t>
  </si>
  <si>
    <t>2016</t>
  </si>
  <si>
    <t>2018</t>
  </si>
  <si>
    <t>DI Desktop</t>
  </si>
  <si>
    <t>Government Database</t>
  </si>
  <si>
    <t>Commercial Database</t>
  </si>
  <si>
    <t>Abbreviations used throughout this DS: MCF (thousand cubic feet), scf (standard cubic feet), NG (natural gas)</t>
  </si>
  <si>
    <t>`</t>
  </si>
  <si>
    <t>Flare [to venting and flaring]</t>
  </si>
  <si>
    <t>https://www.epa.gov/enviro/greenhouse-gas-customized-search. Accessed August 22, 2018</t>
  </si>
  <si>
    <t>August 22, 2018</t>
  </si>
  <si>
    <t>EPA. 2016. Greenhouse Gas Reporting Program. Environmental Protection Agency. https://www.epa.gov/enviro/greenhouse-gas-customized-search. Accessed August 22, 2018</t>
  </si>
  <si>
    <t>Natural gas [Intermediate Flow]</t>
  </si>
  <si>
    <t>NG_flared_RF</t>
  </si>
  <si>
    <t>Processing flaring</t>
  </si>
  <si>
    <t>Flaring of natural gas at natural gas processing facilities</t>
  </si>
  <si>
    <t>This unit process provides a summary of relevant input and output flows associated with the flaring of natural gas at natural gas processing facilities.</t>
  </si>
  <si>
    <r>
      <t>Note: All inputs and outputs are normalized per the reference flow (e.g., per 1 kg</t>
    </r>
    <r>
      <rPr>
        <b/>
        <sz val="10"/>
        <color indexed="8"/>
        <rFont val="Arial"/>
        <family val="2"/>
      </rPr>
      <t xml:space="preserve"> </t>
    </r>
    <r>
      <rPr>
        <sz val="10"/>
        <color indexed="8"/>
        <rFont val="Arial"/>
        <family val="2"/>
      </rPr>
      <t>of natural gas processed).</t>
    </r>
  </si>
  <si>
    <t>[kg] Quanity of natural gas that is flared per unit of natural gas processed</t>
  </si>
  <si>
    <t>NG_gathered</t>
  </si>
  <si>
    <t>3_NG_equiv_mcf</t>
  </si>
  <si>
    <t>MCF</t>
  </si>
  <si>
    <t>[MCF] Annual natural gas and natural gas liquids processed at a processing facility, converted to equivalent energy of natural gas and then converted to units of volume.</t>
  </si>
  <si>
    <t>3_NG_processed</t>
  </si>
  <si>
    <t>[MCF] Annual natural gas processed at a processing facility</t>
  </si>
  <si>
    <t>3_NGL_processed</t>
  </si>
  <si>
    <t>bbl</t>
  </si>
  <si>
    <t>[bbl] Annual natural gas liquids processed at a processing facility</t>
  </si>
  <si>
    <t>3_FLARE_vol</t>
  </si>
  <si>
    <t>scf</t>
  </si>
  <si>
    <t>[scf] Natural gas sent to flares at a processing facility</t>
  </si>
  <si>
    <t>Quantity of NG flared at processing facilities in Appalachian - Shale</t>
  </si>
  <si>
    <t>Quantity of NG flared at processing facilities in Gulf - Conventional</t>
  </si>
  <si>
    <t>Quantity of NG flared at processing facilities in Gulf - Shale</t>
  </si>
  <si>
    <t>Quantity of NG flared at processing facilities in Gulf - Tight</t>
  </si>
  <si>
    <t>Quantity of NG flared at processing facilities in Arkla - Conventional</t>
  </si>
  <si>
    <t>Quantity of NG flared at processing facilities in Arkla - Shale</t>
  </si>
  <si>
    <t>Quantity of NG flared at processing facilities in Arkla - Tight</t>
  </si>
  <si>
    <t>Quantity of NG flared at processing facilities in East Texas - Conventional</t>
  </si>
  <si>
    <t>Quantity of NG flared at processing facilities in East Texas - Shale</t>
  </si>
  <si>
    <t>Quantity of NG flared at processing facilities in East Texas - Tight</t>
  </si>
  <si>
    <t>Quantity of NG flared at processing facilities in Arkoma - Conventional</t>
  </si>
  <si>
    <t>Quantity of NG flared at processing facilities in Arkoma - Shale</t>
  </si>
  <si>
    <t>Quantity of NG flared at processing facilities in South Oklahoma - Shale</t>
  </si>
  <si>
    <t>Quantity of NG flared at processing facilities in Anadarko - Conventional</t>
  </si>
  <si>
    <t>Quantity of NG flared at processing facilities in Anadarko - Shale</t>
  </si>
  <si>
    <t>Quantity of NG flared at processing facilities in Anadarko - Tight</t>
  </si>
  <si>
    <t>Quantity of NG flared at processing facilities in Strawn - Shale</t>
  </si>
  <si>
    <t>Quantity of NG flared at processing facilities in Fort Worth - Shale</t>
  </si>
  <si>
    <t>Quantity of NG flared at processing facilities in Permian - Conventional</t>
  </si>
  <si>
    <t>Quantity of NG flared at processing facilities in Permian - Shale</t>
  </si>
  <si>
    <t>Quantity of NG flared at processing facilities in Green River - Conventional</t>
  </si>
  <si>
    <t>Quantity of NG flared at processing facilities in Green River - Tight</t>
  </si>
  <si>
    <t>Quantity of NG flared at processing facilities in Uinta - Conventional</t>
  </si>
  <si>
    <t>Quantity of NG flared at processing facilities in Uinta - Tight</t>
  </si>
  <si>
    <t>Quantity of NG flared at processing facilities in San Juan - CBM</t>
  </si>
  <si>
    <t>Quantity of NG flared at processing facilities in San Juan - Conventional</t>
  </si>
  <si>
    <t>Quantity of NG flared at processing facilities in Piceance - Tight</t>
  </si>
  <si>
    <t>This unit process is composed of this document and the file, DF_NG_Processing_Flaring_2018.01.docx, which provides additional details regarding calculations, data quality, and references as relevant.</t>
  </si>
  <si>
    <t>1 bbl NGL</t>
  </si>
  <si>
    <t>5.3E6 Btu</t>
  </si>
  <si>
    <t>[Intermediate flow] Natural gas input from gathering, including what ends up as processed natural gas and what is combusted and venting by flaring during processing.</t>
  </si>
  <si>
    <t>[kg] Total natural gas from gathering and boosting, which is the sum of natural gas that is flared and processed natural gas that exits the processing facility.</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</si>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</sst>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0.000000"/>
    <numFmt numFmtId="167" formatCode="0.0000E+00"/>
    <numFmt numFmtId="168" formatCode="0.000000E+00"/>
    <numFmt numFmtId="169" formatCode="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55">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2" xfId="2" applyFont="1" applyFill="1" applyBorder="1" applyAlignment="1">
      <alignment horizontal="center"/>
    </xf>
    <xf numFmtId="0" fontId="25" fillId="0" borderId="32" xfId="2" applyFont="1" applyBorder="1" applyAlignment="1">
      <alignment wrapText="1"/>
    </xf>
    <xf numFmtId="0" fontId="26" fillId="0" borderId="32" xfId="2" applyFont="1" applyBorder="1" applyAlignment="1">
      <alignment wrapText="1"/>
    </xf>
    <xf numFmtId="0" fontId="6" fillId="0" borderId="3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 fillId="0" borderId="34"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4" fontId="16" fillId="10" borderId="16" xfId="0" applyNumberFormat="1" applyFont="1" applyFill="1" applyBorder="1" applyAlignment="1" applyProtection="1">
      <alignment vertical="top"/>
      <protection hidden="1"/>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3" fillId="0" borderId="29" xfId="0" applyFont="1" applyBorder="1" applyAlignment="1">
      <alignment horizontal="center"/>
    </xf>
    <xf numFmtId="0" fontId="0" fillId="0" borderId="0" xfId="0" applyFill="1"/>
    <xf numFmtId="0" fontId="16" fillId="0" borderId="16" xfId="0" applyFont="1" applyBorder="1" applyAlignment="1" applyProtection="1">
      <alignment horizontal="right"/>
      <protection locked="0"/>
    </xf>
    <xf numFmtId="168" fontId="16" fillId="0" borderId="16" xfId="0" applyNumberFormat="1" applyFont="1" applyFill="1" applyBorder="1"/>
    <xf numFmtId="11" fontId="4" fillId="0" borderId="0" xfId="2" applyNumberFormat="1" applyFont="1" applyBorder="1" applyAlignment="1" applyProtection="1">
      <protection locked="0"/>
    </xf>
    <xf numFmtId="11" fontId="0" fillId="0" borderId="0" xfId="0" applyNumberFormat="1" applyBorder="1"/>
    <xf numFmtId="11" fontId="0" fillId="0" borderId="0" xfId="0" applyNumberFormat="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4" fillId="0" borderId="1" xfId="2" applyFont="1" applyBorder="1" applyProtection="1">
      <protection locked="0"/>
    </xf>
    <xf numFmtId="0" fontId="4" fillId="0" borderId="0" xfId="2" applyAlignment="1">
      <alignment horizontal="center"/>
    </xf>
    <xf numFmtId="11" fontId="16" fillId="0" borderId="28" xfId="0" applyNumberFormat="1" applyFont="1" applyFill="1" applyBorder="1"/>
    <xf numFmtId="11" fontId="16" fillId="0" borderId="1" xfId="0" applyNumberFormat="1" applyFont="1" applyFill="1" applyBorder="1"/>
    <xf numFmtId="0" fontId="4" fillId="0" borderId="17" xfId="2" applyFont="1" applyBorder="1" applyAlignment="1" applyProtection="1">
      <protection locked="0"/>
    </xf>
    <xf numFmtId="11" fontId="16" fillId="0" borderId="29" xfId="0" applyNumberFormat="1" applyFont="1" applyFill="1" applyBorder="1"/>
    <xf numFmtId="169" fontId="16" fillId="0" borderId="16" xfId="0" applyNumberFormat="1" applyFont="1" applyFill="1" applyBorder="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4" fillId="0" borderId="1" xfId="2" applyBorder="1" applyAlignment="1" applyProtection="1">
      <alignment horizontal="left"/>
      <protection locked="0"/>
    </xf>
    <xf numFmtId="0" fontId="4" fillId="0" borderId="16" xfId="2" applyFont="1"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6" xfId="2" applyFont="1" applyFill="1" applyBorder="1" applyAlignment="1">
      <alignment horizontal="center"/>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0" xfId="2" applyFont="1" applyFill="1" applyBorder="1" applyAlignment="1">
      <alignment horizontal="left" vertic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26" xfId="0" applyFont="1" applyBorder="1" applyAlignment="1">
      <alignment horizontal="center"/>
    </xf>
    <xf numFmtId="0" fontId="3" fillId="0" borderId="35" xfId="0" applyFont="1" applyBorder="1" applyAlignment="1">
      <alignment horizontal="center"/>
    </xf>
    <xf numFmtId="0" fontId="3" fillId="0" borderId="27" xfId="0" applyFont="1" applyBorder="1" applyAlignment="1">
      <alignment horizontal="center"/>
    </xf>
    <xf numFmtId="0" fontId="6" fillId="0" borderId="36" xfId="2" applyFont="1" applyFill="1" applyBorder="1" applyAlignment="1">
      <alignment horizontal="center"/>
    </xf>
    <xf numFmtId="0" fontId="6" fillId="0" borderId="37" xfId="2" applyFont="1" applyFill="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0" fillId="0" borderId="10" xfId="0" applyFont="1" applyBorder="1" applyAlignment="1">
      <alignment horizontal="left" vertical="top" wrapText="1"/>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0" xfId="2" applyFont="1" applyFill="1" applyBorder="1" applyAlignment="1">
      <alignment horizontal="center" wrapText="1"/>
    </xf>
    <xf numFmtId="0" fontId="6" fillId="10" borderId="3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0" xfId="2" applyFont="1" applyBorder="1" applyAlignment="1">
      <alignment horizontal="center" wrapText="1"/>
    </xf>
    <xf numFmtId="0" fontId="6" fillId="0" borderId="33" xfId="2" applyFont="1" applyBorder="1" applyAlignment="1">
      <alignment horizontal="center" wrapText="1"/>
    </xf>
    <xf numFmtId="0" fontId="6" fillId="0" borderId="3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00000000-0005-0000-0000-000003000000}"/>
  </cellStyles>
  <dxfs count="8">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10</xdr:row>
      <xdr:rowOff>56030</xdr:rowOff>
    </xdr:from>
    <xdr:to>
      <xdr:col>86</xdr:col>
      <xdr:colOff>5740444</xdr:colOff>
      <xdr:row>13</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326571</xdr:colOff>
      <xdr:row>17</xdr:row>
      <xdr:rowOff>46264</xdr:rowOff>
    </xdr:from>
    <xdr:to>
      <xdr:col>5</xdr:col>
      <xdr:colOff>443519</xdr:colOff>
      <xdr:row>21</xdr:row>
      <xdr:rowOff>69851</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1551214" y="3284764"/>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Flare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17" name="Boundary Group">
          <a:extLst>
            <a:ext uri="{FF2B5EF4-FFF2-40B4-BE49-F238E27FC236}">
              <a16:creationId xmlns:a16="http://schemas.microsoft.com/office/drawing/2014/main" id="{00000000-0008-0000-0800-000011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Processing flaring: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Flaring of natural gas at natural gas processing facilities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95249</xdr:colOff>
      <xdr:row>8</xdr:row>
      <xdr:rowOff>158424</xdr:rowOff>
    </xdr:from>
    <xdr:to>
      <xdr:col>4</xdr:col>
      <xdr:colOff>454173</xdr:colOff>
      <xdr:row>12</xdr:row>
      <xdr:rowOff>93562</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1319892" y="1682424"/>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p>
      </xdr:txBody>
    </xdr:sp>
    <xdr:clientData/>
  </xdr:twoCellAnchor>
  <xdr:twoCellAnchor>
    <xdr:from>
      <xdr:col>4</xdr:col>
      <xdr:colOff>273750</xdr:colOff>
      <xdr:row>8</xdr:row>
      <xdr:rowOff>188976</xdr:rowOff>
    </xdr:from>
    <xdr:to>
      <xdr:col>5</xdr:col>
      <xdr:colOff>508000</xdr:colOff>
      <xdr:row>10</xdr:row>
      <xdr:rowOff>125993</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flipV="1">
          <a:off x="2723036" y="1712976"/>
          <a:ext cx="846571" cy="31801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18" name="Straight Arrow Connector Process">
          <a:extLst>
            <a:ext uri="{FF2B5EF4-FFF2-40B4-BE49-F238E27FC236}">
              <a16:creationId xmlns:a16="http://schemas.microsoft.com/office/drawing/2014/main" id="{00000000-0008-0000-0800-000012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_NG_Processing_Compressor_Centrif_2018.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PS"/>
      <sheetName val="Reference Source Info"/>
      <sheetName val="DQI"/>
      <sheetName val="Example Calculations Sheet"/>
      <sheetName val="Conversions"/>
      <sheetName val="Assumptions"/>
      <sheetName val="Chart"/>
    </sheetNames>
    <sheetDataSet>
      <sheetData sheetId="0" refreshError="1"/>
      <sheetData sheetId="1">
        <row r="24">
          <cell r="J24" t="str">
            <v>[MCF] Annual natural gas processed at a processing facility</v>
          </cell>
        </row>
        <row r="25">
          <cell r="J25" t="str">
            <v>[bbl] Annual natural gas liquids processed at a processing facility</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A504"/>
  <sheetViews>
    <sheetView zoomScaleNormal="100"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6" t="s">
        <v>0</v>
      </c>
      <c r="B1" s="256"/>
      <c r="C1" s="256"/>
      <c r="D1" s="256"/>
      <c r="E1" s="256"/>
      <c r="F1" s="256"/>
      <c r="G1" s="256"/>
      <c r="H1" s="256"/>
      <c r="I1" s="256"/>
      <c r="J1" s="256"/>
      <c r="K1" s="256"/>
      <c r="L1" s="256"/>
      <c r="M1" s="256"/>
      <c r="N1" s="256"/>
      <c r="O1" s="1"/>
    </row>
    <row r="2" spans="1:27" ht="21" thickBot="1" x14ac:dyDescent="0.35">
      <c r="A2" s="256" t="s">
        <v>1</v>
      </c>
      <c r="B2" s="256"/>
      <c r="C2" s="256"/>
      <c r="D2" s="256"/>
      <c r="E2" s="256"/>
      <c r="F2" s="256"/>
      <c r="G2" s="256"/>
      <c r="H2" s="256"/>
      <c r="I2" s="256"/>
      <c r="J2" s="256"/>
      <c r="K2" s="256"/>
      <c r="L2" s="256"/>
      <c r="M2" s="256"/>
      <c r="N2" s="256"/>
      <c r="O2" s="1"/>
    </row>
    <row r="3" spans="1:27" ht="12.75" customHeight="1" thickBot="1" x14ac:dyDescent="0.25">
      <c r="B3" s="2"/>
      <c r="C3" s="4" t="s">
        <v>2</v>
      </c>
      <c r="D3" s="216" t="str">
        <f>'Data Summary'!D4</f>
        <v>Processing flaring</v>
      </c>
      <c r="E3" s="217"/>
      <c r="F3" s="217"/>
      <c r="G3" s="217"/>
      <c r="H3" s="217"/>
      <c r="I3" s="217"/>
      <c r="J3" s="217"/>
      <c r="K3" s="217"/>
      <c r="L3" s="217"/>
      <c r="M3" s="218"/>
      <c r="N3" s="2"/>
      <c r="O3" s="2"/>
    </row>
    <row r="4" spans="1:27" ht="42.75" customHeight="1" thickBot="1" x14ac:dyDescent="0.25">
      <c r="B4" s="2"/>
      <c r="C4" s="4" t="s">
        <v>3</v>
      </c>
      <c r="D4" s="257" t="str">
        <f>'Data Summary'!D6</f>
        <v>Flaring of natural gas at natural gas processing facilities</v>
      </c>
      <c r="E4" s="258"/>
      <c r="F4" s="258"/>
      <c r="G4" s="258"/>
      <c r="H4" s="258"/>
      <c r="I4" s="258"/>
      <c r="J4" s="258"/>
      <c r="K4" s="258"/>
      <c r="L4" s="258"/>
      <c r="M4" s="259"/>
      <c r="N4" s="2"/>
      <c r="O4" s="2"/>
    </row>
    <row r="5" spans="1:27" ht="39" customHeight="1" thickBot="1" x14ac:dyDescent="0.25">
      <c r="B5" s="2"/>
      <c r="C5" s="4" t="s">
        <v>4</v>
      </c>
      <c r="D5" s="257" t="s">
        <v>381</v>
      </c>
      <c r="E5" s="258"/>
      <c r="F5" s="258"/>
      <c r="G5" s="258"/>
      <c r="H5" s="258"/>
      <c r="I5" s="258"/>
      <c r="J5" s="258"/>
      <c r="K5" s="258"/>
      <c r="L5" s="258"/>
      <c r="M5" s="259"/>
      <c r="N5" s="2"/>
      <c r="O5" s="2"/>
    </row>
    <row r="6" spans="1:27" ht="56.25" customHeight="1" thickBot="1" x14ac:dyDescent="0.25">
      <c r="B6" s="2"/>
      <c r="C6" s="5" t="s">
        <v>5</v>
      </c>
      <c r="D6" s="257" t="s">
        <v>6</v>
      </c>
      <c r="E6" s="258"/>
      <c r="F6" s="258"/>
      <c r="G6" s="258"/>
      <c r="H6" s="258"/>
      <c r="I6" s="258"/>
      <c r="J6" s="258"/>
      <c r="K6" s="258"/>
      <c r="L6" s="258"/>
      <c r="M6" s="259"/>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0" t="s">
        <v>10</v>
      </c>
      <c r="C9" s="7" t="s">
        <v>11</v>
      </c>
      <c r="D9" s="252" t="s">
        <v>12</v>
      </c>
      <c r="E9" s="252"/>
      <c r="F9" s="252"/>
      <c r="G9" s="252"/>
      <c r="H9" s="252"/>
      <c r="I9" s="252"/>
      <c r="J9" s="252"/>
      <c r="K9" s="252"/>
      <c r="L9" s="252"/>
      <c r="M9" s="253"/>
      <c r="N9" s="2"/>
      <c r="O9" s="2"/>
      <c r="P9" s="2"/>
      <c r="Q9" s="2"/>
      <c r="R9" s="2"/>
      <c r="S9" s="2"/>
      <c r="T9" s="2"/>
      <c r="U9" s="2"/>
      <c r="V9" s="2"/>
      <c r="W9" s="2"/>
      <c r="X9" s="2"/>
      <c r="Y9" s="2"/>
      <c r="Z9" s="2"/>
      <c r="AA9" s="2"/>
    </row>
    <row r="10" spans="1:27" s="8" customFormat="1" ht="15" customHeight="1" x14ac:dyDescent="0.2">
      <c r="A10" s="2"/>
      <c r="B10" s="251"/>
      <c r="C10" s="9" t="s">
        <v>13</v>
      </c>
      <c r="D10" s="254" t="s">
        <v>14</v>
      </c>
      <c r="E10" s="254"/>
      <c r="F10" s="254"/>
      <c r="G10" s="254"/>
      <c r="H10" s="254"/>
      <c r="I10" s="254"/>
      <c r="J10" s="254"/>
      <c r="K10" s="254"/>
      <c r="L10" s="254"/>
      <c r="M10" s="255"/>
      <c r="N10" s="2"/>
      <c r="O10" s="2"/>
      <c r="P10" s="2"/>
      <c r="Q10" s="2"/>
      <c r="R10" s="2"/>
      <c r="S10" s="2"/>
      <c r="T10" s="2"/>
      <c r="U10" s="2"/>
      <c r="V10" s="2"/>
      <c r="W10" s="2"/>
      <c r="X10" s="2"/>
      <c r="Y10" s="2"/>
      <c r="Z10" s="2"/>
      <c r="AA10" s="2"/>
    </row>
    <row r="11" spans="1:27" s="8" customFormat="1" ht="15" customHeight="1" x14ac:dyDescent="0.2">
      <c r="A11" s="2"/>
      <c r="B11" s="251"/>
      <c r="C11" s="9" t="s">
        <v>15</v>
      </c>
      <c r="D11" s="254" t="s">
        <v>16</v>
      </c>
      <c r="E11" s="254"/>
      <c r="F11" s="254"/>
      <c r="G11" s="254"/>
      <c r="H11" s="254"/>
      <c r="I11" s="254"/>
      <c r="J11" s="254"/>
      <c r="K11" s="254"/>
      <c r="L11" s="254"/>
      <c r="M11" s="255"/>
      <c r="N11" s="2"/>
      <c r="O11" s="2"/>
      <c r="P11" s="2"/>
      <c r="Q11" s="2"/>
      <c r="R11" s="2"/>
      <c r="S11" s="2"/>
      <c r="T11" s="2"/>
      <c r="U11" s="2"/>
      <c r="V11" s="2"/>
      <c r="W11" s="2"/>
      <c r="X11" s="2"/>
      <c r="Y11" s="2"/>
      <c r="Z11" s="2"/>
      <c r="AA11" s="2"/>
    </row>
    <row r="12" spans="1:27" s="8" customFormat="1" ht="15" customHeight="1" x14ac:dyDescent="0.2">
      <c r="A12" s="2"/>
      <c r="B12" s="251"/>
      <c r="C12" s="9" t="s">
        <v>17</v>
      </c>
      <c r="D12" s="254" t="s">
        <v>18</v>
      </c>
      <c r="E12" s="254"/>
      <c r="F12" s="254"/>
      <c r="G12" s="254"/>
      <c r="H12" s="254"/>
      <c r="I12" s="254"/>
      <c r="J12" s="254"/>
      <c r="K12" s="254"/>
      <c r="L12" s="254"/>
      <c r="M12" s="255"/>
      <c r="N12" s="2"/>
      <c r="O12" s="2"/>
      <c r="P12" s="2"/>
      <c r="Q12" s="2"/>
      <c r="R12" s="2"/>
      <c r="S12" s="2"/>
      <c r="T12" s="2"/>
      <c r="U12" s="2"/>
      <c r="V12" s="2"/>
      <c r="W12" s="2"/>
      <c r="X12" s="2"/>
      <c r="Y12" s="2"/>
      <c r="Z12" s="2"/>
      <c r="AA12" s="2"/>
    </row>
    <row r="13" spans="1:27" s="2" customFormat="1" ht="15" customHeight="1" x14ac:dyDescent="0.2">
      <c r="B13" s="262"/>
      <c r="C13" s="10" t="s">
        <v>20</v>
      </c>
      <c r="D13" s="264" t="s">
        <v>21</v>
      </c>
      <c r="E13" s="264"/>
      <c r="F13" s="264"/>
      <c r="G13" s="264"/>
      <c r="H13" s="264"/>
      <c r="I13" s="264"/>
      <c r="J13" s="264"/>
      <c r="K13" s="264"/>
      <c r="L13" s="264"/>
      <c r="M13" s="265"/>
    </row>
    <row r="14" spans="1:27" s="2" customFormat="1" ht="15" customHeight="1" x14ac:dyDescent="0.2">
      <c r="B14" s="262"/>
      <c r="C14" s="11" t="s">
        <v>22</v>
      </c>
      <c r="D14" s="264" t="s">
        <v>22</v>
      </c>
      <c r="E14" s="264"/>
      <c r="F14" s="264"/>
      <c r="G14" s="264"/>
      <c r="H14" s="264"/>
      <c r="I14" s="264"/>
      <c r="J14" s="264"/>
      <c r="K14" s="264"/>
      <c r="L14" s="264"/>
      <c r="M14" s="265"/>
    </row>
    <row r="15" spans="1:27" s="2" customFormat="1" ht="15" customHeight="1" thickBot="1" x14ac:dyDescent="0.25">
      <c r="B15" s="263"/>
      <c r="C15" s="12"/>
      <c r="D15" s="266"/>
      <c r="E15" s="266"/>
      <c r="F15" s="266"/>
      <c r="G15" s="266"/>
      <c r="H15" s="266"/>
      <c r="I15" s="266"/>
      <c r="J15" s="266"/>
      <c r="K15" s="266"/>
      <c r="L15" s="266"/>
      <c r="M15" s="267"/>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0"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Processing flaring. U.S. Department of Energy, National Energy Technology Laboratory. Last Updated: October 2018 (version 01). www.netl.doe.gov/LCA (http://www.netl.doe.gov/LCA)</v>
      </c>
      <c r="D24" s="260"/>
      <c r="E24" s="260"/>
      <c r="F24" s="260"/>
      <c r="G24" s="260"/>
      <c r="H24" s="260"/>
      <c r="I24" s="260"/>
      <c r="J24" s="260"/>
      <c r="K24" s="260"/>
      <c r="L24" s="260"/>
      <c r="M24" s="260"/>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1" t="s">
        <v>329</v>
      </c>
      <c r="D29" s="261"/>
      <c r="E29" s="261"/>
      <c r="F29" s="261"/>
      <c r="G29" s="261"/>
      <c r="H29" s="261"/>
      <c r="I29" s="261"/>
      <c r="J29" s="261"/>
      <c r="K29" s="261"/>
      <c r="L29" s="261"/>
      <c r="M29" s="261"/>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Y348"/>
  <sheetViews>
    <sheetView showGridLines="0" zoomScaleNormal="100" zoomScalePageLayoutView="40" workbookViewId="0">
      <selection activeCell="F26" sqref="F26"/>
    </sheetView>
  </sheetViews>
  <sheetFormatPr defaultColWidth="9.140625" defaultRowHeight="12.75" x14ac:dyDescent="0.2"/>
  <cols>
    <col min="1" max="1" width="1.85546875" style="2" customWidth="1"/>
    <col min="2" max="2" width="3.5703125" style="62" customWidth="1"/>
    <col min="3" max="3" width="29.5703125" style="3" customWidth="1"/>
    <col min="4" max="4" width="55.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6" t="s">
        <v>0</v>
      </c>
      <c r="C1" s="256"/>
      <c r="D1" s="256"/>
      <c r="E1" s="256"/>
      <c r="F1" s="256"/>
      <c r="G1" s="256"/>
      <c r="H1" s="256"/>
      <c r="I1" s="256"/>
      <c r="J1" s="256"/>
      <c r="K1" s="256"/>
      <c r="L1" s="256"/>
      <c r="M1" s="256"/>
      <c r="N1" s="256"/>
      <c r="O1" s="256"/>
      <c r="P1" s="256"/>
      <c r="Q1" s="256"/>
    </row>
    <row r="2" spans="1:25" ht="20.25" x14ac:dyDescent="0.3">
      <c r="B2" s="256" t="s">
        <v>330</v>
      </c>
      <c r="C2" s="256"/>
      <c r="D2" s="256"/>
      <c r="E2" s="256"/>
      <c r="F2" s="256"/>
      <c r="G2" s="256"/>
      <c r="H2" s="256"/>
      <c r="I2" s="256"/>
      <c r="J2" s="256"/>
      <c r="K2" s="256"/>
      <c r="L2" s="256"/>
      <c r="M2" s="256"/>
      <c r="N2" s="256"/>
      <c r="O2" s="256"/>
      <c r="P2" s="256"/>
      <c r="Q2" s="256"/>
    </row>
    <row r="3" spans="1:25" ht="5.25" customHeight="1" x14ac:dyDescent="0.2">
      <c r="B3" s="6"/>
      <c r="C3" s="2"/>
      <c r="D3" s="2"/>
      <c r="E3" s="2"/>
      <c r="F3" s="2"/>
      <c r="G3" s="2"/>
      <c r="H3" s="2"/>
      <c r="J3" s="2"/>
      <c r="K3" s="2"/>
      <c r="L3" s="2"/>
      <c r="M3" s="2"/>
      <c r="N3" s="2"/>
      <c r="O3" s="2"/>
      <c r="P3" s="2"/>
    </row>
    <row r="4" spans="1:25" ht="13.5" thickBot="1" x14ac:dyDescent="0.25">
      <c r="B4" s="272" t="s">
        <v>38</v>
      </c>
      <c r="C4" s="272"/>
      <c r="D4" s="273" t="s">
        <v>337</v>
      </c>
      <c r="E4" s="274"/>
      <c r="F4" s="14"/>
      <c r="G4" s="14"/>
      <c r="H4" s="14"/>
      <c r="I4" s="14"/>
      <c r="J4" s="14"/>
      <c r="K4" s="14"/>
      <c r="L4" s="14"/>
      <c r="M4" s="14"/>
      <c r="N4" s="14"/>
      <c r="O4" s="14"/>
      <c r="P4" s="2"/>
    </row>
    <row r="5" spans="1:25" ht="13.5" thickBot="1" x14ac:dyDescent="0.25">
      <c r="B5" s="272" t="s">
        <v>39</v>
      </c>
      <c r="C5" s="272"/>
      <c r="D5" s="225">
        <v>1</v>
      </c>
      <c r="E5" s="225" t="s">
        <v>40</v>
      </c>
      <c r="F5" s="226" t="s">
        <v>41</v>
      </c>
      <c r="G5" s="275" t="s">
        <v>313</v>
      </c>
      <c r="H5" s="275"/>
      <c r="I5" s="275"/>
      <c r="J5" s="275"/>
      <c r="K5" s="14"/>
      <c r="L5" s="14"/>
      <c r="M5" s="227" t="s">
        <v>17</v>
      </c>
      <c r="N5" s="228" t="str">
        <f>DQI!I7</f>
        <v>1,2,2,2,1</v>
      </c>
      <c r="O5" s="229"/>
      <c r="P5" s="14" t="s">
        <v>42</v>
      </c>
    </row>
    <row r="6" spans="1:25" ht="27.75" customHeight="1" x14ac:dyDescent="0.2">
      <c r="B6" s="276" t="s">
        <v>43</v>
      </c>
      <c r="C6" s="277"/>
      <c r="D6" s="278" t="s">
        <v>338</v>
      </c>
      <c r="E6" s="279"/>
      <c r="F6" s="279"/>
      <c r="G6" s="279"/>
      <c r="H6" s="279"/>
      <c r="I6" s="279"/>
      <c r="J6" s="279"/>
      <c r="K6" s="279"/>
      <c r="L6" s="279"/>
      <c r="M6" s="279"/>
      <c r="N6" s="279"/>
      <c r="O6" s="280"/>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81" t="s">
        <v>44</v>
      </c>
      <c r="C8" s="282"/>
      <c r="D8" s="282"/>
      <c r="E8" s="282"/>
      <c r="F8" s="282"/>
      <c r="G8" s="282"/>
      <c r="H8" s="282"/>
      <c r="I8" s="282"/>
      <c r="J8" s="282"/>
      <c r="K8" s="282"/>
      <c r="L8" s="282"/>
      <c r="M8" s="282"/>
      <c r="N8" s="282"/>
      <c r="O8" s="282"/>
      <c r="P8" s="282"/>
      <c r="Q8" s="283"/>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72" t="s">
        <v>45</v>
      </c>
      <c r="C10" s="272"/>
      <c r="D10" s="284" t="s">
        <v>314</v>
      </c>
      <c r="E10" s="271"/>
      <c r="F10" s="2"/>
      <c r="G10" s="21" t="s">
        <v>46</v>
      </c>
      <c r="H10" s="22"/>
      <c r="I10" s="22"/>
      <c r="J10" s="22"/>
      <c r="K10" s="22"/>
      <c r="L10" s="22"/>
      <c r="M10" s="22"/>
      <c r="N10" s="22"/>
      <c r="O10" s="23"/>
      <c r="P10" s="2"/>
    </row>
    <row r="11" spans="1:25" x14ac:dyDescent="0.2">
      <c r="B11" s="268" t="s">
        <v>47</v>
      </c>
      <c r="C11" s="269"/>
      <c r="D11" s="270" t="s">
        <v>314</v>
      </c>
      <c r="E11" s="271"/>
      <c r="F11" s="2"/>
      <c r="G11" s="24" t="str">
        <f>CONCATENATE("Reference Flow: ",D5," ",E5," of ",G5)</f>
        <v>Reference Flow: 1 kg of natural gas</v>
      </c>
      <c r="H11" s="25"/>
      <c r="I11" s="25"/>
      <c r="J11" s="25"/>
      <c r="K11" s="25"/>
      <c r="L11" s="25"/>
      <c r="M11" s="25"/>
      <c r="N11" s="25"/>
      <c r="O11" s="26"/>
      <c r="P11" s="2"/>
    </row>
    <row r="12" spans="1:25" x14ac:dyDescent="0.2">
      <c r="B12" s="272" t="s">
        <v>48</v>
      </c>
      <c r="C12" s="272"/>
      <c r="D12" s="286">
        <v>2016</v>
      </c>
      <c r="E12" s="286"/>
      <c r="F12" s="2"/>
      <c r="G12" s="24"/>
      <c r="H12" s="25"/>
      <c r="I12" s="25"/>
      <c r="J12" s="25"/>
      <c r="K12" s="25"/>
      <c r="L12" s="25"/>
      <c r="M12" s="25"/>
      <c r="N12" s="25"/>
      <c r="O12" s="26"/>
      <c r="P12" s="2"/>
    </row>
    <row r="13" spans="1:25" ht="12.75" customHeight="1" x14ac:dyDescent="0.2">
      <c r="B13" s="272" t="s">
        <v>49</v>
      </c>
      <c r="C13" s="272"/>
      <c r="D13" s="286" t="s">
        <v>100</v>
      </c>
      <c r="E13" s="286"/>
      <c r="F13" s="2"/>
      <c r="G13" s="287" t="s">
        <v>339</v>
      </c>
      <c r="H13" s="288"/>
      <c r="I13" s="288"/>
      <c r="J13" s="288"/>
      <c r="K13" s="288"/>
      <c r="L13" s="288"/>
      <c r="M13" s="288"/>
      <c r="N13" s="288"/>
      <c r="O13" s="289"/>
      <c r="P13" s="2"/>
    </row>
    <row r="14" spans="1:25" x14ac:dyDescent="0.2">
      <c r="B14" s="272" t="s">
        <v>50</v>
      </c>
      <c r="C14" s="272"/>
      <c r="D14" s="286" t="s">
        <v>97</v>
      </c>
      <c r="E14" s="286"/>
      <c r="F14" s="2"/>
      <c r="G14" s="287"/>
      <c r="H14" s="288"/>
      <c r="I14" s="288"/>
      <c r="J14" s="288"/>
      <c r="K14" s="288"/>
      <c r="L14" s="288"/>
      <c r="M14" s="288"/>
      <c r="N14" s="288"/>
      <c r="O14" s="289"/>
      <c r="P14" s="2"/>
    </row>
    <row r="15" spans="1:25" x14ac:dyDescent="0.2">
      <c r="B15" s="272" t="s">
        <v>51</v>
      </c>
      <c r="C15" s="272"/>
      <c r="D15" s="286" t="s">
        <v>386</v>
      </c>
      <c r="E15" s="286"/>
      <c r="F15" s="2"/>
      <c r="G15" s="287"/>
      <c r="H15" s="288"/>
      <c r="I15" s="288"/>
      <c r="J15" s="288"/>
      <c r="K15" s="288"/>
      <c r="L15" s="288"/>
      <c r="M15" s="288"/>
      <c r="N15" s="288"/>
      <c r="O15" s="289"/>
      <c r="P15" s="2"/>
    </row>
    <row r="16" spans="1:25" x14ac:dyDescent="0.2">
      <c r="B16" s="272" t="s">
        <v>52</v>
      </c>
      <c r="C16" s="272"/>
      <c r="D16" s="286" t="s">
        <v>93</v>
      </c>
      <c r="E16" s="286"/>
      <c r="F16" s="2"/>
      <c r="G16" s="287"/>
      <c r="H16" s="288"/>
      <c r="I16" s="288"/>
      <c r="J16" s="288"/>
      <c r="K16" s="288"/>
      <c r="L16" s="288"/>
      <c r="M16" s="288"/>
      <c r="N16" s="288"/>
      <c r="O16" s="289"/>
      <c r="P16" s="2"/>
    </row>
    <row r="17" spans="1:25" ht="23.45" customHeight="1" x14ac:dyDescent="0.2">
      <c r="B17" s="290" t="s">
        <v>53</v>
      </c>
      <c r="C17" s="291"/>
      <c r="D17" s="292"/>
      <c r="E17" s="292"/>
      <c r="F17" s="2"/>
      <c r="G17" s="27" t="s">
        <v>340</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81" t="s">
        <v>54</v>
      </c>
      <c r="C20" s="282"/>
      <c r="D20" s="282"/>
      <c r="E20" s="282"/>
      <c r="F20" s="282"/>
      <c r="G20" s="282"/>
      <c r="H20" s="282"/>
      <c r="I20" s="282"/>
      <c r="J20" s="282"/>
      <c r="K20" s="282"/>
      <c r="L20" s="282"/>
      <c r="M20" s="282"/>
      <c r="N20" s="282"/>
      <c r="O20" s="282"/>
      <c r="P20" s="282"/>
      <c r="Q20" s="283"/>
      <c r="R20" s="19"/>
      <c r="S20" s="19"/>
      <c r="T20" s="19"/>
      <c r="U20" s="19"/>
      <c r="V20" s="19"/>
      <c r="W20" s="19"/>
      <c r="X20" s="19"/>
      <c r="Y20" s="19"/>
    </row>
    <row r="21" spans="1:25" x14ac:dyDescent="0.2">
      <c r="B21" s="6"/>
      <c r="C21" s="2"/>
      <c r="D21" s="2"/>
      <c r="E21" s="2"/>
      <c r="F21" s="2"/>
      <c r="G21" s="30" t="s">
        <v>55</v>
      </c>
      <c r="H21" s="2"/>
      <c r="J21" s="2"/>
      <c r="K21" s="2"/>
      <c r="L21" s="2"/>
      <c r="M21" s="2"/>
      <c r="N21" s="2"/>
      <c r="O21" s="2"/>
      <c r="P21" s="2"/>
    </row>
    <row r="22" spans="1:25" x14ac:dyDescent="0.2">
      <c r="B22" s="6"/>
      <c r="C22" s="31" t="s">
        <v>56</v>
      </c>
      <c r="D22" s="31" t="s">
        <v>57</v>
      </c>
      <c r="E22" s="31" t="s">
        <v>58</v>
      </c>
      <c r="F22" s="31" t="s">
        <v>59</v>
      </c>
      <c r="G22" s="31" t="s">
        <v>60</v>
      </c>
      <c r="H22" s="31" t="s">
        <v>61</v>
      </c>
      <c r="I22" s="31" t="s">
        <v>62</v>
      </c>
      <c r="J22" s="293" t="s">
        <v>63</v>
      </c>
      <c r="K22" s="293"/>
      <c r="L22" s="293"/>
      <c r="M22" s="293"/>
      <c r="N22" s="293"/>
      <c r="O22" s="293"/>
      <c r="P22" s="293"/>
      <c r="Q22" s="293"/>
    </row>
    <row r="23" spans="1:25" x14ac:dyDescent="0.2">
      <c r="B23" s="14">
        <f t="shared" ref="B23:B27" si="0">LEN(C23)</f>
        <v>11</v>
      </c>
      <c r="C23" s="32" t="s">
        <v>351</v>
      </c>
      <c r="D23" s="33"/>
      <c r="E23" s="69">
        <f>PS!D7</f>
        <v>354227686.68426079</v>
      </c>
      <c r="F23" s="69">
        <f>PS!C7</f>
        <v>297964369.3911798</v>
      </c>
      <c r="G23" s="69">
        <f>PS!E7</f>
        <v>415276099.72304249</v>
      </c>
      <c r="H23" s="36" t="s">
        <v>352</v>
      </c>
      <c r="I23" s="232">
        <v>1</v>
      </c>
      <c r="J23" s="285" t="s">
        <v>353</v>
      </c>
      <c r="K23" s="285"/>
      <c r="L23" s="285"/>
      <c r="M23" s="285"/>
      <c r="N23" s="285"/>
      <c r="O23" s="285"/>
      <c r="P23" s="285"/>
      <c r="Q23" s="285"/>
    </row>
    <row r="24" spans="1:25" x14ac:dyDescent="0.2">
      <c r="B24" s="14">
        <f t="shared" si="0"/>
        <v>14</v>
      </c>
      <c r="C24" s="32" t="s">
        <v>346</v>
      </c>
      <c r="E24" s="69">
        <f>PS!D8</f>
        <v>33600000</v>
      </c>
      <c r="F24" s="69">
        <f>PS!C8</f>
        <v>28400000</v>
      </c>
      <c r="G24" s="69">
        <f>PS!E8</f>
        <v>38800000</v>
      </c>
      <c r="H24" s="244" t="s">
        <v>344</v>
      </c>
      <c r="I24" s="138">
        <v>2</v>
      </c>
      <c r="J24" s="3" t="s">
        <v>347</v>
      </c>
      <c r="Q24" s="3"/>
    </row>
    <row r="25" spans="1:25" x14ac:dyDescent="0.2">
      <c r="B25" s="14">
        <f t="shared" si="0"/>
        <v>15</v>
      </c>
      <c r="C25" s="32" t="s">
        <v>348</v>
      </c>
      <c r="D25" s="33"/>
      <c r="E25" s="69">
        <f>PS!D9</f>
        <v>0</v>
      </c>
      <c r="F25" s="69">
        <f>PS!C9</f>
        <v>0</v>
      </c>
      <c r="G25" s="69">
        <f>PS!E9</f>
        <v>0</v>
      </c>
      <c r="H25" s="36" t="s">
        <v>349</v>
      </c>
      <c r="I25" s="35">
        <v>2</v>
      </c>
      <c r="J25" s="285" t="s">
        <v>350</v>
      </c>
      <c r="K25" s="285"/>
      <c r="L25" s="285"/>
      <c r="M25" s="285"/>
      <c r="N25" s="285"/>
      <c r="O25" s="285"/>
      <c r="P25" s="285"/>
      <c r="Q25" s="285"/>
    </row>
    <row r="26" spans="1:25" x14ac:dyDescent="0.2">
      <c r="B26" s="14"/>
      <c r="C26" s="243" t="s">
        <v>343</v>
      </c>
      <c r="D26" s="69" t="str">
        <f>CONCATENATE("(",C24,"*1000*1031+",C25,"*5.3*10^6)/1031/1000")</f>
        <v>(3_NG_processed*1000*1031+3_NGL_processed*5.3*10^6)/1031/1000</v>
      </c>
      <c r="E26" s="69">
        <f>(E24*1000*1031+E25*5.3*10^6)/1031/1000</f>
        <v>33600000</v>
      </c>
      <c r="F26" s="69">
        <f>(F24*1000*1031+F25*5.3*10^6)/1031/1000</f>
        <v>28400000</v>
      </c>
      <c r="G26" s="69">
        <f>(G24*1000*1031+G25*5.3*10^6)/1031/1000</f>
        <v>38800000</v>
      </c>
      <c r="H26" s="36" t="s">
        <v>344</v>
      </c>
      <c r="I26" s="35"/>
      <c r="J26" s="285" t="s">
        <v>345</v>
      </c>
      <c r="K26" s="285"/>
      <c r="L26" s="285"/>
      <c r="M26" s="285"/>
      <c r="N26" s="285"/>
      <c r="O26" s="285"/>
      <c r="P26" s="285"/>
      <c r="Q26" s="285"/>
    </row>
    <row r="27" spans="1:25" x14ac:dyDescent="0.2">
      <c r="B27" s="14">
        <f t="shared" si="0"/>
        <v>12</v>
      </c>
      <c r="C27" s="32" t="s">
        <v>336</v>
      </c>
      <c r="D27" s="32" t="str">
        <f>CONCATENATE("(",C23,"/1000)/",C26)</f>
        <v>(3_FLARE_vol/1000)/3_NG_equiv_mcf</v>
      </c>
      <c r="E27" s="249">
        <f>(E23/1000)/E26</f>
        <v>1.0542490675126808E-2</v>
      </c>
      <c r="F27" s="233">
        <f>(F23/1000)/F26</f>
        <v>1.0491703147576754E-2</v>
      </c>
      <c r="G27" s="233">
        <f>(G23/1000)/G26</f>
        <v>1.0702992260903158E-2</v>
      </c>
      <c r="H27" s="36" t="s">
        <v>312</v>
      </c>
      <c r="I27" s="35"/>
      <c r="J27" s="285" t="s">
        <v>341</v>
      </c>
      <c r="K27" s="285"/>
      <c r="L27" s="285"/>
      <c r="M27" s="285"/>
      <c r="N27" s="285"/>
      <c r="O27" s="285"/>
      <c r="P27" s="285"/>
      <c r="Q27" s="285"/>
    </row>
    <row r="28" spans="1:25" x14ac:dyDescent="0.2">
      <c r="B28" s="14">
        <f t="shared" ref="B28" si="1">LEN(C28)</f>
        <v>11</v>
      </c>
      <c r="C28" s="32" t="s">
        <v>342</v>
      </c>
      <c r="D28" s="32" t="str">
        <f>CONCATENATE("1+",C27)</f>
        <v>1+NG_flared_RF</v>
      </c>
      <c r="E28" s="249">
        <f>1+E27</f>
        <v>1.0105424906751268</v>
      </c>
      <c r="F28" s="233">
        <f>1+F27</f>
        <v>1.0104917031475769</v>
      </c>
      <c r="G28" s="233">
        <f>1+G27</f>
        <v>1.0107029922609032</v>
      </c>
      <c r="H28" s="36" t="s">
        <v>312</v>
      </c>
      <c r="I28" s="35"/>
      <c r="J28" s="285" t="s">
        <v>385</v>
      </c>
      <c r="K28" s="285"/>
      <c r="L28" s="285"/>
      <c r="M28" s="285"/>
      <c r="N28" s="285"/>
      <c r="O28" s="285"/>
      <c r="P28" s="285"/>
      <c r="Q28" s="285"/>
    </row>
    <row r="29" spans="1:25" x14ac:dyDescent="0.2">
      <c r="B29" s="6"/>
      <c r="C29" s="37" t="s">
        <v>64</v>
      </c>
      <c r="D29" s="38" t="s">
        <v>65</v>
      </c>
      <c r="E29" s="34"/>
      <c r="F29" s="213"/>
      <c r="G29" s="214"/>
      <c r="H29" s="36"/>
      <c r="I29" s="39"/>
      <c r="J29" s="285"/>
      <c r="K29" s="285"/>
      <c r="L29" s="285"/>
      <c r="M29" s="285"/>
      <c r="N29" s="285"/>
      <c r="O29" s="285"/>
      <c r="P29" s="285"/>
      <c r="Q29" s="285"/>
    </row>
    <row r="30" spans="1:25" ht="13.5" thickBot="1" x14ac:dyDescent="0.25">
      <c r="B30" s="6"/>
      <c r="C30" s="2"/>
      <c r="D30" s="2"/>
      <c r="E30" s="2"/>
      <c r="F30" s="2"/>
      <c r="G30" s="2"/>
      <c r="H30" s="2"/>
      <c r="J30" s="2"/>
      <c r="K30" s="2"/>
      <c r="L30" s="2"/>
      <c r="M30" s="2"/>
      <c r="N30" s="2"/>
      <c r="O30" s="2"/>
      <c r="P30" s="2"/>
    </row>
    <row r="31" spans="1:25" s="20" customFormat="1" ht="15.75" customHeight="1" thickBot="1" x14ac:dyDescent="0.25">
      <c r="A31" s="19"/>
      <c r="B31" s="281" t="s">
        <v>66</v>
      </c>
      <c r="C31" s="282"/>
      <c r="D31" s="282"/>
      <c r="E31" s="282"/>
      <c r="F31" s="282"/>
      <c r="G31" s="282"/>
      <c r="H31" s="282"/>
      <c r="I31" s="282"/>
      <c r="J31" s="282"/>
      <c r="K31" s="282"/>
      <c r="L31" s="282"/>
      <c r="M31" s="282"/>
      <c r="N31" s="282"/>
      <c r="O31" s="282"/>
      <c r="P31" s="282"/>
      <c r="Q31" s="283"/>
      <c r="R31" s="19"/>
      <c r="S31" s="19"/>
      <c r="T31" s="19"/>
      <c r="U31" s="19"/>
      <c r="V31" s="19"/>
      <c r="W31" s="19"/>
      <c r="X31" s="19"/>
      <c r="Y31" s="19"/>
    </row>
    <row r="32" spans="1:25" x14ac:dyDescent="0.2">
      <c r="B32" s="6"/>
      <c r="C32" s="2"/>
      <c r="D32" s="2"/>
      <c r="E32" s="2"/>
      <c r="F32" s="2"/>
      <c r="G32" s="2"/>
      <c r="H32" s="30" t="s">
        <v>67</v>
      </c>
      <c r="J32" s="2"/>
      <c r="K32" s="2"/>
      <c r="L32" s="2"/>
      <c r="M32" s="2"/>
      <c r="N32" s="2"/>
      <c r="O32" s="2"/>
      <c r="P32" s="2"/>
    </row>
    <row r="33" spans="1:25" x14ac:dyDescent="0.2">
      <c r="B33" s="6"/>
      <c r="C33" s="31" t="s">
        <v>68</v>
      </c>
      <c r="D33" s="31" t="s">
        <v>69</v>
      </c>
      <c r="E33" s="31" t="s">
        <v>58</v>
      </c>
      <c r="F33" s="31" t="s">
        <v>70</v>
      </c>
      <c r="G33" s="31" t="s">
        <v>68</v>
      </c>
      <c r="H33" s="31" t="s">
        <v>61</v>
      </c>
      <c r="I33" s="31" t="s">
        <v>71</v>
      </c>
      <c r="J33" s="31" t="s">
        <v>72</v>
      </c>
      <c r="K33" s="31" t="s">
        <v>73</v>
      </c>
      <c r="L33" s="31" t="s">
        <v>74</v>
      </c>
      <c r="M33" s="31" t="s">
        <v>62</v>
      </c>
      <c r="N33" s="31" t="s">
        <v>17</v>
      </c>
      <c r="O33" s="293" t="s">
        <v>63</v>
      </c>
      <c r="P33" s="293"/>
      <c r="Q33" s="293"/>
      <c r="X33" s="19"/>
      <c r="Y33" s="19"/>
    </row>
    <row r="34" spans="1:25" ht="14.25" customHeight="1" x14ac:dyDescent="0.2">
      <c r="B34" s="6"/>
      <c r="C34" s="40" t="str">
        <f>C28</f>
        <v>NG_gathered</v>
      </c>
      <c r="D34" s="41" t="s">
        <v>335</v>
      </c>
      <c r="E34" s="42">
        <v>1</v>
      </c>
      <c r="F34" s="42" t="s">
        <v>40</v>
      </c>
      <c r="G34" s="223">
        <f>IF($C34="",1,VLOOKUP($C34,$C$22:$H$29,3,FALSE))</f>
        <v>1.0105424906751268</v>
      </c>
      <c r="H34" s="44" t="str">
        <f>IF($C34="","",VLOOKUP($C34,$C$22:$H$29,6,FALSE))</f>
        <v>kg NG</v>
      </c>
      <c r="I34" s="224">
        <f>IF(D34="","",E34*G34*$D$5)</f>
        <v>1.0105424906751268</v>
      </c>
      <c r="J34" s="42" t="s">
        <v>40</v>
      </c>
      <c r="K34" s="46" t="s">
        <v>90</v>
      </c>
      <c r="L34" s="42"/>
      <c r="M34" s="47"/>
      <c r="N34" s="47"/>
      <c r="O34" s="299" t="s">
        <v>384</v>
      </c>
      <c r="P34" s="299"/>
      <c r="Q34" s="299"/>
      <c r="X34" s="19"/>
      <c r="Y34" s="19"/>
    </row>
    <row r="35" spans="1:25" x14ac:dyDescent="0.2">
      <c r="B35" s="6"/>
      <c r="C35" s="32"/>
      <c r="D35" s="48"/>
      <c r="E35" s="42"/>
      <c r="F35" s="42"/>
      <c r="G35" s="43"/>
      <c r="H35" s="44"/>
      <c r="I35" s="45"/>
      <c r="J35" s="42"/>
      <c r="K35" s="46"/>
      <c r="L35" s="42"/>
      <c r="M35" s="47"/>
      <c r="N35" s="47"/>
      <c r="O35" s="300"/>
      <c r="P35" s="300"/>
      <c r="Q35" s="300"/>
      <c r="X35" s="19"/>
      <c r="Y35" s="19"/>
    </row>
    <row r="36" spans="1:25" x14ac:dyDescent="0.2">
      <c r="B36" s="6"/>
      <c r="C36" s="50" t="s">
        <v>64</v>
      </c>
      <c r="D36" s="38" t="s">
        <v>65</v>
      </c>
      <c r="E36" s="51" t="s">
        <v>75</v>
      </c>
      <c r="F36" s="38"/>
      <c r="G36" s="38"/>
      <c r="H36" s="38"/>
      <c r="I36" s="51" t="s">
        <v>76</v>
      </c>
      <c r="J36" s="38"/>
      <c r="K36" s="51"/>
      <c r="L36" s="38" t="s">
        <v>77</v>
      </c>
      <c r="M36" s="52"/>
      <c r="N36" s="52"/>
      <c r="O36" s="297"/>
      <c r="P36" s="297"/>
      <c r="Q36" s="297"/>
      <c r="X36" s="19"/>
      <c r="Y36" s="19"/>
    </row>
    <row r="37" spans="1:25" s="2" customFormat="1" ht="13.5" thickBot="1" x14ac:dyDescent="0.25">
      <c r="B37" s="6"/>
      <c r="X37" s="19"/>
      <c r="Y37" s="19"/>
    </row>
    <row r="38" spans="1:25" s="20" customFormat="1" ht="15.75" customHeight="1" thickBot="1" x14ac:dyDescent="0.25">
      <c r="A38" s="19"/>
      <c r="B38" s="281" t="s">
        <v>78</v>
      </c>
      <c r="C38" s="282"/>
      <c r="D38" s="282"/>
      <c r="E38" s="282"/>
      <c r="F38" s="282"/>
      <c r="G38" s="282"/>
      <c r="H38" s="282"/>
      <c r="I38" s="282"/>
      <c r="J38" s="282"/>
      <c r="K38" s="282"/>
      <c r="L38" s="282"/>
      <c r="M38" s="282"/>
      <c r="N38" s="282"/>
      <c r="O38" s="282"/>
      <c r="P38" s="282"/>
      <c r="Q38" s="283"/>
      <c r="R38" s="19"/>
      <c r="S38" s="19"/>
      <c r="T38" s="19"/>
      <c r="U38" s="19"/>
      <c r="V38" s="19"/>
      <c r="W38" s="19"/>
      <c r="X38" s="19"/>
      <c r="Y38" s="19"/>
    </row>
    <row r="39" spans="1:25" x14ac:dyDescent="0.2">
      <c r="B39" s="6"/>
      <c r="C39" s="2"/>
      <c r="D39" s="2"/>
      <c r="E39" s="2"/>
      <c r="F39" s="2"/>
      <c r="G39" s="2"/>
      <c r="H39" s="30" t="s">
        <v>79</v>
      </c>
      <c r="J39" s="2"/>
      <c r="K39" s="2"/>
      <c r="L39" s="2"/>
      <c r="M39" s="2"/>
      <c r="N39" s="2"/>
      <c r="O39" s="2"/>
      <c r="P39" s="2"/>
      <c r="X39" s="19"/>
      <c r="Y39" s="19"/>
    </row>
    <row r="40" spans="1:25" x14ac:dyDescent="0.2">
      <c r="B40" s="6"/>
      <c r="C40" s="31" t="s">
        <v>68</v>
      </c>
      <c r="D40" s="31" t="s">
        <v>69</v>
      </c>
      <c r="E40" s="31" t="s">
        <v>58</v>
      </c>
      <c r="F40" s="31" t="s">
        <v>70</v>
      </c>
      <c r="G40" s="31" t="s">
        <v>68</v>
      </c>
      <c r="H40" s="31" t="s">
        <v>61</v>
      </c>
      <c r="I40" s="31" t="s">
        <v>71</v>
      </c>
      <c r="J40" s="31" t="s">
        <v>72</v>
      </c>
      <c r="K40" s="31" t="s">
        <v>73</v>
      </c>
      <c r="L40" s="31" t="s">
        <v>74</v>
      </c>
      <c r="M40" s="31" t="s">
        <v>62</v>
      </c>
      <c r="N40" s="31" t="s">
        <v>17</v>
      </c>
      <c r="O40" s="293" t="s">
        <v>63</v>
      </c>
      <c r="P40" s="293"/>
      <c r="Q40" s="293"/>
      <c r="X40" s="19"/>
      <c r="Y40" s="19"/>
    </row>
    <row r="41" spans="1:25" x14ac:dyDescent="0.2">
      <c r="B41" s="6"/>
      <c r="C41" s="53"/>
      <c r="D41" s="54" t="s">
        <v>311</v>
      </c>
      <c r="E41" s="55">
        <v>1</v>
      </c>
      <c r="F41" s="55" t="str">
        <f>J41</f>
        <v>kg NG</v>
      </c>
      <c r="G41" s="43">
        <f>IF($C41="",1,VLOOKUP($C41,$C$22:$H$29,3,FALSE))</f>
        <v>1</v>
      </c>
      <c r="H41" s="44" t="str">
        <f>IF($C41="","",VLOOKUP($C41,$C$22:$H$29,6,FALSE))</f>
        <v/>
      </c>
      <c r="I41" s="45">
        <f t="shared" ref="I41:I43" si="2">IF(D41="","",E41*G41*$D$5)</f>
        <v>1</v>
      </c>
      <c r="J41" s="55" t="s">
        <v>312</v>
      </c>
      <c r="K41" s="46" t="s">
        <v>90</v>
      </c>
      <c r="L41" s="42"/>
      <c r="M41" s="56"/>
      <c r="N41" s="56"/>
      <c r="O41" s="301" t="s">
        <v>80</v>
      </c>
      <c r="P41" s="301"/>
      <c r="Q41" s="301"/>
      <c r="X41" s="19"/>
      <c r="Y41" s="19"/>
    </row>
    <row r="42" spans="1:25" x14ac:dyDescent="0.2">
      <c r="B42" s="6"/>
      <c r="C42" s="49" t="str">
        <f>C27</f>
        <v>NG_flared_RF</v>
      </c>
      <c r="D42" s="57" t="s">
        <v>331</v>
      </c>
      <c r="E42" s="55">
        <v>1</v>
      </c>
      <c r="F42" s="55" t="str">
        <f t="shared" ref="F42" si="3">J42</f>
        <v>kg NG</v>
      </c>
      <c r="G42" s="43">
        <f>IF($C42="",1,VLOOKUP($C42,$C$22:$H$29,3,FALSE))</f>
        <v>1.0542490675126808E-2</v>
      </c>
      <c r="H42" s="44" t="str">
        <f>IF($C42="","",VLOOKUP($C42,$C$22:$H$29,6,FALSE))</f>
        <v>kg NG</v>
      </c>
      <c r="I42" s="215">
        <f t="shared" si="2"/>
        <v>1.0542490675126808E-2</v>
      </c>
      <c r="J42" s="55" t="s">
        <v>312</v>
      </c>
      <c r="K42" s="46" t="s">
        <v>90</v>
      </c>
      <c r="L42" s="42"/>
      <c r="M42" s="47"/>
      <c r="N42" s="47"/>
      <c r="O42" s="294" t="e">
        <f>#REF!</f>
        <v>#REF!</v>
      </c>
      <c r="P42" s="295"/>
      <c r="Q42" s="296"/>
      <c r="X42" s="19"/>
      <c r="Y42" s="19"/>
    </row>
    <row r="43" spans="1:25" x14ac:dyDescent="0.2">
      <c r="B43" s="6"/>
      <c r="C43" s="49"/>
      <c r="D43" s="57"/>
      <c r="E43" s="55"/>
      <c r="F43" s="55"/>
      <c r="G43" s="43">
        <f>IF($C43="",1,VLOOKUP($C43,$C$22:$H$29,3,FALSE))</f>
        <v>1</v>
      </c>
      <c r="H43" s="44" t="str">
        <f>IF($C43="","",VLOOKUP($C43,$C$22:$H$29,6,FALSE))</f>
        <v/>
      </c>
      <c r="I43" s="45" t="str">
        <f t="shared" si="2"/>
        <v/>
      </c>
      <c r="J43" s="55"/>
      <c r="K43" s="46"/>
      <c r="L43" s="42"/>
      <c r="M43" s="47"/>
      <c r="N43" s="47"/>
      <c r="O43" s="301"/>
      <c r="P43" s="301"/>
      <c r="Q43" s="301"/>
      <c r="X43" s="19"/>
      <c r="Y43" s="19"/>
    </row>
    <row r="44" spans="1:25" x14ac:dyDescent="0.2">
      <c r="B44" s="6"/>
      <c r="C44" s="50" t="s">
        <v>64</v>
      </c>
      <c r="D44" s="58" t="s">
        <v>65</v>
      </c>
      <c r="E44" s="51" t="s">
        <v>75</v>
      </c>
      <c r="F44" s="55"/>
      <c r="G44" s="59"/>
      <c r="H44" s="60"/>
      <c r="I44" s="60"/>
      <c r="J44" s="38"/>
      <c r="K44" s="51"/>
      <c r="L44" s="38" t="s">
        <v>77</v>
      </c>
      <c r="M44" s="52"/>
      <c r="N44" s="52"/>
      <c r="O44" s="297"/>
      <c r="P44" s="297"/>
      <c r="Q44" s="297"/>
      <c r="X44" s="19"/>
      <c r="Y44" s="19"/>
    </row>
    <row r="45" spans="1:25" x14ac:dyDescent="0.2">
      <c r="B45" s="6"/>
      <c r="C45" s="2"/>
      <c r="D45" s="2"/>
      <c r="E45" s="2"/>
      <c r="F45" s="2"/>
      <c r="G45" s="2"/>
      <c r="H45" s="2"/>
      <c r="J45" s="2"/>
      <c r="K45" s="2"/>
      <c r="L45" s="2"/>
      <c r="M45" s="2"/>
      <c r="N45" s="2"/>
      <c r="O45" s="2"/>
      <c r="P45" s="2"/>
      <c r="X45" s="19"/>
      <c r="Y45" s="19"/>
    </row>
    <row r="46" spans="1:25" ht="20.25" customHeight="1" x14ac:dyDescent="0.2">
      <c r="B46" s="6"/>
      <c r="C46" s="290" t="s">
        <v>81</v>
      </c>
      <c r="D46" s="298"/>
      <c r="E46" s="298"/>
      <c r="F46" s="298"/>
      <c r="G46" s="298"/>
      <c r="H46" s="298"/>
      <c r="I46" s="298"/>
      <c r="J46" s="298"/>
      <c r="K46" s="298"/>
      <c r="L46" s="298"/>
      <c r="M46" s="298"/>
      <c r="N46" s="298"/>
      <c r="O46" s="298"/>
      <c r="P46" s="298"/>
      <c r="Q46" s="291"/>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x14ac:dyDescent="0.2">
      <c r="B85" s="6"/>
      <c r="C85" s="2"/>
      <c r="D85" s="2"/>
      <c r="E85" s="2"/>
      <c r="F85" s="2"/>
      <c r="G85" s="2"/>
      <c r="H85" s="2"/>
      <c r="J85" s="2"/>
      <c r="K85" s="2"/>
      <c r="L85" s="2"/>
      <c r="M85" s="2"/>
      <c r="N85" s="2"/>
      <c r="O85" s="2"/>
      <c r="P85" s="2"/>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1" t="s">
        <v>82</v>
      </c>
      <c r="C98" s="2"/>
      <c r="D98" s="2"/>
      <c r="E98" s="2"/>
      <c r="F98" s="2"/>
      <c r="G98" s="2"/>
      <c r="H98" s="2"/>
      <c r="J98" s="2"/>
      <c r="K98" s="2"/>
      <c r="L98" s="2"/>
      <c r="M98" s="2"/>
      <c r="N98" s="2"/>
      <c r="O98" s="2"/>
      <c r="P98" s="2"/>
    </row>
    <row r="99" spans="1:25" s="62" customFormat="1" x14ac:dyDescent="0.2">
      <c r="A99" s="6"/>
      <c r="B99" s="6"/>
      <c r="C99" s="6" t="s">
        <v>83</v>
      </c>
      <c r="D99" s="6" t="s">
        <v>84</v>
      </c>
      <c r="E99" s="6" t="s">
        <v>85</v>
      </c>
      <c r="F99" s="6"/>
      <c r="G99" s="6"/>
      <c r="H99" s="6" t="s">
        <v>74</v>
      </c>
      <c r="I99" s="6"/>
      <c r="J99" s="6" t="s">
        <v>73</v>
      </c>
      <c r="K99" s="6"/>
      <c r="L99" s="6"/>
      <c r="M99" s="6"/>
      <c r="N99" s="6"/>
      <c r="O99" s="6"/>
      <c r="P99" s="6"/>
      <c r="Q99" s="6"/>
      <c r="R99" s="6"/>
      <c r="S99" s="6"/>
      <c r="T99" s="6"/>
      <c r="U99" s="6"/>
      <c r="V99" s="6"/>
      <c r="W99" s="6"/>
      <c r="X99" s="6"/>
      <c r="Y99" s="6"/>
    </row>
    <row r="100" spans="1:25" x14ac:dyDescent="0.2">
      <c r="B100" s="6"/>
      <c r="C100" s="63" t="s">
        <v>77</v>
      </c>
      <c r="D100" s="63" t="s">
        <v>77</v>
      </c>
      <c r="E100" s="63" t="s">
        <v>77</v>
      </c>
      <c r="F100" s="2"/>
      <c r="G100" s="2"/>
      <c r="H100" s="63" t="s">
        <v>77</v>
      </c>
      <c r="J100" s="2"/>
      <c r="K100" s="2"/>
      <c r="L100" s="2"/>
      <c r="M100" s="2"/>
      <c r="N100" s="2"/>
      <c r="O100" s="2"/>
      <c r="P100" s="2"/>
    </row>
    <row r="101" spans="1:25" s="2" customFormat="1" x14ac:dyDescent="0.2">
      <c r="B101" s="6"/>
      <c r="C101" s="14" t="s">
        <v>86</v>
      </c>
      <c r="D101" s="2" t="s">
        <v>87</v>
      </c>
      <c r="E101" s="2" t="s">
        <v>88</v>
      </c>
      <c r="H101" s="2" t="s">
        <v>89</v>
      </c>
      <c r="J101" s="2" t="s">
        <v>90</v>
      </c>
    </row>
    <row r="102" spans="1:25" s="2" customFormat="1" x14ac:dyDescent="0.2">
      <c r="B102" s="6"/>
      <c r="C102" s="2" t="s">
        <v>91</v>
      </c>
      <c r="D102" s="2" t="s">
        <v>92</v>
      </c>
      <c r="E102" s="2" t="s">
        <v>93</v>
      </c>
      <c r="H102" s="2" t="s">
        <v>94</v>
      </c>
      <c r="J102" s="2" t="s">
        <v>95</v>
      </c>
    </row>
    <row r="103" spans="1:25" s="2" customFormat="1" x14ac:dyDescent="0.2">
      <c r="B103" s="6"/>
      <c r="C103" s="2" t="s">
        <v>96</v>
      </c>
      <c r="D103" s="2" t="s">
        <v>97</v>
      </c>
      <c r="E103" s="2" t="s">
        <v>98</v>
      </c>
      <c r="H103" s="2" t="s">
        <v>99</v>
      </c>
    </row>
    <row r="104" spans="1:25" s="2" customFormat="1" x14ac:dyDescent="0.2">
      <c r="B104" s="6"/>
      <c r="C104" s="2" t="s">
        <v>100</v>
      </c>
      <c r="D104" s="2" t="s">
        <v>101</v>
      </c>
      <c r="E104" s="2" t="s">
        <v>102</v>
      </c>
      <c r="H104" s="2" t="s">
        <v>103</v>
      </c>
    </row>
    <row r="105" spans="1:25" s="2" customFormat="1" x14ac:dyDescent="0.2">
      <c r="B105" s="6"/>
      <c r="C105" s="2" t="s">
        <v>104</v>
      </c>
      <c r="E105" s="2" t="s">
        <v>105</v>
      </c>
      <c r="H105" s="2" t="s">
        <v>105</v>
      </c>
    </row>
    <row r="106" spans="1:25" s="2" customFormat="1" x14ac:dyDescent="0.2">
      <c r="B106" s="6"/>
      <c r="C106" s="2" t="s">
        <v>106</v>
      </c>
    </row>
    <row r="107" spans="1:25" s="2" customFormat="1" x14ac:dyDescent="0.2">
      <c r="B107" s="6"/>
      <c r="C107" s="2" t="s">
        <v>107</v>
      </c>
    </row>
    <row r="108" spans="1:25" s="2" customFormat="1" x14ac:dyDescent="0.2">
      <c r="B108" s="6"/>
      <c r="C108" s="2" t="s">
        <v>108</v>
      </c>
    </row>
    <row r="109" spans="1:25" s="2" customFormat="1" x14ac:dyDescent="0.2">
      <c r="B109" s="6"/>
      <c r="C109" s="14" t="s">
        <v>109</v>
      </c>
    </row>
    <row r="110" spans="1:25" s="2" customFormat="1" x14ac:dyDescent="0.2">
      <c r="B110" s="6"/>
      <c r="C110" s="3"/>
      <c r="D110" s="3"/>
      <c r="E110" s="3"/>
      <c r="F110" s="3"/>
      <c r="G110" s="3"/>
      <c r="H110" s="3"/>
      <c r="J110" s="3"/>
      <c r="K110" s="3"/>
      <c r="L110" s="3"/>
      <c r="M110" s="3"/>
      <c r="N110" s="3"/>
      <c r="O110" s="3"/>
      <c r="P110" s="3"/>
    </row>
    <row r="111" spans="1:25" s="2" customFormat="1" x14ac:dyDescent="0.2">
      <c r="B111" s="6"/>
      <c r="C111" s="3"/>
      <c r="D111" s="3"/>
      <c r="E111" s="3"/>
      <c r="F111" s="3"/>
      <c r="G111" s="3"/>
      <c r="H111" s="3"/>
      <c r="J111" s="3"/>
      <c r="K111" s="3"/>
      <c r="L111" s="3"/>
      <c r="M111" s="3"/>
      <c r="N111" s="3"/>
      <c r="O111" s="3"/>
      <c r="P111" s="3"/>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x14ac:dyDescent="0.2">
      <c r="B117" s="6"/>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sheetData>
  <sheetProtection formatCells="0" formatRows="0" insertRows="0" insertHyperlinks="0" deleteRows="0" selectLockedCells="1"/>
  <mergeCells count="46">
    <mergeCell ref="O42:Q42"/>
    <mergeCell ref="O44:Q44"/>
    <mergeCell ref="C46:Q46"/>
    <mergeCell ref="B31:Q31"/>
    <mergeCell ref="O33:Q33"/>
    <mergeCell ref="O34:Q34"/>
    <mergeCell ref="O35:Q35"/>
    <mergeCell ref="O43:Q43"/>
    <mergeCell ref="B38:Q38"/>
    <mergeCell ref="O40:Q40"/>
    <mergeCell ref="O41:Q41"/>
    <mergeCell ref="O36:Q36"/>
    <mergeCell ref="B20:Q20"/>
    <mergeCell ref="J22:Q22"/>
    <mergeCell ref="J23:Q23"/>
    <mergeCell ref="J26:Q26"/>
    <mergeCell ref="J25:Q25"/>
    <mergeCell ref="J29:Q29"/>
    <mergeCell ref="J27:Q27"/>
    <mergeCell ref="B12:C12"/>
    <mergeCell ref="D12:E12"/>
    <mergeCell ref="B13:C13"/>
    <mergeCell ref="D13:E13"/>
    <mergeCell ref="G13:O16"/>
    <mergeCell ref="B14:C14"/>
    <mergeCell ref="D14:E14"/>
    <mergeCell ref="B15:C15"/>
    <mergeCell ref="D15:E15"/>
    <mergeCell ref="B16:C16"/>
    <mergeCell ref="D16:E16"/>
    <mergeCell ref="J28:Q28"/>
    <mergeCell ref="B17:C17"/>
    <mergeCell ref="D17:E17"/>
    <mergeCell ref="B11:C11"/>
    <mergeCell ref="D11:E11"/>
    <mergeCell ref="B1:Q1"/>
    <mergeCell ref="B2:Q2"/>
    <mergeCell ref="B4:C4"/>
    <mergeCell ref="D4:E4"/>
    <mergeCell ref="B5:C5"/>
    <mergeCell ref="G5:J5"/>
    <mergeCell ref="B6:C6"/>
    <mergeCell ref="D6:O6"/>
    <mergeCell ref="B8:Q8"/>
    <mergeCell ref="B10:C10"/>
    <mergeCell ref="D10:E10"/>
  </mergeCells>
  <conditionalFormatting sqref="H41 H34:H35 H43:H44">
    <cfRule type="cellIs" dxfId="7" priority="42" stopIfTrue="1" operator="equal">
      <formula>0</formula>
    </cfRule>
  </conditionalFormatting>
  <conditionalFormatting sqref="G41 G34:G35 G43:G44">
    <cfRule type="cellIs" dxfId="6" priority="41" stopIfTrue="1" operator="equal">
      <formula>1</formula>
    </cfRule>
  </conditionalFormatting>
  <conditionalFormatting sqref="H42">
    <cfRule type="cellIs" dxfId="5" priority="2" stopIfTrue="1" operator="equal">
      <formula>0</formula>
    </cfRule>
  </conditionalFormatting>
  <conditionalFormatting sqref="G42">
    <cfRule type="cellIs" dxfId="4" priority="1" stopIfTrue="1" operator="equal">
      <formula>1</formula>
    </cfRule>
  </conditionalFormatting>
  <dataValidations count="7">
    <dataValidation type="list" allowBlank="1" showInputMessage="1" showErrorMessage="1" sqref="WVT983028:WVT983035 JH41 L41:L43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L65538:L65576 JH65538:JH65576 TD65538:TD65576 ACZ65538:ACZ65576 AMV65538:AMV65576 AWR65538:AWR65576 BGN65538:BGN65576 BQJ65538:BQJ65576 CAF65538:CAF65576 CKB65538:CKB65576 CTX65538:CTX65576 DDT65538:DDT65576 DNP65538:DNP65576 DXL65538:DXL65576 EHH65538:EHH65576 ERD65538:ERD65576 FAZ65538:FAZ65576 FKV65538:FKV65576 FUR65538:FUR65576 GEN65538:GEN65576 GOJ65538:GOJ65576 GYF65538:GYF65576 HIB65538:HIB65576 HRX65538:HRX65576 IBT65538:IBT65576 ILP65538:ILP65576 IVL65538:IVL65576 JFH65538:JFH65576 JPD65538:JPD65576 JYZ65538:JYZ65576 KIV65538:KIV65576 KSR65538:KSR65576 LCN65538:LCN65576 LMJ65538:LMJ65576 LWF65538:LWF65576 MGB65538:MGB65576 MPX65538:MPX65576 MZT65538:MZT65576 NJP65538:NJP65576 NTL65538:NTL65576 ODH65538:ODH65576 OND65538:OND65576 OWZ65538:OWZ65576 PGV65538:PGV65576 PQR65538:PQR65576 QAN65538:QAN65576 QKJ65538:QKJ65576 QUF65538:QUF65576 REB65538:REB65576 RNX65538:RNX65576 RXT65538:RXT65576 SHP65538:SHP65576 SRL65538:SRL65576 TBH65538:TBH65576 TLD65538:TLD65576 TUZ65538:TUZ65576 UEV65538:UEV65576 UOR65538:UOR65576 UYN65538:UYN65576 VIJ65538:VIJ65576 VSF65538:VSF65576 WCB65538:WCB65576 WLX65538:WLX65576 WVT65538:WVT65576 L131074:L131112 JH131074:JH131112 TD131074:TD131112 ACZ131074:ACZ131112 AMV131074:AMV131112 AWR131074:AWR131112 BGN131074:BGN131112 BQJ131074:BQJ131112 CAF131074:CAF131112 CKB131074:CKB131112 CTX131074:CTX131112 DDT131074:DDT131112 DNP131074:DNP131112 DXL131074:DXL131112 EHH131074:EHH131112 ERD131074:ERD131112 FAZ131074:FAZ131112 FKV131074:FKV131112 FUR131074:FUR131112 GEN131074:GEN131112 GOJ131074:GOJ131112 GYF131074:GYF131112 HIB131074:HIB131112 HRX131074:HRX131112 IBT131074:IBT131112 ILP131074:ILP131112 IVL131074:IVL131112 JFH131074:JFH131112 JPD131074:JPD131112 JYZ131074:JYZ131112 KIV131074:KIV131112 KSR131074:KSR131112 LCN131074:LCN131112 LMJ131074:LMJ131112 LWF131074:LWF131112 MGB131074:MGB131112 MPX131074:MPX131112 MZT131074:MZT131112 NJP131074:NJP131112 NTL131074:NTL131112 ODH131074:ODH131112 OND131074:OND131112 OWZ131074:OWZ131112 PGV131074:PGV131112 PQR131074:PQR131112 QAN131074:QAN131112 QKJ131074:QKJ131112 QUF131074:QUF131112 REB131074:REB131112 RNX131074:RNX131112 RXT131074:RXT131112 SHP131074:SHP131112 SRL131074:SRL131112 TBH131074:TBH131112 TLD131074:TLD131112 TUZ131074:TUZ131112 UEV131074:UEV131112 UOR131074:UOR131112 UYN131074:UYN131112 VIJ131074:VIJ131112 VSF131074:VSF131112 WCB131074:WCB131112 WLX131074:WLX131112 WVT131074:WVT131112 L196610:L196648 JH196610:JH196648 TD196610:TD196648 ACZ196610:ACZ196648 AMV196610:AMV196648 AWR196610:AWR196648 BGN196610:BGN196648 BQJ196610:BQJ196648 CAF196610:CAF196648 CKB196610:CKB196648 CTX196610:CTX196648 DDT196610:DDT196648 DNP196610:DNP196648 DXL196610:DXL196648 EHH196610:EHH196648 ERD196610:ERD196648 FAZ196610:FAZ196648 FKV196610:FKV196648 FUR196610:FUR196648 GEN196610:GEN196648 GOJ196610:GOJ196648 GYF196610:GYF196648 HIB196610:HIB196648 HRX196610:HRX196648 IBT196610:IBT196648 ILP196610:ILP196648 IVL196610:IVL196648 JFH196610:JFH196648 JPD196610:JPD196648 JYZ196610:JYZ196648 KIV196610:KIV196648 KSR196610:KSR196648 LCN196610:LCN196648 LMJ196610:LMJ196648 LWF196610:LWF196648 MGB196610:MGB196648 MPX196610:MPX196648 MZT196610:MZT196648 NJP196610:NJP196648 NTL196610:NTL196648 ODH196610:ODH196648 OND196610:OND196648 OWZ196610:OWZ196648 PGV196610:PGV196648 PQR196610:PQR196648 QAN196610:QAN196648 QKJ196610:QKJ196648 QUF196610:QUF196648 REB196610:REB196648 RNX196610:RNX196648 RXT196610:RXT196648 SHP196610:SHP196648 SRL196610:SRL196648 TBH196610:TBH196648 TLD196610:TLD196648 TUZ196610:TUZ196648 UEV196610:UEV196648 UOR196610:UOR196648 UYN196610:UYN196648 VIJ196610:VIJ196648 VSF196610:VSF196648 WCB196610:WCB196648 WLX196610:WLX196648 WVT196610:WVT196648 L262146:L262184 JH262146:JH262184 TD262146:TD262184 ACZ262146:ACZ262184 AMV262146:AMV262184 AWR262146:AWR262184 BGN262146:BGN262184 BQJ262146:BQJ262184 CAF262146:CAF262184 CKB262146:CKB262184 CTX262146:CTX262184 DDT262146:DDT262184 DNP262146:DNP262184 DXL262146:DXL262184 EHH262146:EHH262184 ERD262146:ERD262184 FAZ262146:FAZ262184 FKV262146:FKV262184 FUR262146:FUR262184 GEN262146:GEN262184 GOJ262146:GOJ262184 GYF262146:GYF262184 HIB262146:HIB262184 HRX262146:HRX262184 IBT262146:IBT262184 ILP262146:ILP262184 IVL262146:IVL262184 JFH262146:JFH262184 JPD262146:JPD262184 JYZ262146:JYZ262184 KIV262146:KIV262184 KSR262146:KSR262184 LCN262146:LCN262184 LMJ262146:LMJ262184 LWF262146:LWF262184 MGB262146:MGB262184 MPX262146:MPX262184 MZT262146:MZT262184 NJP262146:NJP262184 NTL262146:NTL262184 ODH262146:ODH262184 OND262146:OND262184 OWZ262146:OWZ262184 PGV262146:PGV262184 PQR262146:PQR262184 QAN262146:QAN262184 QKJ262146:QKJ262184 QUF262146:QUF262184 REB262146:REB262184 RNX262146:RNX262184 RXT262146:RXT262184 SHP262146:SHP262184 SRL262146:SRL262184 TBH262146:TBH262184 TLD262146:TLD262184 TUZ262146:TUZ262184 UEV262146:UEV262184 UOR262146:UOR262184 UYN262146:UYN262184 VIJ262146:VIJ262184 VSF262146:VSF262184 WCB262146:WCB262184 WLX262146:WLX262184 WVT262146:WVT262184 L327682:L327720 JH327682:JH327720 TD327682:TD327720 ACZ327682:ACZ327720 AMV327682:AMV327720 AWR327682:AWR327720 BGN327682:BGN327720 BQJ327682:BQJ327720 CAF327682:CAF327720 CKB327682:CKB327720 CTX327682:CTX327720 DDT327682:DDT327720 DNP327682:DNP327720 DXL327682:DXL327720 EHH327682:EHH327720 ERD327682:ERD327720 FAZ327682:FAZ327720 FKV327682:FKV327720 FUR327682:FUR327720 GEN327682:GEN327720 GOJ327682:GOJ327720 GYF327682:GYF327720 HIB327682:HIB327720 HRX327682:HRX327720 IBT327682:IBT327720 ILP327682:ILP327720 IVL327682:IVL327720 JFH327682:JFH327720 JPD327682:JPD327720 JYZ327682:JYZ327720 KIV327682:KIV327720 KSR327682:KSR327720 LCN327682:LCN327720 LMJ327682:LMJ327720 LWF327682:LWF327720 MGB327682:MGB327720 MPX327682:MPX327720 MZT327682:MZT327720 NJP327682:NJP327720 NTL327682:NTL327720 ODH327682:ODH327720 OND327682:OND327720 OWZ327682:OWZ327720 PGV327682:PGV327720 PQR327682:PQR327720 QAN327682:QAN327720 QKJ327682:QKJ327720 QUF327682:QUF327720 REB327682:REB327720 RNX327682:RNX327720 RXT327682:RXT327720 SHP327682:SHP327720 SRL327682:SRL327720 TBH327682:TBH327720 TLD327682:TLD327720 TUZ327682:TUZ327720 UEV327682:UEV327720 UOR327682:UOR327720 UYN327682:UYN327720 VIJ327682:VIJ327720 VSF327682:VSF327720 WCB327682:WCB327720 WLX327682:WLX327720 WVT327682:WVT327720 L393218:L393256 JH393218:JH393256 TD393218:TD393256 ACZ393218:ACZ393256 AMV393218:AMV393256 AWR393218:AWR393256 BGN393218:BGN393256 BQJ393218:BQJ393256 CAF393218:CAF393256 CKB393218:CKB393256 CTX393218:CTX393256 DDT393218:DDT393256 DNP393218:DNP393256 DXL393218:DXL393256 EHH393218:EHH393256 ERD393218:ERD393256 FAZ393218:FAZ393256 FKV393218:FKV393256 FUR393218:FUR393256 GEN393218:GEN393256 GOJ393218:GOJ393256 GYF393218:GYF393256 HIB393218:HIB393256 HRX393218:HRX393256 IBT393218:IBT393256 ILP393218:ILP393256 IVL393218:IVL393256 JFH393218:JFH393256 JPD393218:JPD393256 JYZ393218:JYZ393256 KIV393218:KIV393256 KSR393218:KSR393256 LCN393218:LCN393256 LMJ393218:LMJ393256 LWF393218:LWF393256 MGB393218:MGB393256 MPX393218:MPX393256 MZT393218:MZT393256 NJP393218:NJP393256 NTL393218:NTL393256 ODH393218:ODH393256 OND393218:OND393256 OWZ393218:OWZ393256 PGV393218:PGV393256 PQR393218:PQR393256 QAN393218:QAN393256 QKJ393218:QKJ393256 QUF393218:QUF393256 REB393218:REB393256 RNX393218:RNX393256 RXT393218:RXT393256 SHP393218:SHP393256 SRL393218:SRL393256 TBH393218:TBH393256 TLD393218:TLD393256 TUZ393218:TUZ393256 UEV393218:UEV393256 UOR393218:UOR393256 UYN393218:UYN393256 VIJ393218:VIJ393256 VSF393218:VSF393256 WCB393218:WCB393256 WLX393218:WLX393256 WVT393218:WVT393256 L458754:L458792 JH458754:JH458792 TD458754:TD458792 ACZ458754:ACZ458792 AMV458754:AMV458792 AWR458754:AWR458792 BGN458754:BGN458792 BQJ458754:BQJ458792 CAF458754:CAF458792 CKB458754:CKB458792 CTX458754:CTX458792 DDT458754:DDT458792 DNP458754:DNP458792 DXL458754:DXL458792 EHH458754:EHH458792 ERD458754:ERD458792 FAZ458754:FAZ458792 FKV458754:FKV458792 FUR458754:FUR458792 GEN458754:GEN458792 GOJ458754:GOJ458792 GYF458754:GYF458792 HIB458754:HIB458792 HRX458754:HRX458792 IBT458754:IBT458792 ILP458754:ILP458792 IVL458754:IVL458792 JFH458754:JFH458792 JPD458754:JPD458792 JYZ458754:JYZ458792 KIV458754:KIV458792 KSR458754:KSR458792 LCN458754:LCN458792 LMJ458754:LMJ458792 LWF458754:LWF458792 MGB458754:MGB458792 MPX458754:MPX458792 MZT458754:MZT458792 NJP458754:NJP458792 NTL458754:NTL458792 ODH458754:ODH458792 OND458754:OND458792 OWZ458754:OWZ458792 PGV458754:PGV458792 PQR458754:PQR458792 QAN458754:QAN458792 QKJ458754:QKJ458792 QUF458754:QUF458792 REB458754:REB458792 RNX458754:RNX458792 RXT458754:RXT458792 SHP458754:SHP458792 SRL458754:SRL458792 TBH458754:TBH458792 TLD458754:TLD458792 TUZ458754:TUZ458792 UEV458754:UEV458792 UOR458754:UOR458792 UYN458754:UYN458792 VIJ458754:VIJ458792 VSF458754:VSF458792 WCB458754:WCB458792 WLX458754:WLX458792 WVT458754:WVT458792 L524290:L524328 JH524290:JH524328 TD524290:TD524328 ACZ524290:ACZ524328 AMV524290:AMV524328 AWR524290:AWR524328 BGN524290:BGN524328 BQJ524290:BQJ524328 CAF524290:CAF524328 CKB524290:CKB524328 CTX524290:CTX524328 DDT524290:DDT524328 DNP524290:DNP524328 DXL524290:DXL524328 EHH524290:EHH524328 ERD524290:ERD524328 FAZ524290:FAZ524328 FKV524290:FKV524328 FUR524290:FUR524328 GEN524290:GEN524328 GOJ524290:GOJ524328 GYF524290:GYF524328 HIB524290:HIB524328 HRX524290:HRX524328 IBT524290:IBT524328 ILP524290:ILP524328 IVL524290:IVL524328 JFH524290:JFH524328 JPD524290:JPD524328 JYZ524290:JYZ524328 KIV524290:KIV524328 KSR524290:KSR524328 LCN524290:LCN524328 LMJ524290:LMJ524328 LWF524290:LWF524328 MGB524290:MGB524328 MPX524290:MPX524328 MZT524290:MZT524328 NJP524290:NJP524328 NTL524290:NTL524328 ODH524290:ODH524328 OND524290:OND524328 OWZ524290:OWZ524328 PGV524290:PGV524328 PQR524290:PQR524328 QAN524290:QAN524328 QKJ524290:QKJ524328 QUF524290:QUF524328 REB524290:REB524328 RNX524290:RNX524328 RXT524290:RXT524328 SHP524290:SHP524328 SRL524290:SRL524328 TBH524290:TBH524328 TLD524290:TLD524328 TUZ524290:TUZ524328 UEV524290:UEV524328 UOR524290:UOR524328 UYN524290:UYN524328 VIJ524290:VIJ524328 VSF524290:VSF524328 WCB524290:WCB524328 WLX524290:WLX524328 WVT524290:WVT524328 L589826:L589864 JH589826:JH589864 TD589826:TD589864 ACZ589826:ACZ589864 AMV589826:AMV589864 AWR589826:AWR589864 BGN589826:BGN589864 BQJ589826:BQJ589864 CAF589826:CAF589864 CKB589826:CKB589864 CTX589826:CTX589864 DDT589826:DDT589864 DNP589826:DNP589864 DXL589826:DXL589864 EHH589826:EHH589864 ERD589826:ERD589864 FAZ589826:FAZ589864 FKV589826:FKV589864 FUR589826:FUR589864 GEN589826:GEN589864 GOJ589826:GOJ589864 GYF589826:GYF589864 HIB589826:HIB589864 HRX589826:HRX589864 IBT589826:IBT589864 ILP589826:ILP589864 IVL589826:IVL589864 JFH589826:JFH589864 JPD589826:JPD589864 JYZ589826:JYZ589864 KIV589826:KIV589864 KSR589826:KSR589864 LCN589826:LCN589864 LMJ589826:LMJ589864 LWF589826:LWF589864 MGB589826:MGB589864 MPX589826:MPX589864 MZT589826:MZT589864 NJP589826:NJP589864 NTL589826:NTL589864 ODH589826:ODH589864 OND589826:OND589864 OWZ589826:OWZ589864 PGV589826:PGV589864 PQR589826:PQR589864 QAN589826:QAN589864 QKJ589826:QKJ589864 QUF589826:QUF589864 REB589826:REB589864 RNX589826:RNX589864 RXT589826:RXT589864 SHP589826:SHP589864 SRL589826:SRL589864 TBH589826:TBH589864 TLD589826:TLD589864 TUZ589826:TUZ589864 UEV589826:UEV589864 UOR589826:UOR589864 UYN589826:UYN589864 VIJ589826:VIJ589864 VSF589826:VSF589864 WCB589826:WCB589864 WLX589826:WLX589864 WVT589826:WVT589864 L655362:L655400 JH655362:JH655400 TD655362:TD655400 ACZ655362:ACZ655400 AMV655362:AMV655400 AWR655362:AWR655400 BGN655362:BGN655400 BQJ655362:BQJ655400 CAF655362:CAF655400 CKB655362:CKB655400 CTX655362:CTX655400 DDT655362:DDT655400 DNP655362:DNP655400 DXL655362:DXL655400 EHH655362:EHH655400 ERD655362:ERD655400 FAZ655362:FAZ655400 FKV655362:FKV655400 FUR655362:FUR655400 GEN655362:GEN655400 GOJ655362:GOJ655400 GYF655362:GYF655400 HIB655362:HIB655400 HRX655362:HRX655400 IBT655362:IBT655400 ILP655362:ILP655400 IVL655362:IVL655400 JFH655362:JFH655400 JPD655362:JPD655400 JYZ655362:JYZ655400 KIV655362:KIV655400 KSR655362:KSR655400 LCN655362:LCN655400 LMJ655362:LMJ655400 LWF655362:LWF655400 MGB655362:MGB655400 MPX655362:MPX655400 MZT655362:MZT655400 NJP655362:NJP655400 NTL655362:NTL655400 ODH655362:ODH655400 OND655362:OND655400 OWZ655362:OWZ655400 PGV655362:PGV655400 PQR655362:PQR655400 QAN655362:QAN655400 QKJ655362:QKJ655400 QUF655362:QUF655400 REB655362:REB655400 RNX655362:RNX655400 RXT655362:RXT655400 SHP655362:SHP655400 SRL655362:SRL655400 TBH655362:TBH655400 TLD655362:TLD655400 TUZ655362:TUZ655400 UEV655362:UEV655400 UOR655362:UOR655400 UYN655362:UYN655400 VIJ655362:VIJ655400 VSF655362:VSF655400 WCB655362:WCB655400 WLX655362:WLX655400 WVT655362:WVT655400 L720898:L720936 JH720898:JH720936 TD720898:TD720936 ACZ720898:ACZ720936 AMV720898:AMV720936 AWR720898:AWR720936 BGN720898:BGN720936 BQJ720898:BQJ720936 CAF720898:CAF720936 CKB720898:CKB720936 CTX720898:CTX720936 DDT720898:DDT720936 DNP720898:DNP720936 DXL720898:DXL720936 EHH720898:EHH720936 ERD720898:ERD720936 FAZ720898:FAZ720936 FKV720898:FKV720936 FUR720898:FUR720936 GEN720898:GEN720936 GOJ720898:GOJ720936 GYF720898:GYF720936 HIB720898:HIB720936 HRX720898:HRX720936 IBT720898:IBT720936 ILP720898:ILP720936 IVL720898:IVL720936 JFH720898:JFH720936 JPD720898:JPD720936 JYZ720898:JYZ720936 KIV720898:KIV720936 KSR720898:KSR720936 LCN720898:LCN720936 LMJ720898:LMJ720936 LWF720898:LWF720936 MGB720898:MGB720936 MPX720898:MPX720936 MZT720898:MZT720936 NJP720898:NJP720936 NTL720898:NTL720936 ODH720898:ODH720936 OND720898:OND720936 OWZ720898:OWZ720936 PGV720898:PGV720936 PQR720898:PQR720936 QAN720898:QAN720936 QKJ720898:QKJ720936 QUF720898:QUF720936 REB720898:REB720936 RNX720898:RNX720936 RXT720898:RXT720936 SHP720898:SHP720936 SRL720898:SRL720936 TBH720898:TBH720936 TLD720898:TLD720936 TUZ720898:TUZ720936 UEV720898:UEV720936 UOR720898:UOR720936 UYN720898:UYN720936 VIJ720898:VIJ720936 VSF720898:VSF720936 WCB720898:WCB720936 WLX720898:WLX720936 WVT720898:WVT720936 L786434:L786472 JH786434:JH786472 TD786434:TD786472 ACZ786434:ACZ786472 AMV786434:AMV786472 AWR786434:AWR786472 BGN786434:BGN786472 BQJ786434:BQJ786472 CAF786434:CAF786472 CKB786434:CKB786472 CTX786434:CTX786472 DDT786434:DDT786472 DNP786434:DNP786472 DXL786434:DXL786472 EHH786434:EHH786472 ERD786434:ERD786472 FAZ786434:FAZ786472 FKV786434:FKV786472 FUR786434:FUR786472 GEN786434:GEN786472 GOJ786434:GOJ786472 GYF786434:GYF786472 HIB786434:HIB786472 HRX786434:HRX786472 IBT786434:IBT786472 ILP786434:ILP786472 IVL786434:IVL786472 JFH786434:JFH786472 JPD786434:JPD786472 JYZ786434:JYZ786472 KIV786434:KIV786472 KSR786434:KSR786472 LCN786434:LCN786472 LMJ786434:LMJ786472 LWF786434:LWF786472 MGB786434:MGB786472 MPX786434:MPX786472 MZT786434:MZT786472 NJP786434:NJP786472 NTL786434:NTL786472 ODH786434:ODH786472 OND786434:OND786472 OWZ786434:OWZ786472 PGV786434:PGV786472 PQR786434:PQR786472 QAN786434:QAN786472 QKJ786434:QKJ786472 QUF786434:QUF786472 REB786434:REB786472 RNX786434:RNX786472 RXT786434:RXT786472 SHP786434:SHP786472 SRL786434:SRL786472 TBH786434:TBH786472 TLD786434:TLD786472 TUZ786434:TUZ786472 UEV786434:UEV786472 UOR786434:UOR786472 UYN786434:UYN786472 VIJ786434:VIJ786472 VSF786434:VSF786472 WCB786434:WCB786472 WLX786434:WLX786472 WVT786434:WVT786472 L851970:L852008 JH851970:JH852008 TD851970:TD852008 ACZ851970:ACZ852008 AMV851970:AMV852008 AWR851970:AWR852008 BGN851970:BGN852008 BQJ851970:BQJ852008 CAF851970:CAF852008 CKB851970:CKB852008 CTX851970:CTX852008 DDT851970:DDT852008 DNP851970:DNP852008 DXL851970:DXL852008 EHH851970:EHH852008 ERD851970:ERD852008 FAZ851970:FAZ852008 FKV851970:FKV852008 FUR851970:FUR852008 GEN851970:GEN852008 GOJ851970:GOJ852008 GYF851970:GYF852008 HIB851970:HIB852008 HRX851970:HRX852008 IBT851970:IBT852008 ILP851970:ILP852008 IVL851970:IVL852008 JFH851970:JFH852008 JPD851970:JPD852008 JYZ851970:JYZ852008 KIV851970:KIV852008 KSR851970:KSR852008 LCN851970:LCN852008 LMJ851970:LMJ852008 LWF851970:LWF852008 MGB851970:MGB852008 MPX851970:MPX852008 MZT851970:MZT852008 NJP851970:NJP852008 NTL851970:NTL852008 ODH851970:ODH852008 OND851970:OND852008 OWZ851970:OWZ852008 PGV851970:PGV852008 PQR851970:PQR852008 QAN851970:QAN852008 QKJ851970:QKJ852008 QUF851970:QUF852008 REB851970:REB852008 RNX851970:RNX852008 RXT851970:RXT852008 SHP851970:SHP852008 SRL851970:SRL852008 TBH851970:TBH852008 TLD851970:TLD852008 TUZ851970:TUZ852008 UEV851970:UEV852008 UOR851970:UOR852008 UYN851970:UYN852008 VIJ851970:VIJ852008 VSF851970:VSF852008 WCB851970:WCB852008 WLX851970:WLX852008 WVT851970:WVT852008 L917506:L917544 JH917506:JH917544 TD917506:TD917544 ACZ917506:ACZ917544 AMV917506:AMV917544 AWR917506:AWR917544 BGN917506:BGN917544 BQJ917506:BQJ917544 CAF917506:CAF917544 CKB917506:CKB917544 CTX917506:CTX917544 DDT917506:DDT917544 DNP917506:DNP917544 DXL917506:DXL917544 EHH917506:EHH917544 ERD917506:ERD917544 FAZ917506:FAZ917544 FKV917506:FKV917544 FUR917506:FUR917544 GEN917506:GEN917544 GOJ917506:GOJ917544 GYF917506:GYF917544 HIB917506:HIB917544 HRX917506:HRX917544 IBT917506:IBT917544 ILP917506:ILP917544 IVL917506:IVL917544 JFH917506:JFH917544 JPD917506:JPD917544 JYZ917506:JYZ917544 KIV917506:KIV917544 KSR917506:KSR917544 LCN917506:LCN917544 LMJ917506:LMJ917544 LWF917506:LWF917544 MGB917506:MGB917544 MPX917506:MPX917544 MZT917506:MZT917544 NJP917506:NJP917544 NTL917506:NTL917544 ODH917506:ODH917544 OND917506:OND917544 OWZ917506:OWZ917544 PGV917506:PGV917544 PQR917506:PQR917544 QAN917506:QAN917544 QKJ917506:QKJ917544 QUF917506:QUF917544 REB917506:REB917544 RNX917506:RNX917544 RXT917506:RXT917544 SHP917506:SHP917544 SRL917506:SRL917544 TBH917506:TBH917544 TLD917506:TLD917544 TUZ917506:TUZ917544 UEV917506:UEV917544 UOR917506:UOR917544 UYN917506:UYN917544 VIJ917506:VIJ917544 VSF917506:VSF917544 WCB917506:WCB917544 WLX917506:WLX917544 WVT917506:WVT917544 L983042:L983080 JH983042:JH983080 TD983042:TD983080 ACZ983042:ACZ983080 AMV983042:AMV983080 AWR983042:AWR983080 BGN983042:BGN983080 BQJ983042:BQJ983080 CAF983042:CAF983080 CKB983042:CKB983080 CTX983042:CTX983080 DDT983042:DDT983080 DNP983042:DNP983080 DXL983042:DXL983080 EHH983042:EHH983080 ERD983042:ERD983080 FAZ983042:FAZ983080 FKV983042:FKV983080 FUR983042:FUR983080 GEN983042:GEN983080 GOJ983042:GOJ983080 GYF983042:GYF983080 HIB983042:HIB983080 HRX983042:HRX983080 IBT983042:IBT983080 ILP983042:ILP983080 IVL983042:IVL983080 JFH983042:JFH983080 JPD983042:JPD983080 JYZ983042:JYZ983080 KIV983042:KIV983080 KSR983042:KSR983080 LCN983042:LCN983080 LMJ983042:LMJ983080 LWF983042:LWF983080 MGB983042:MGB983080 MPX983042:MPX983080 MZT983042:MZT983080 NJP983042:NJP983080 NTL983042:NTL983080 ODH983042:ODH983080 OND983042:OND983080 OWZ983042:OWZ983080 PGV983042:PGV983080 PQR983042:PQR983080 QAN983042:QAN983080 QKJ983042:QKJ983080 QUF983042:QUF983080 REB983042:REB983080 RNX983042:RNX983080 RXT983042:RXT983080 SHP983042:SHP983080 SRL983042:SRL983080 TBH983042:TBH983080 TLD983042:TLD983080 TUZ983042:TUZ983080 UEV983042:UEV983080 UOR983042:UOR983080 UYN983042:UYN983080 VIJ983042:VIJ983080 VSF983042:VSF983080 WCB983042:WCB983080 WLX983042:WLX983080 WVT983042:WVT983080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L65524:L65531 JH65524:JH65531 TD65524:TD65531 ACZ65524:ACZ65531 AMV65524:AMV65531 AWR65524:AWR65531 BGN65524:BGN65531 BQJ65524:BQJ65531 CAF65524:CAF65531 CKB65524:CKB65531 CTX65524:CTX65531 DDT65524:DDT65531 DNP65524:DNP65531 DXL65524:DXL65531 EHH65524:EHH65531 ERD65524:ERD65531 FAZ65524:FAZ65531 FKV65524:FKV65531 FUR65524:FUR65531 GEN65524:GEN65531 GOJ65524:GOJ65531 GYF65524:GYF65531 HIB65524:HIB65531 HRX65524:HRX65531 IBT65524:IBT65531 ILP65524:ILP65531 IVL65524:IVL65531 JFH65524:JFH65531 JPD65524:JPD65531 JYZ65524:JYZ65531 KIV65524:KIV65531 KSR65524:KSR65531 LCN65524:LCN65531 LMJ65524:LMJ65531 LWF65524:LWF65531 MGB65524:MGB65531 MPX65524:MPX65531 MZT65524:MZT65531 NJP65524:NJP65531 NTL65524:NTL65531 ODH65524:ODH65531 OND65524:OND65531 OWZ65524:OWZ65531 PGV65524:PGV65531 PQR65524:PQR65531 QAN65524:QAN65531 QKJ65524:QKJ65531 QUF65524:QUF65531 REB65524:REB65531 RNX65524:RNX65531 RXT65524:RXT65531 SHP65524:SHP65531 SRL65524:SRL65531 TBH65524:TBH65531 TLD65524:TLD65531 TUZ65524:TUZ65531 UEV65524:UEV65531 UOR65524:UOR65531 UYN65524:UYN65531 VIJ65524:VIJ65531 VSF65524:VSF65531 WCB65524:WCB65531 WLX65524:WLX65531 WVT65524:WVT65531 L131060:L131067 JH131060:JH131067 TD131060:TD131067 ACZ131060:ACZ131067 AMV131060:AMV131067 AWR131060:AWR131067 BGN131060:BGN131067 BQJ131060:BQJ131067 CAF131060:CAF131067 CKB131060:CKB131067 CTX131060:CTX131067 DDT131060:DDT131067 DNP131060:DNP131067 DXL131060:DXL131067 EHH131060:EHH131067 ERD131060:ERD131067 FAZ131060:FAZ131067 FKV131060:FKV131067 FUR131060:FUR131067 GEN131060:GEN131067 GOJ131060:GOJ131067 GYF131060:GYF131067 HIB131060:HIB131067 HRX131060:HRX131067 IBT131060:IBT131067 ILP131060:ILP131067 IVL131060:IVL131067 JFH131060:JFH131067 JPD131060:JPD131067 JYZ131060:JYZ131067 KIV131060:KIV131067 KSR131060:KSR131067 LCN131060:LCN131067 LMJ131060:LMJ131067 LWF131060:LWF131067 MGB131060:MGB131067 MPX131060:MPX131067 MZT131060:MZT131067 NJP131060:NJP131067 NTL131060:NTL131067 ODH131060:ODH131067 OND131060:OND131067 OWZ131060:OWZ131067 PGV131060:PGV131067 PQR131060:PQR131067 QAN131060:QAN131067 QKJ131060:QKJ131067 QUF131060:QUF131067 REB131060:REB131067 RNX131060:RNX131067 RXT131060:RXT131067 SHP131060:SHP131067 SRL131060:SRL131067 TBH131060:TBH131067 TLD131060:TLD131067 TUZ131060:TUZ131067 UEV131060:UEV131067 UOR131060:UOR131067 UYN131060:UYN131067 VIJ131060:VIJ131067 VSF131060:VSF131067 WCB131060:WCB131067 WLX131060:WLX131067 WVT131060:WVT131067 L196596:L196603 JH196596:JH196603 TD196596:TD196603 ACZ196596:ACZ196603 AMV196596:AMV196603 AWR196596:AWR196603 BGN196596:BGN196603 BQJ196596:BQJ196603 CAF196596:CAF196603 CKB196596:CKB196603 CTX196596:CTX196603 DDT196596:DDT196603 DNP196596:DNP196603 DXL196596:DXL196603 EHH196596:EHH196603 ERD196596:ERD196603 FAZ196596:FAZ196603 FKV196596:FKV196603 FUR196596:FUR196603 GEN196596:GEN196603 GOJ196596:GOJ196603 GYF196596:GYF196603 HIB196596:HIB196603 HRX196596:HRX196603 IBT196596:IBT196603 ILP196596:ILP196603 IVL196596:IVL196603 JFH196596:JFH196603 JPD196596:JPD196603 JYZ196596:JYZ196603 KIV196596:KIV196603 KSR196596:KSR196603 LCN196596:LCN196603 LMJ196596:LMJ196603 LWF196596:LWF196603 MGB196596:MGB196603 MPX196596:MPX196603 MZT196596:MZT196603 NJP196596:NJP196603 NTL196596:NTL196603 ODH196596:ODH196603 OND196596:OND196603 OWZ196596:OWZ196603 PGV196596:PGV196603 PQR196596:PQR196603 QAN196596:QAN196603 QKJ196596:QKJ196603 QUF196596:QUF196603 REB196596:REB196603 RNX196596:RNX196603 RXT196596:RXT196603 SHP196596:SHP196603 SRL196596:SRL196603 TBH196596:TBH196603 TLD196596:TLD196603 TUZ196596:TUZ196603 UEV196596:UEV196603 UOR196596:UOR196603 UYN196596:UYN196603 VIJ196596:VIJ196603 VSF196596:VSF196603 WCB196596:WCB196603 WLX196596:WLX196603 WVT196596:WVT196603 L262132:L262139 JH262132:JH262139 TD262132:TD262139 ACZ262132:ACZ262139 AMV262132:AMV262139 AWR262132:AWR262139 BGN262132:BGN262139 BQJ262132:BQJ262139 CAF262132:CAF262139 CKB262132:CKB262139 CTX262132:CTX262139 DDT262132:DDT262139 DNP262132:DNP262139 DXL262132:DXL262139 EHH262132:EHH262139 ERD262132:ERD262139 FAZ262132:FAZ262139 FKV262132:FKV262139 FUR262132:FUR262139 GEN262132:GEN262139 GOJ262132:GOJ262139 GYF262132:GYF262139 HIB262132:HIB262139 HRX262132:HRX262139 IBT262132:IBT262139 ILP262132:ILP262139 IVL262132:IVL262139 JFH262132:JFH262139 JPD262132:JPD262139 JYZ262132:JYZ262139 KIV262132:KIV262139 KSR262132:KSR262139 LCN262132:LCN262139 LMJ262132:LMJ262139 LWF262132:LWF262139 MGB262132:MGB262139 MPX262132:MPX262139 MZT262132:MZT262139 NJP262132:NJP262139 NTL262132:NTL262139 ODH262132:ODH262139 OND262132:OND262139 OWZ262132:OWZ262139 PGV262132:PGV262139 PQR262132:PQR262139 QAN262132:QAN262139 QKJ262132:QKJ262139 QUF262132:QUF262139 REB262132:REB262139 RNX262132:RNX262139 RXT262132:RXT262139 SHP262132:SHP262139 SRL262132:SRL262139 TBH262132:TBH262139 TLD262132:TLD262139 TUZ262132:TUZ262139 UEV262132:UEV262139 UOR262132:UOR262139 UYN262132:UYN262139 VIJ262132:VIJ262139 VSF262132:VSF262139 WCB262132:WCB262139 WLX262132:WLX262139 WVT262132:WVT262139 L327668:L327675 JH327668:JH327675 TD327668:TD327675 ACZ327668:ACZ327675 AMV327668:AMV327675 AWR327668:AWR327675 BGN327668:BGN327675 BQJ327668:BQJ327675 CAF327668:CAF327675 CKB327668:CKB327675 CTX327668:CTX327675 DDT327668:DDT327675 DNP327668:DNP327675 DXL327668:DXL327675 EHH327668:EHH327675 ERD327668:ERD327675 FAZ327668:FAZ327675 FKV327668:FKV327675 FUR327668:FUR327675 GEN327668:GEN327675 GOJ327668:GOJ327675 GYF327668:GYF327675 HIB327668:HIB327675 HRX327668:HRX327675 IBT327668:IBT327675 ILP327668:ILP327675 IVL327668:IVL327675 JFH327668:JFH327675 JPD327668:JPD327675 JYZ327668:JYZ327675 KIV327668:KIV327675 KSR327668:KSR327675 LCN327668:LCN327675 LMJ327668:LMJ327675 LWF327668:LWF327675 MGB327668:MGB327675 MPX327668:MPX327675 MZT327668:MZT327675 NJP327668:NJP327675 NTL327668:NTL327675 ODH327668:ODH327675 OND327668:OND327675 OWZ327668:OWZ327675 PGV327668:PGV327675 PQR327668:PQR327675 QAN327668:QAN327675 QKJ327668:QKJ327675 QUF327668:QUF327675 REB327668:REB327675 RNX327668:RNX327675 RXT327668:RXT327675 SHP327668:SHP327675 SRL327668:SRL327675 TBH327668:TBH327675 TLD327668:TLD327675 TUZ327668:TUZ327675 UEV327668:UEV327675 UOR327668:UOR327675 UYN327668:UYN327675 VIJ327668:VIJ327675 VSF327668:VSF327675 WCB327668:WCB327675 WLX327668:WLX327675 WVT327668:WVT327675 L393204:L393211 JH393204:JH393211 TD393204:TD393211 ACZ393204:ACZ393211 AMV393204:AMV393211 AWR393204:AWR393211 BGN393204:BGN393211 BQJ393204:BQJ393211 CAF393204:CAF393211 CKB393204:CKB393211 CTX393204:CTX393211 DDT393204:DDT393211 DNP393204:DNP393211 DXL393204:DXL393211 EHH393204:EHH393211 ERD393204:ERD393211 FAZ393204:FAZ393211 FKV393204:FKV393211 FUR393204:FUR393211 GEN393204:GEN393211 GOJ393204:GOJ393211 GYF393204:GYF393211 HIB393204:HIB393211 HRX393204:HRX393211 IBT393204:IBT393211 ILP393204:ILP393211 IVL393204:IVL393211 JFH393204:JFH393211 JPD393204:JPD393211 JYZ393204:JYZ393211 KIV393204:KIV393211 KSR393204:KSR393211 LCN393204:LCN393211 LMJ393204:LMJ393211 LWF393204:LWF393211 MGB393204:MGB393211 MPX393204:MPX393211 MZT393204:MZT393211 NJP393204:NJP393211 NTL393204:NTL393211 ODH393204:ODH393211 OND393204:OND393211 OWZ393204:OWZ393211 PGV393204:PGV393211 PQR393204:PQR393211 QAN393204:QAN393211 QKJ393204:QKJ393211 QUF393204:QUF393211 REB393204:REB393211 RNX393204:RNX393211 RXT393204:RXT393211 SHP393204:SHP393211 SRL393204:SRL393211 TBH393204:TBH393211 TLD393204:TLD393211 TUZ393204:TUZ393211 UEV393204:UEV393211 UOR393204:UOR393211 UYN393204:UYN393211 VIJ393204:VIJ393211 VSF393204:VSF393211 WCB393204:WCB393211 WLX393204:WLX393211 WVT393204:WVT393211 L458740:L458747 JH458740:JH458747 TD458740:TD458747 ACZ458740:ACZ458747 AMV458740:AMV458747 AWR458740:AWR458747 BGN458740:BGN458747 BQJ458740:BQJ458747 CAF458740:CAF458747 CKB458740:CKB458747 CTX458740:CTX458747 DDT458740:DDT458747 DNP458740:DNP458747 DXL458740:DXL458747 EHH458740:EHH458747 ERD458740:ERD458747 FAZ458740:FAZ458747 FKV458740:FKV458747 FUR458740:FUR458747 GEN458740:GEN458747 GOJ458740:GOJ458747 GYF458740:GYF458747 HIB458740:HIB458747 HRX458740:HRX458747 IBT458740:IBT458747 ILP458740:ILP458747 IVL458740:IVL458747 JFH458740:JFH458747 JPD458740:JPD458747 JYZ458740:JYZ458747 KIV458740:KIV458747 KSR458740:KSR458747 LCN458740:LCN458747 LMJ458740:LMJ458747 LWF458740:LWF458747 MGB458740:MGB458747 MPX458740:MPX458747 MZT458740:MZT458747 NJP458740:NJP458747 NTL458740:NTL458747 ODH458740:ODH458747 OND458740:OND458747 OWZ458740:OWZ458747 PGV458740:PGV458747 PQR458740:PQR458747 QAN458740:QAN458747 QKJ458740:QKJ458747 QUF458740:QUF458747 REB458740:REB458747 RNX458740:RNX458747 RXT458740:RXT458747 SHP458740:SHP458747 SRL458740:SRL458747 TBH458740:TBH458747 TLD458740:TLD458747 TUZ458740:TUZ458747 UEV458740:UEV458747 UOR458740:UOR458747 UYN458740:UYN458747 VIJ458740:VIJ458747 VSF458740:VSF458747 WCB458740:WCB458747 WLX458740:WLX458747 WVT458740:WVT458747 L524276:L524283 JH524276:JH524283 TD524276:TD524283 ACZ524276:ACZ524283 AMV524276:AMV524283 AWR524276:AWR524283 BGN524276:BGN524283 BQJ524276:BQJ524283 CAF524276:CAF524283 CKB524276:CKB524283 CTX524276:CTX524283 DDT524276:DDT524283 DNP524276:DNP524283 DXL524276:DXL524283 EHH524276:EHH524283 ERD524276:ERD524283 FAZ524276:FAZ524283 FKV524276:FKV524283 FUR524276:FUR524283 GEN524276:GEN524283 GOJ524276:GOJ524283 GYF524276:GYF524283 HIB524276:HIB524283 HRX524276:HRX524283 IBT524276:IBT524283 ILP524276:ILP524283 IVL524276:IVL524283 JFH524276:JFH524283 JPD524276:JPD524283 JYZ524276:JYZ524283 KIV524276:KIV524283 KSR524276:KSR524283 LCN524276:LCN524283 LMJ524276:LMJ524283 LWF524276:LWF524283 MGB524276:MGB524283 MPX524276:MPX524283 MZT524276:MZT524283 NJP524276:NJP524283 NTL524276:NTL524283 ODH524276:ODH524283 OND524276:OND524283 OWZ524276:OWZ524283 PGV524276:PGV524283 PQR524276:PQR524283 QAN524276:QAN524283 QKJ524276:QKJ524283 QUF524276:QUF524283 REB524276:REB524283 RNX524276:RNX524283 RXT524276:RXT524283 SHP524276:SHP524283 SRL524276:SRL524283 TBH524276:TBH524283 TLD524276:TLD524283 TUZ524276:TUZ524283 UEV524276:UEV524283 UOR524276:UOR524283 UYN524276:UYN524283 VIJ524276:VIJ524283 VSF524276:VSF524283 WCB524276:WCB524283 WLX524276:WLX524283 WVT524276:WVT524283 L589812:L589819 JH589812:JH589819 TD589812:TD589819 ACZ589812:ACZ589819 AMV589812:AMV589819 AWR589812:AWR589819 BGN589812:BGN589819 BQJ589812:BQJ589819 CAF589812:CAF589819 CKB589812:CKB589819 CTX589812:CTX589819 DDT589812:DDT589819 DNP589812:DNP589819 DXL589812:DXL589819 EHH589812:EHH589819 ERD589812:ERD589819 FAZ589812:FAZ589819 FKV589812:FKV589819 FUR589812:FUR589819 GEN589812:GEN589819 GOJ589812:GOJ589819 GYF589812:GYF589819 HIB589812:HIB589819 HRX589812:HRX589819 IBT589812:IBT589819 ILP589812:ILP589819 IVL589812:IVL589819 JFH589812:JFH589819 JPD589812:JPD589819 JYZ589812:JYZ589819 KIV589812:KIV589819 KSR589812:KSR589819 LCN589812:LCN589819 LMJ589812:LMJ589819 LWF589812:LWF589819 MGB589812:MGB589819 MPX589812:MPX589819 MZT589812:MZT589819 NJP589812:NJP589819 NTL589812:NTL589819 ODH589812:ODH589819 OND589812:OND589819 OWZ589812:OWZ589819 PGV589812:PGV589819 PQR589812:PQR589819 QAN589812:QAN589819 QKJ589812:QKJ589819 QUF589812:QUF589819 REB589812:REB589819 RNX589812:RNX589819 RXT589812:RXT589819 SHP589812:SHP589819 SRL589812:SRL589819 TBH589812:TBH589819 TLD589812:TLD589819 TUZ589812:TUZ589819 UEV589812:UEV589819 UOR589812:UOR589819 UYN589812:UYN589819 VIJ589812:VIJ589819 VSF589812:VSF589819 WCB589812:WCB589819 WLX589812:WLX589819 WVT589812:WVT589819 L655348:L655355 JH655348:JH655355 TD655348:TD655355 ACZ655348:ACZ655355 AMV655348:AMV655355 AWR655348:AWR655355 BGN655348:BGN655355 BQJ655348:BQJ655355 CAF655348:CAF655355 CKB655348:CKB655355 CTX655348:CTX655355 DDT655348:DDT655355 DNP655348:DNP655355 DXL655348:DXL655355 EHH655348:EHH655355 ERD655348:ERD655355 FAZ655348:FAZ655355 FKV655348:FKV655355 FUR655348:FUR655355 GEN655348:GEN655355 GOJ655348:GOJ655355 GYF655348:GYF655355 HIB655348:HIB655355 HRX655348:HRX655355 IBT655348:IBT655355 ILP655348:ILP655355 IVL655348:IVL655355 JFH655348:JFH655355 JPD655348:JPD655355 JYZ655348:JYZ655355 KIV655348:KIV655355 KSR655348:KSR655355 LCN655348:LCN655355 LMJ655348:LMJ655355 LWF655348:LWF655355 MGB655348:MGB655355 MPX655348:MPX655355 MZT655348:MZT655355 NJP655348:NJP655355 NTL655348:NTL655355 ODH655348:ODH655355 OND655348:OND655355 OWZ655348:OWZ655355 PGV655348:PGV655355 PQR655348:PQR655355 QAN655348:QAN655355 QKJ655348:QKJ655355 QUF655348:QUF655355 REB655348:REB655355 RNX655348:RNX655355 RXT655348:RXT655355 SHP655348:SHP655355 SRL655348:SRL655355 TBH655348:TBH655355 TLD655348:TLD655355 TUZ655348:TUZ655355 UEV655348:UEV655355 UOR655348:UOR655355 UYN655348:UYN655355 VIJ655348:VIJ655355 VSF655348:VSF655355 WCB655348:WCB655355 WLX655348:WLX655355 WVT655348:WVT655355 L720884:L720891 JH720884:JH720891 TD720884:TD720891 ACZ720884:ACZ720891 AMV720884:AMV720891 AWR720884:AWR720891 BGN720884:BGN720891 BQJ720884:BQJ720891 CAF720884:CAF720891 CKB720884:CKB720891 CTX720884:CTX720891 DDT720884:DDT720891 DNP720884:DNP720891 DXL720884:DXL720891 EHH720884:EHH720891 ERD720884:ERD720891 FAZ720884:FAZ720891 FKV720884:FKV720891 FUR720884:FUR720891 GEN720884:GEN720891 GOJ720884:GOJ720891 GYF720884:GYF720891 HIB720884:HIB720891 HRX720884:HRX720891 IBT720884:IBT720891 ILP720884:ILP720891 IVL720884:IVL720891 JFH720884:JFH720891 JPD720884:JPD720891 JYZ720884:JYZ720891 KIV720884:KIV720891 KSR720884:KSR720891 LCN720884:LCN720891 LMJ720884:LMJ720891 LWF720884:LWF720891 MGB720884:MGB720891 MPX720884:MPX720891 MZT720884:MZT720891 NJP720884:NJP720891 NTL720884:NTL720891 ODH720884:ODH720891 OND720884:OND720891 OWZ720884:OWZ720891 PGV720884:PGV720891 PQR720884:PQR720891 QAN720884:QAN720891 QKJ720884:QKJ720891 QUF720884:QUF720891 REB720884:REB720891 RNX720884:RNX720891 RXT720884:RXT720891 SHP720884:SHP720891 SRL720884:SRL720891 TBH720884:TBH720891 TLD720884:TLD720891 TUZ720884:TUZ720891 UEV720884:UEV720891 UOR720884:UOR720891 UYN720884:UYN720891 VIJ720884:VIJ720891 VSF720884:VSF720891 WCB720884:WCB720891 WLX720884:WLX720891 WVT720884:WVT720891 L786420:L786427 JH786420:JH786427 TD786420:TD786427 ACZ786420:ACZ786427 AMV786420:AMV786427 AWR786420:AWR786427 BGN786420:BGN786427 BQJ786420:BQJ786427 CAF786420:CAF786427 CKB786420:CKB786427 CTX786420:CTX786427 DDT786420:DDT786427 DNP786420:DNP786427 DXL786420:DXL786427 EHH786420:EHH786427 ERD786420:ERD786427 FAZ786420:FAZ786427 FKV786420:FKV786427 FUR786420:FUR786427 GEN786420:GEN786427 GOJ786420:GOJ786427 GYF786420:GYF786427 HIB786420:HIB786427 HRX786420:HRX786427 IBT786420:IBT786427 ILP786420:ILP786427 IVL786420:IVL786427 JFH786420:JFH786427 JPD786420:JPD786427 JYZ786420:JYZ786427 KIV786420:KIV786427 KSR786420:KSR786427 LCN786420:LCN786427 LMJ786420:LMJ786427 LWF786420:LWF786427 MGB786420:MGB786427 MPX786420:MPX786427 MZT786420:MZT786427 NJP786420:NJP786427 NTL786420:NTL786427 ODH786420:ODH786427 OND786420:OND786427 OWZ786420:OWZ786427 PGV786420:PGV786427 PQR786420:PQR786427 QAN786420:QAN786427 QKJ786420:QKJ786427 QUF786420:QUF786427 REB786420:REB786427 RNX786420:RNX786427 RXT786420:RXT786427 SHP786420:SHP786427 SRL786420:SRL786427 TBH786420:TBH786427 TLD786420:TLD786427 TUZ786420:TUZ786427 UEV786420:UEV786427 UOR786420:UOR786427 UYN786420:UYN786427 VIJ786420:VIJ786427 VSF786420:VSF786427 WCB786420:WCB786427 WLX786420:WLX786427 WVT786420:WVT786427 L851956:L851963 JH851956:JH851963 TD851956:TD851963 ACZ851956:ACZ851963 AMV851956:AMV851963 AWR851956:AWR851963 BGN851956:BGN851963 BQJ851956:BQJ851963 CAF851956:CAF851963 CKB851956:CKB851963 CTX851956:CTX851963 DDT851956:DDT851963 DNP851956:DNP851963 DXL851956:DXL851963 EHH851956:EHH851963 ERD851956:ERD851963 FAZ851956:FAZ851963 FKV851956:FKV851963 FUR851956:FUR851963 GEN851956:GEN851963 GOJ851956:GOJ851963 GYF851956:GYF851963 HIB851956:HIB851963 HRX851956:HRX851963 IBT851956:IBT851963 ILP851956:ILP851963 IVL851956:IVL851963 JFH851956:JFH851963 JPD851956:JPD851963 JYZ851956:JYZ851963 KIV851956:KIV851963 KSR851956:KSR851963 LCN851956:LCN851963 LMJ851956:LMJ851963 LWF851956:LWF851963 MGB851956:MGB851963 MPX851956:MPX851963 MZT851956:MZT851963 NJP851956:NJP851963 NTL851956:NTL851963 ODH851956:ODH851963 OND851956:OND851963 OWZ851956:OWZ851963 PGV851956:PGV851963 PQR851956:PQR851963 QAN851956:QAN851963 QKJ851956:QKJ851963 QUF851956:QUF851963 REB851956:REB851963 RNX851956:RNX851963 RXT851956:RXT851963 SHP851956:SHP851963 SRL851956:SRL851963 TBH851956:TBH851963 TLD851956:TLD851963 TUZ851956:TUZ851963 UEV851956:UEV851963 UOR851956:UOR851963 UYN851956:UYN851963 VIJ851956:VIJ851963 VSF851956:VSF851963 WCB851956:WCB851963 WLX851956:WLX851963 WVT851956:WVT851963 L917492:L917499 JH917492:JH917499 TD917492:TD917499 ACZ917492:ACZ917499 AMV917492:AMV917499 AWR917492:AWR917499 BGN917492:BGN917499 BQJ917492:BQJ917499 CAF917492:CAF917499 CKB917492:CKB917499 CTX917492:CTX917499 DDT917492:DDT917499 DNP917492:DNP917499 DXL917492:DXL917499 EHH917492:EHH917499 ERD917492:ERD917499 FAZ917492:FAZ917499 FKV917492:FKV917499 FUR917492:FUR917499 GEN917492:GEN917499 GOJ917492:GOJ917499 GYF917492:GYF917499 HIB917492:HIB917499 HRX917492:HRX917499 IBT917492:IBT917499 ILP917492:ILP917499 IVL917492:IVL917499 JFH917492:JFH917499 JPD917492:JPD917499 JYZ917492:JYZ917499 KIV917492:KIV917499 KSR917492:KSR917499 LCN917492:LCN917499 LMJ917492:LMJ917499 LWF917492:LWF917499 MGB917492:MGB917499 MPX917492:MPX917499 MZT917492:MZT917499 NJP917492:NJP917499 NTL917492:NTL917499 ODH917492:ODH917499 OND917492:OND917499 OWZ917492:OWZ917499 PGV917492:PGV917499 PQR917492:PQR917499 QAN917492:QAN917499 QKJ917492:QKJ917499 QUF917492:QUF917499 REB917492:REB917499 RNX917492:RNX917499 RXT917492:RXT917499 SHP917492:SHP917499 SRL917492:SRL917499 TBH917492:TBH917499 TLD917492:TLD917499 TUZ917492:TUZ917499 UEV917492:UEV917499 UOR917492:UOR917499 UYN917492:UYN917499 VIJ917492:VIJ917499 VSF917492:VSF917499 WCB917492:WCB917499 WLX917492:WLX917499 WVT917492:WVT917499 L983028:L983035 JH983028:JH983035 TD983028:TD983035 ACZ983028:ACZ983035 AMV983028:AMV983035 AWR983028:AWR983035 BGN983028:BGN983035 BQJ983028:BQJ983035 CAF983028:CAF983035 CKB983028:CKB983035 CTX983028:CTX983035 DDT983028:DDT983035 DNP983028:DNP983035 DXL983028:DXL983035 EHH983028:EHH983035 ERD983028:ERD983035 FAZ983028:FAZ983035 FKV983028:FKV983035 FUR983028:FUR983035 GEN983028:GEN983035 GOJ983028:GOJ983035 GYF983028:GYF983035 HIB983028:HIB983035 HRX983028:HRX983035 IBT983028:IBT983035 ILP983028:ILP983035 IVL983028:IVL983035 JFH983028:JFH983035 JPD983028:JPD983035 JYZ983028:JYZ983035 KIV983028:KIV983035 KSR983028:KSR983035 LCN983028:LCN983035 LMJ983028:LMJ983035 LWF983028:LWF983035 MGB983028:MGB983035 MPX983028:MPX983035 MZT983028:MZT983035 NJP983028:NJP983035 NTL983028:NTL983035 ODH983028:ODH983035 OND983028:OND983035 OWZ983028:OWZ983035 PGV983028:PGV983035 PQR983028:PQR983035 QAN983028:QAN983035 QKJ983028:QKJ983035 QUF983028:QUF983035 REB983028:REB983035 RNX983028:RNX983035 RXT983028:RXT983035 SHP983028:SHP983035 SRL983028:SRL983035 TBH983028:TBH983035 TLD983028:TLD983035 TUZ983028:TUZ983035 UEV983028:UEV983035 UOR983028:UOR983035 UYN983028:UYN983035 VIJ983028:VIJ983035 VSF983028:VSF983035 WCB983028:WCB983035 WLX983028:WLX983035 WVT41" xr:uid="{00000000-0002-0000-0100-000000000000}">
      <formula1>$H$100:$H$105</formula1>
    </dataValidation>
    <dataValidation type="list" allowBlank="1" showInputMessage="1" showErrorMessage="1" sqref="WVS983028:WVS983035 K41:K43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K65538:K65576 JG65538:JG65576 TC65538:TC65576 ACY65538:ACY65576 AMU65538:AMU65576 AWQ65538:AWQ65576 BGM65538:BGM65576 BQI65538:BQI65576 CAE65538:CAE65576 CKA65538:CKA65576 CTW65538:CTW65576 DDS65538:DDS65576 DNO65538:DNO65576 DXK65538:DXK65576 EHG65538:EHG65576 ERC65538:ERC65576 FAY65538:FAY65576 FKU65538:FKU65576 FUQ65538:FUQ65576 GEM65538:GEM65576 GOI65538:GOI65576 GYE65538:GYE65576 HIA65538:HIA65576 HRW65538:HRW65576 IBS65538:IBS65576 ILO65538:ILO65576 IVK65538:IVK65576 JFG65538:JFG65576 JPC65538:JPC65576 JYY65538:JYY65576 KIU65538:KIU65576 KSQ65538:KSQ65576 LCM65538:LCM65576 LMI65538:LMI65576 LWE65538:LWE65576 MGA65538:MGA65576 MPW65538:MPW65576 MZS65538:MZS65576 NJO65538:NJO65576 NTK65538:NTK65576 ODG65538:ODG65576 ONC65538:ONC65576 OWY65538:OWY65576 PGU65538:PGU65576 PQQ65538:PQQ65576 QAM65538:QAM65576 QKI65538:QKI65576 QUE65538:QUE65576 REA65538:REA65576 RNW65538:RNW65576 RXS65538:RXS65576 SHO65538:SHO65576 SRK65538:SRK65576 TBG65538:TBG65576 TLC65538:TLC65576 TUY65538:TUY65576 UEU65538:UEU65576 UOQ65538:UOQ65576 UYM65538:UYM65576 VII65538:VII65576 VSE65538:VSE65576 WCA65538:WCA65576 WLW65538:WLW65576 WVS65538:WVS65576 K131074:K131112 JG131074:JG131112 TC131074:TC131112 ACY131074:ACY131112 AMU131074:AMU131112 AWQ131074:AWQ131112 BGM131074:BGM131112 BQI131074:BQI131112 CAE131074:CAE131112 CKA131074:CKA131112 CTW131074:CTW131112 DDS131074:DDS131112 DNO131074:DNO131112 DXK131074:DXK131112 EHG131074:EHG131112 ERC131074:ERC131112 FAY131074:FAY131112 FKU131074:FKU131112 FUQ131074:FUQ131112 GEM131074:GEM131112 GOI131074:GOI131112 GYE131074:GYE131112 HIA131074:HIA131112 HRW131074:HRW131112 IBS131074:IBS131112 ILO131074:ILO131112 IVK131074:IVK131112 JFG131074:JFG131112 JPC131074:JPC131112 JYY131074:JYY131112 KIU131074:KIU131112 KSQ131074:KSQ131112 LCM131074:LCM131112 LMI131074:LMI131112 LWE131074:LWE131112 MGA131074:MGA131112 MPW131074:MPW131112 MZS131074:MZS131112 NJO131074:NJO131112 NTK131074:NTK131112 ODG131074:ODG131112 ONC131074:ONC131112 OWY131074:OWY131112 PGU131074:PGU131112 PQQ131074:PQQ131112 QAM131074:QAM131112 QKI131074:QKI131112 QUE131074:QUE131112 REA131074:REA131112 RNW131074:RNW131112 RXS131074:RXS131112 SHO131074:SHO131112 SRK131074:SRK131112 TBG131074:TBG131112 TLC131074:TLC131112 TUY131074:TUY131112 UEU131074:UEU131112 UOQ131074:UOQ131112 UYM131074:UYM131112 VII131074:VII131112 VSE131074:VSE131112 WCA131074:WCA131112 WLW131074:WLW131112 WVS131074:WVS131112 K196610:K196648 JG196610:JG196648 TC196610:TC196648 ACY196610:ACY196648 AMU196610:AMU196648 AWQ196610:AWQ196648 BGM196610:BGM196648 BQI196610:BQI196648 CAE196610:CAE196648 CKA196610:CKA196648 CTW196610:CTW196648 DDS196610:DDS196648 DNO196610:DNO196648 DXK196610:DXK196648 EHG196610:EHG196648 ERC196610:ERC196648 FAY196610:FAY196648 FKU196610:FKU196648 FUQ196610:FUQ196648 GEM196610:GEM196648 GOI196610:GOI196648 GYE196610:GYE196648 HIA196610:HIA196648 HRW196610:HRW196648 IBS196610:IBS196648 ILO196610:ILO196648 IVK196610:IVK196648 JFG196610:JFG196648 JPC196610:JPC196648 JYY196610:JYY196648 KIU196610:KIU196648 KSQ196610:KSQ196648 LCM196610:LCM196648 LMI196610:LMI196648 LWE196610:LWE196648 MGA196610:MGA196648 MPW196610:MPW196648 MZS196610:MZS196648 NJO196610:NJO196648 NTK196610:NTK196648 ODG196610:ODG196648 ONC196610:ONC196648 OWY196610:OWY196648 PGU196610:PGU196648 PQQ196610:PQQ196648 QAM196610:QAM196648 QKI196610:QKI196648 QUE196610:QUE196648 REA196610:REA196648 RNW196610:RNW196648 RXS196610:RXS196648 SHO196610:SHO196648 SRK196610:SRK196648 TBG196610:TBG196648 TLC196610:TLC196648 TUY196610:TUY196648 UEU196610:UEU196648 UOQ196610:UOQ196648 UYM196610:UYM196648 VII196610:VII196648 VSE196610:VSE196648 WCA196610:WCA196648 WLW196610:WLW196648 WVS196610:WVS196648 K262146:K262184 JG262146:JG262184 TC262146:TC262184 ACY262146:ACY262184 AMU262146:AMU262184 AWQ262146:AWQ262184 BGM262146:BGM262184 BQI262146:BQI262184 CAE262146:CAE262184 CKA262146:CKA262184 CTW262146:CTW262184 DDS262146:DDS262184 DNO262146:DNO262184 DXK262146:DXK262184 EHG262146:EHG262184 ERC262146:ERC262184 FAY262146:FAY262184 FKU262146:FKU262184 FUQ262146:FUQ262184 GEM262146:GEM262184 GOI262146:GOI262184 GYE262146:GYE262184 HIA262146:HIA262184 HRW262146:HRW262184 IBS262146:IBS262184 ILO262146:ILO262184 IVK262146:IVK262184 JFG262146:JFG262184 JPC262146:JPC262184 JYY262146:JYY262184 KIU262146:KIU262184 KSQ262146:KSQ262184 LCM262146:LCM262184 LMI262146:LMI262184 LWE262146:LWE262184 MGA262146:MGA262184 MPW262146:MPW262184 MZS262146:MZS262184 NJO262146:NJO262184 NTK262146:NTK262184 ODG262146:ODG262184 ONC262146:ONC262184 OWY262146:OWY262184 PGU262146:PGU262184 PQQ262146:PQQ262184 QAM262146:QAM262184 QKI262146:QKI262184 QUE262146:QUE262184 REA262146:REA262184 RNW262146:RNW262184 RXS262146:RXS262184 SHO262146:SHO262184 SRK262146:SRK262184 TBG262146:TBG262184 TLC262146:TLC262184 TUY262146:TUY262184 UEU262146:UEU262184 UOQ262146:UOQ262184 UYM262146:UYM262184 VII262146:VII262184 VSE262146:VSE262184 WCA262146:WCA262184 WLW262146:WLW262184 WVS262146:WVS262184 K327682:K327720 JG327682:JG327720 TC327682:TC327720 ACY327682:ACY327720 AMU327682:AMU327720 AWQ327682:AWQ327720 BGM327682:BGM327720 BQI327682:BQI327720 CAE327682:CAE327720 CKA327682:CKA327720 CTW327682:CTW327720 DDS327682:DDS327720 DNO327682:DNO327720 DXK327682:DXK327720 EHG327682:EHG327720 ERC327682:ERC327720 FAY327682:FAY327720 FKU327682:FKU327720 FUQ327682:FUQ327720 GEM327682:GEM327720 GOI327682:GOI327720 GYE327682:GYE327720 HIA327682:HIA327720 HRW327682:HRW327720 IBS327682:IBS327720 ILO327682:ILO327720 IVK327682:IVK327720 JFG327682:JFG327720 JPC327682:JPC327720 JYY327682:JYY327720 KIU327682:KIU327720 KSQ327682:KSQ327720 LCM327682:LCM327720 LMI327682:LMI327720 LWE327682:LWE327720 MGA327682:MGA327720 MPW327682:MPW327720 MZS327682:MZS327720 NJO327682:NJO327720 NTK327682:NTK327720 ODG327682:ODG327720 ONC327682:ONC327720 OWY327682:OWY327720 PGU327682:PGU327720 PQQ327682:PQQ327720 QAM327682:QAM327720 QKI327682:QKI327720 QUE327682:QUE327720 REA327682:REA327720 RNW327682:RNW327720 RXS327682:RXS327720 SHO327682:SHO327720 SRK327682:SRK327720 TBG327682:TBG327720 TLC327682:TLC327720 TUY327682:TUY327720 UEU327682:UEU327720 UOQ327682:UOQ327720 UYM327682:UYM327720 VII327682:VII327720 VSE327682:VSE327720 WCA327682:WCA327720 WLW327682:WLW327720 WVS327682:WVS327720 K393218:K393256 JG393218:JG393256 TC393218:TC393256 ACY393218:ACY393256 AMU393218:AMU393256 AWQ393218:AWQ393256 BGM393218:BGM393256 BQI393218:BQI393256 CAE393218:CAE393256 CKA393218:CKA393256 CTW393218:CTW393256 DDS393218:DDS393256 DNO393218:DNO393256 DXK393218:DXK393256 EHG393218:EHG393256 ERC393218:ERC393256 FAY393218:FAY393256 FKU393218:FKU393256 FUQ393218:FUQ393256 GEM393218:GEM393256 GOI393218:GOI393256 GYE393218:GYE393256 HIA393218:HIA393256 HRW393218:HRW393256 IBS393218:IBS393256 ILO393218:ILO393256 IVK393218:IVK393256 JFG393218:JFG393256 JPC393218:JPC393256 JYY393218:JYY393256 KIU393218:KIU393256 KSQ393218:KSQ393256 LCM393218:LCM393256 LMI393218:LMI393256 LWE393218:LWE393256 MGA393218:MGA393256 MPW393218:MPW393256 MZS393218:MZS393256 NJO393218:NJO393256 NTK393218:NTK393256 ODG393218:ODG393256 ONC393218:ONC393256 OWY393218:OWY393256 PGU393218:PGU393256 PQQ393218:PQQ393256 QAM393218:QAM393256 QKI393218:QKI393256 QUE393218:QUE393256 REA393218:REA393256 RNW393218:RNW393256 RXS393218:RXS393256 SHO393218:SHO393256 SRK393218:SRK393256 TBG393218:TBG393256 TLC393218:TLC393256 TUY393218:TUY393256 UEU393218:UEU393256 UOQ393218:UOQ393256 UYM393218:UYM393256 VII393218:VII393256 VSE393218:VSE393256 WCA393218:WCA393256 WLW393218:WLW393256 WVS393218:WVS393256 K458754:K458792 JG458754:JG458792 TC458754:TC458792 ACY458754:ACY458792 AMU458754:AMU458792 AWQ458754:AWQ458792 BGM458754:BGM458792 BQI458754:BQI458792 CAE458754:CAE458792 CKA458754:CKA458792 CTW458754:CTW458792 DDS458754:DDS458792 DNO458754:DNO458792 DXK458754:DXK458792 EHG458754:EHG458792 ERC458754:ERC458792 FAY458754:FAY458792 FKU458754:FKU458792 FUQ458754:FUQ458792 GEM458754:GEM458792 GOI458754:GOI458792 GYE458754:GYE458792 HIA458754:HIA458792 HRW458754:HRW458792 IBS458754:IBS458792 ILO458754:ILO458792 IVK458754:IVK458792 JFG458754:JFG458792 JPC458754:JPC458792 JYY458754:JYY458792 KIU458754:KIU458792 KSQ458754:KSQ458792 LCM458754:LCM458792 LMI458754:LMI458792 LWE458754:LWE458792 MGA458754:MGA458792 MPW458754:MPW458792 MZS458754:MZS458792 NJO458754:NJO458792 NTK458754:NTK458792 ODG458754:ODG458792 ONC458754:ONC458792 OWY458754:OWY458792 PGU458754:PGU458792 PQQ458754:PQQ458792 QAM458754:QAM458792 QKI458754:QKI458792 QUE458754:QUE458792 REA458754:REA458792 RNW458754:RNW458792 RXS458754:RXS458792 SHO458754:SHO458792 SRK458754:SRK458792 TBG458754:TBG458792 TLC458754:TLC458792 TUY458754:TUY458792 UEU458754:UEU458792 UOQ458754:UOQ458792 UYM458754:UYM458792 VII458754:VII458792 VSE458754:VSE458792 WCA458754:WCA458792 WLW458754:WLW458792 WVS458754:WVS458792 K524290:K524328 JG524290:JG524328 TC524290:TC524328 ACY524290:ACY524328 AMU524290:AMU524328 AWQ524290:AWQ524328 BGM524290:BGM524328 BQI524290:BQI524328 CAE524290:CAE524328 CKA524290:CKA524328 CTW524290:CTW524328 DDS524290:DDS524328 DNO524290:DNO524328 DXK524290:DXK524328 EHG524290:EHG524328 ERC524290:ERC524328 FAY524290:FAY524328 FKU524290:FKU524328 FUQ524290:FUQ524328 GEM524290:GEM524328 GOI524290:GOI524328 GYE524290:GYE524328 HIA524290:HIA524328 HRW524290:HRW524328 IBS524290:IBS524328 ILO524290:ILO524328 IVK524290:IVK524328 JFG524290:JFG524328 JPC524290:JPC524328 JYY524290:JYY524328 KIU524290:KIU524328 KSQ524290:KSQ524328 LCM524290:LCM524328 LMI524290:LMI524328 LWE524290:LWE524328 MGA524290:MGA524328 MPW524290:MPW524328 MZS524290:MZS524328 NJO524290:NJO524328 NTK524290:NTK524328 ODG524290:ODG524328 ONC524290:ONC524328 OWY524290:OWY524328 PGU524290:PGU524328 PQQ524290:PQQ524328 QAM524290:QAM524328 QKI524290:QKI524328 QUE524290:QUE524328 REA524290:REA524328 RNW524290:RNW524328 RXS524290:RXS524328 SHO524290:SHO524328 SRK524290:SRK524328 TBG524290:TBG524328 TLC524290:TLC524328 TUY524290:TUY524328 UEU524290:UEU524328 UOQ524290:UOQ524328 UYM524290:UYM524328 VII524290:VII524328 VSE524290:VSE524328 WCA524290:WCA524328 WLW524290:WLW524328 WVS524290:WVS524328 K589826:K589864 JG589826:JG589864 TC589826:TC589864 ACY589826:ACY589864 AMU589826:AMU589864 AWQ589826:AWQ589864 BGM589826:BGM589864 BQI589826:BQI589864 CAE589826:CAE589864 CKA589826:CKA589864 CTW589826:CTW589864 DDS589826:DDS589864 DNO589826:DNO589864 DXK589826:DXK589864 EHG589826:EHG589864 ERC589826:ERC589864 FAY589826:FAY589864 FKU589826:FKU589864 FUQ589826:FUQ589864 GEM589826:GEM589864 GOI589826:GOI589864 GYE589826:GYE589864 HIA589826:HIA589864 HRW589826:HRW589864 IBS589826:IBS589864 ILO589826:ILO589864 IVK589826:IVK589864 JFG589826:JFG589864 JPC589826:JPC589864 JYY589826:JYY589864 KIU589826:KIU589864 KSQ589826:KSQ589864 LCM589826:LCM589864 LMI589826:LMI589864 LWE589826:LWE589864 MGA589826:MGA589864 MPW589826:MPW589864 MZS589826:MZS589864 NJO589826:NJO589864 NTK589826:NTK589864 ODG589826:ODG589864 ONC589826:ONC589864 OWY589826:OWY589864 PGU589826:PGU589864 PQQ589826:PQQ589864 QAM589826:QAM589864 QKI589826:QKI589864 QUE589826:QUE589864 REA589826:REA589864 RNW589826:RNW589864 RXS589826:RXS589864 SHO589826:SHO589864 SRK589826:SRK589864 TBG589826:TBG589864 TLC589826:TLC589864 TUY589826:TUY589864 UEU589826:UEU589864 UOQ589826:UOQ589864 UYM589826:UYM589864 VII589826:VII589864 VSE589826:VSE589864 WCA589826:WCA589864 WLW589826:WLW589864 WVS589826:WVS589864 K655362:K655400 JG655362:JG655400 TC655362:TC655400 ACY655362:ACY655400 AMU655362:AMU655400 AWQ655362:AWQ655400 BGM655362:BGM655400 BQI655362:BQI655400 CAE655362:CAE655400 CKA655362:CKA655400 CTW655362:CTW655400 DDS655362:DDS655400 DNO655362:DNO655400 DXK655362:DXK655400 EHG655362:EHG655400 ERC655362:ERC655400 FAY655362:FAY655400 FKU655362:FKU655400 FUQ655362:FUQ655400 GEM655362:GEM655400 GOI655362:GOI655400 GYE655362:GYE655400 HIA655362:HIA655400 HRW655362:HRW655400 IBS655362:IBS655400 ILO655362:ILO655400 IVK655362:IVK655400 JFG655362:JFG655400 JPC655362:JPC655400 JYY655362:JYY655400 KIU655362:KIU655400 KSQ655362:KSQ655400 LCM655362:LCM655400 LMI655362:LMI655400 LWE655362:LWE655400 MGA655362:MGA655400 MPW655362:MPW655400 MZS655362:MZS655400 NJO655362:NJO655400 NTK655362:NTK655400 ODG655362:ODG655400 ONC655362:ONC655400 OWY655362:OWY655400 PGU655362:PGU655400 PQQ655362:PQQ655400 QAM655362:QAM655400 QKI655362:QKI655400 QUE655362:QUE655400 REA655362:REA655400 RNW655362:RNW655400 RXS655362:RXS655400 SHO655362:SHO655400 SRK655362:SRK655400 TBG655362:TBG655400 TLC655362:TLC655400 TUY655362:TUY655400 UEU655362:UEU655400 UOQ655362:UOQ655400 UYM655362:UYM655400 VII655362:VII655400 VSE655362:VSE655400 WCA655362:WCA655400 WLW655362:WLW655400 WVS655362:WVS655400 K720898:K720936 JG720898:JG720936 TC720898:TC720936 ACY720898:ACY720936 AMU720898:AMU720936 AWQ720898:AWQ720936 BGM720898:BGM720936 BQI720898:BQI720936 CAE720898:CAE720936 CKA720898:CKA720936 CTW720898:CTW720936 DDS720898:DDS720936 DNO720898:DNO720936 DXK720898:DXK720936 EHG720898:EHG720936 ERC720898:ERC720936 FAY720898:FAY720936 FKU720898:FKU720936 FUQ720898:FUQ720936 GEM720898:GEM720936 GOI720898:GOI720936 GYE720898:GYE720936 HIA720898:HIA720936 HRW720898:HRW720936 IBS720898:IBS720936 ILO720898:ILO720936 IVK720898:IVK720936 JFG720898:JFG720936 JPC720898:JPC720936 JYY720898:JYY720936 KIU720898:KIU720936 KSQ720898:KSQ720936 LCM720898:LCM720936 LMI720898:LMI720936 LWE720898:LWE720936 MGA720898:MGA720936 MPW720898:MPW720936 MZS720898:MZS720936 NJO720898:NJO720936 NTK720898:NTK720936 ODG720898:ODG720936 ONC720898:ONC720936 OWY720898:OWY720936 PGU720898:PGU720936 PQQ720898:PQQ720936 QAM720898:QAM720936 QKI720898:QKI720936 QUE720898:QUE720936 REA720898:REA720936 RNW720898:RNW720936 RXS720898:RXS720936 SHO720898:SHO720936 SRK720898:SRK720936 TBG720898:TBG720936 TLC720898:TLC720936 TUY720898:TUY720936 UEU720898:UEU720936 UOQ720898:UOQ720936 UYM720898:UYM720936 VII720898:VII720936 VSE720898:VSE720936 WCA720898:WCA720936 WLW720898:WLW720936 WVS720898:WVS720936 K786434:K786472 JG786434:JG786472 TC786434:TC786472 ACY786434:ACY786472 AMU786434:AMU786472 AWQ786434:AWQ786472 BGM786434:BGM786472 BQI786434:BQI786472 CAE786434:CAE786472 CKA786434:CKA786472 CTW786434:CTW786472 DDS786434:DDS786472 DNO786434:DNO786472 DXK786434:DXK786472 EHG786434:EHG786472 ERC786434:ERC786472 FAY786434:FAY786472 FKU786434:FKU786472 FUQ786434:FUQ786472 GEM786434:GEM786472 GOI786434:GOI786472 GYE786434:GYE786472 HIA786434:HIA786472 HRW786434:HRW786472 IBS786434:IBS786472 ILO786434:ILO786472 IVK786434:IVK786472 JFG786434:JFG786472 JPC786434:JPC786472 JYY786434:JYY786472 KIU786434:KIU786472 KSQ786434:KSQ786472 LCM786434:LCM786472 LMI786434:LMI786472 LWE786434:LWE786472 MGA786434:MGA786472 MPW786434:MPW786472 MZS786434:MZS786472 NJO786434:NJO786472 NTK786434:NTK786472 ODG786434:ODG786472 ONC786434:ONC786472 OWY786434:OWY786472 PGU786434:PGU786472 PQQ786434:PQQ786472 QAM786434:QAM786472 QKI786434:QKI786472 QUE786434:QUE786472 REA786434:REA786472 RNW786434:RNW786472 RXS786434:RXS786472 SHO786434:SHO786472 SRK786434:SRK786472 TBG786434:TBG786472 TLC786434:TLC786472 TUY786434:TUY786472 UEU786434:UEU786472 UOQ786434:UOQ786472 UYM786434:UYM786472 VII786434:VII786472 VSE786434:VSE786472 WCA786434:WCA786472 WLW786434:WLW786472 WVS786434:WVS786472 K851970:K852008 JG851970:JG852008 TC851970:TC852008 ACY851970:ACY852008 AMU851970:AMU852008 AWQ851970:AWQ852008 BGM851970:BGM852008 BQI851970:BQI852008 CAE851970:CAE852008 CKA851970:CKA852008 CTW851970:CTW852008 DDS851970:DDS852008 DNO851970:DNO852008 DXK851970:DXK852008 EHG851970:EHG852008 ERC851970:ERC852008 FAY851970:FAY852008 FKU851970:FKU852008 FUQ851970:FUQ852008 GEM851970:GEM852008 GOI851970:GOI852008 GYE851970:GYE852008 HIA851970:HIA852008 HRW851970:HRW852008 IBS851970:IBS852008 ILO851970:ILO852008 IVK851970:IVK852008 JFG851970:JFG852008 JPC851970:JPC852008 JYY851970:JYY852008 KIU851970:KIU852008 KSQ851970:KSQ852008 LCM851970:LCM852008 LMI851970:LMI852008 LWE851970:LWE852008 MGA851970:MGA852008 MPW851970:MPW852008 MZS851970:MZS852008 NJO851970:NJO852008 NTK851970:NTK852008 ODG851970:ODG852008 ONC851970:ONC852008 OWY851970:OWY852008 PGU851970:PGU852008 PQQ851970:PQQ852008 QAM851970:QAM852008 QKI851970:QKI852008 QUE851970:QUE852008 REA851970:REA852008 RNW851970:RNW852008 RXS851970:RXS852008 SHO851970:SHO852008 SRK851970:SRK852008 TBG851970:TBG852008 TLC851970:TLC852008 TUY851970:TUY852008 UEU851970:UEU852008 UOQ851970:UOQ852008 UYM851970:UYM852008 VII851970:VII852008 VSE851970:VSE852008 WCA851970:WCA852008 WLW851970:WLW852008 WVS851970:WVS852008 K917506:K917544 JG917506:JG917544 TC917506:TC917544 ACY917506:ACY917544 AMU917506:AMU917544 AWQ917506:AWQ917544 BGM917506:BGM917544 BQI917506:BQI917544 CAE917506:CAE917544 CKA917506:CKA917544 CTW917506:CTW917544 DDS917506:DDS917544 DNO917506:DNO917544 DXK917506:DXK917544 EHG917506:EHG917544 ERC917506:ERC917544 FAY917506:FAY917544 FKU917506:FKU917544 FUQ917506:FUQ917544 GEM917506:GEM917544 GOI917506:GOI917544 GYE917506:GYE917544 HIA917506:HIA917544 HRW917506:HRW917544 IBS917506:IBS917544 ILO917506:ILO917544 IVK917506:IVK917544 JFG917506:JFG917544 JPC917506:JPC917544 JYY917506:JYY917544 KIU917506:KIU917544 KSQ917506:KSQ917544 LCM917506:LCM917544 LMI917506:LMI917544 LWE917506:LWE917544 MGA917506:MGA917544 MPW917506:MPW917544 MZS917506:MZS917544 NJO917506:NJO917544 NTK917506:NTK917544 ODG917506:ODG917544 ONC917506:ONC917544 OWY917506:OWY917544 PGU917506:PGU917544 PQQ917506:PQQ917544 QAM917506:QAM917544 QKI917506:QKI917544 QUE917506:QUE917544 REA917506:REA917544 RNW917506:RNW917544 RXS917506:RXS917544 SHO917506:SHO917544 SRK917506:SRK917544 TBG917506:TBG917544 TLC917506:TLC917544 TUY917506:TUY917544 UEU917506:UEU917544 UOQ917506:UOQ917544 UYM917506:UYM917544 VII917506:VII917544 VSE917506:VSE917544 WCA917506:WCA917544 WLW917506:WLW917544 WVS917506:WVS917544 K983042:K983080 JG983042:JG983080 TC983042:TC983080 ACY983042:ACY983080 AMU983042:AMU983080 AWQ983042:AWQ983080 BGM983042:BGM983080 BQI983042:BQI983080 CAE983042:CAE983080 CKA983042:CKA983080 CTW983042:CTW983080 DDS983042:DDS983080 DNO983042:DNO983080 DXK983042:DXK983080 EHG983042:EHG983080 ERC983042:ERC983080 FAY983042:FAY983080 FKU983042:FKU983080 FUQ983042:FUQ983080 GEM983042:GEM983080 GOI983042:GOI983080 GYE983042:GYE983080 HIA983042:HIA983080 HRW983042:HRW983080 IBS983042:IBS983080 ILO983042:ILO983080 IVK983042:IVK983080 JFG983042:JFG983080 JPC983042:JPC983080 JYY983042:JYY983080 KIU983042:KIU983080 KSQ983042:KSQ983080 LCM983042:LCM983080 LMI983042:LMI983080 LWE983042:LWE983080 MGA983042:MGA983080 MPW983042:MPW983080 MZS983042:MZS983080 NJO983042:NJO983080 NTK983042:NTK983080 ODG983042:ODG983080 ONC983042:ONC983080 OWY983042:OWY983080 PGU983042:PGU983080 PQQ983042:PQQ983080 QAM983042:QAM983080 QKI983042:QKI983080 QUE983042:QUE983080 REA983042:REA983080 RNW983042:RNW983080 RXS983042:RXS983080 SHO983042:SHO983080 SRK983042:SRK983080 TBG983042:TBG983080 TLC983042:TLC983080 TUY983042:TUY983080 UEU983042:UEU983080 UOQ983042:UOQ983080 UYM983042:UYM983080 VII983042:VII983080 VSE983042:VSE983080 WCA983042:WCA983080 WLW983042:WLW983080 WVS983042:WVS983080 K34:K35 JG34:JG35 TC34:TC35 ACY34:ACY35 AMU34:AMU35 AWQ34:AWQ35 BGM34:BGM35 BQI34:BQI35 CAE34:CAE35 CKA34:CKA35 CTW34:CTW35 DDS34:DDS35 DNO34:DNO35 DXK34:DXK35 EHG34:EHG35 ERC34:ERC35 FAY34:FAY35 FKU34:FKU35 FUQ34:FUQ35 GEM34:GEM35 GOI34:GOI35 GYE34:GYE35 HIA34:HIA35 HRW34:HRW35 IBS34:IBS35 ILO34:ILO35 IVK34:IVK35 JFG34:JFG35 JPC34:JPC35 JYY34:JYY35 KIU34:KIU35 KSQ34:KSQ35 LCM34:LCM35 LMI34:LMI35 LWE34:LWE35 MGA34:MGA35 MPW34:MPW35 MZS34:MZS35 NJO34:NJO35 NTK34:NTK35 ODG34:ODG35 ONC34:ONC35 OWY34:OWY35 PGU34:PGU35 PQQ34:PQQ35 QAM34:QAM35 QKI34:QKI35 QUE34:QUE35 REA34:REA35 RNW34:RNW35 RXS34:RXS35 SHO34:SHO35 SRK34:SRK35 TBG34:TBG35 TLC34:TLC35 TUY34:TUY35 UEU34:UEU35 UOQ34:UOQ35 UYM34:UYM35 VII34:VII35 VSE34:VSE35 WCA34:WCA35 WLW34:WLW35 WVS34:WVS35 K65524:K65531 JG65524:JG65531 TC65524:TC65531 ACY65524:ACY65531 AMU65524:AMU65531 AWQ65524:AWQ65531 BGM65524:BGM65531 BQI65524:BQI65531 CAE65524:CAE65531 CKA65524:CKA65531 CTW65524:CTW65531 DDS65524:DDS65531 DNO65524:DNO65531 DXK65524:DXK65531 EHG65524:EHG65531 ERC65524:ERC65531 FAY65524:FAY65531 FKU65524:FKU65531 FUQ65524:FUQ65531 GEM65524:GEM65531 GOI65524:GOI65531 GYE65524:GYE65531 HIA65524:HIA65531 HRW65524:HRW65531 IBS65524:IBS65531 ILO65524:ILO65531 IVK65524:IVK65531 JFG65524:JFG65531 JPC65524:JPC65531 JYY65524:JYY65531 KIU65524:KIU65531 KSQ65524:KSQ65531 LCM65524:LCM65531 LMI65524:LMI65531 LWE65524:LWE65531 MGA65524:MGA65531 MPW65524:MPW65531 MZS65524:MZS65531 NJO65524:NJO65531 NTK65524:NTK65531 ODG65524:ODG65531 ONC65524:ONC65531 OWY65524:OWY65531 PGU65524:PGU65531 PQQ65524:PQQ65531 QAM65524:QAM65531 QKI65524:QKI65531 QUE65524:QUE65531 REA65524:REA65531 RNW65524:RNW65531 RXS65524:RXS65531 SHO65524:SHO65531 SRK65524:SRK65531 TBG65524:TBG65531 TLC65524:TLC65531 TUY65524:TUY65531 UEU65524:UEU65531 UOQ65524:UOQ65531 UYM65524:UYM65531 VII65524:VII65531 VSE65524:VSE65531 WCA65524:WCA65531 WLW65524:WLW65531 WVS65524:WVS65531 K131060:K131067 JG131060:JG131067 TC131060:TC131067 ACY131060:ACY131067 AMU131060:AMU131067 AWQ131060:AWQ131067 BGM131060:BGM131067 BQI131060:BQI131067 CAE131060:CAE131067 CKA131060:CKA131067 CTW131060:CTW131067 DDS131060:DDS131067 DNO131060:DNO131067 DXK131060:DXK131067 EHG131060:EHG131067 ERC131060:ERC131067 FAY131060:FAY131067 FKU131060:FKU131067 FUQ131060:FUQ131067 GEM131060:GEM131067 GOI131060:GOI131067 GYE131060:GYE131067 HIA131060:HIA131067 HRW131060:HRW131067 IBS131060:IBS131067 ILO131060:ILO131067 IVK131060:IVK131067 JFG131060:JFG131067 JPC131060:JPC131067 JYY131060:JYY131067 KIU131060:KIU131067 KSQ131060:KSQ131067 LCM131060:LCM131067 LMI131060:LMI131067 LWE131060:LWE131067 MGA131060:MGA131067 MPW131060:MPW131067 MZS131060:MZS131067 NJO131060:NJO131067 NTK131060:NTK131067 ODG131060:ODG131067 ONC131060:ONC131067 OWY131060:OWY131067 PGU131060:PGU131067 PQQ131060:PQQ131067 QAM131060:QAM131067 QKI131060:QKI131067 QUE131060:QUE131067 REA131060:REA131067 RNW131060:RNW131067 RXS131060:RXS131067 SHO131060:SHO131067 SRK131060:SRK131067 TBG131060:TBG131067 TLC131060:TLC131067 TUY131060:TUY131067 UEU131060:UEU131067 UOQ131060:UOQ131067 UYM131060:UYM131067 VII131060:VII131067 VSE131060:VSE131067 WCA131060:WCA131067 WLW131060:WLW131067 WVS131060:WVS131067 K196596:K196603 JG196596:JG196603 TC196596:TC196603 ACY196596:ACY196603 AMU196596:AMU196603 AWQ196596:AWQ196603 BGM196596:BGM196603 BQI196596:BQI196603 CAE196596:CAE196603 CKA196596:CKA196603 CTW196596:CTW196603 DDS196596:DDS196603 DNO196596:DNO196603 DXK196596:DXK196603 EHG196596:EHG196603 ERC196596:ERC196603 FAY196596:FAY196603 FKU196596:FKU196603 FUQ196596:FUQ196603 GEM196596:GEM196603 GOI196596:GOI196603 GYE196596:GYE196603 HIA196596:HIA196603 HRW196596:HRW196603 IBS196596:IBS196603 ILO196596:ILO196603 IVK196596:IVK196603 JFG196596:JFG196603 JPC196596:JPC196603 JYY196596:JYY196603 KIU196596:KIU196603 KSQ196596:KSQ196603 LCM196596:LCM196603 LMI196596:LMI196603 LWE196596:LWE196603 MGA196596:MGA196603 MPW196596:MPW196603 MZS196596:MZS196603 NJO196596:NJO196603 NTK196596:NTK196603 ODG196596:ODG196603 ONC196596:ONC196603 OWY196596:OWY196603 PGU196596:PGU196603 PQQ196596:PQQ196603 QAM196596:QAM196603 QKI196596:QKI196603 QUE196596:QUE196603 REA196596:REA196603 RNW196596:RNW196603 RXS196596:RXS196603 SHO196596:SHO196603 SRK196596:SRK196603 TBG196596:TBG196603 TLC196596:TLC196603 TUY196596:TUY196603 UEU196596:UEU196603 UOQ196596:UOQ196603 UYM196596:UYM196603 VII196596:VII196603 VSE196596:VSE196603 WCA196596:WCA196603 WLW196596:WLW196603 WVS196596:WVS196603 K262132:K262139 JG262132:JG262139 TC262132:TC262139 ACY262132:ACY262139 AMU262132:AMU262139 AWQ262132:AWQ262139 BGM262132:BGM262139 BQI262132:BQI262139 CAE262132:CAE262139 CKA262132:CKA262139 CTW262132:CTW262139 DDS262132:DDS262139 DNO262132:DNO262139 DXK262132:DXK262139 EHG262132:EHG262139 ERC262132:ERC262139 FAY262132:FAY262139 FKU262132:FKU262139 FUQ262132:FUQ262139 GEM262132:GEM262139 GOI262132:GOI262139 GYE262132:GYE262139 HIA262132:HIA262139 HRW262132:HRW262139 IBS262132:IBS262139 ILO262132:ILO262139 IVK262132:IVK262139 JFG262132:JFG262139 JPC262132:JPC262139 JYY262132:JYY262139 KIU262132:KIU262139 KSQ262132:KSQ262139 LCM262132:LCM262139 LMI262132:LMI262139 LWE262132:LWE262139 MGA262132:MGA262139 MPW262132:MPW262139 MZS262132:MZS262139 NJO262132:NJO262139 NTK262132:NTK262139 ODG262132:ODG262139 ONC262132:ONC262139 OWY262132:OWY262139 PGU262132:PGU262139 PQQ262132:PQQ262139 QAM262132:QAM262139 QKI262132:QKI262139 QUE262132:QUE262139 REA262132:REA262139 RNW262132:RNW262139 RXS262132:RXS262139 SHO262132:SHO262139 SRK262132:SRK262139 TBG262132:TBG262139 TLC262132:TLC262139 TUY262132:TUY262139 UEU262132:UEU262139 UOQ262132:UOQ262139 UYM262132:UYM262139 VII262132:VII262139 VSE262132:VSE262139 WCA262132:WCA262139 WLW262132:WLW262139 WVS262132:WVS262139 K327668:K327675 JG327668:JG327675 TC327668:TC327675 ACY327668:ACY327675 AMU327668:AMU327675 AWQ327668:AWQ327675 BGM327668:BGM327675 BQI327668:BQI327675 CAE327668:CAE327675 CKA327668:CKA327675 CTW327668:CTW327675 DDS327668:DDS327675 DNO327668:DNO327675 DXK327668:DXK327675 EHG327668:EHG327675 ERC327668:ERC327675 FAY327668:FAY327675 FKU327668:FKU327675 FUQ327668:FUQ327675 GEM327668:GEM327675 GOI327668:GOI327675 GYE327668:GYE327675 HIA327668:HIA327675 HRW327668:HRW327675 IBS327668:IBS327675 ILO327668:ILO327675 IVK327668:IVK327675 JFG327668:JFG327675 JPC327668:JPC327675 JYY327668:JYY327675 KIU327668:KIU327675 KSQ327668:KSQ327675 LCM327668:LCM327675 LMI327668:LMI327675 LWE327668:LWE327675 MGA327668:MGA327675 MPW327668:MPW327675 MZS327668:MZS327675 NJO327668:NJO327675 NTK327668:NTK327675 ODG327668:ODG327675 ONC327668:ONC327675 OWY327668:OWY327675 PGU327668:PGU327675 PQQ327668:PQQ327675 QAM327668:QAM327675 QKI327668:QKI327675 QUE327668:QUE327675 REA327668:REA327675 RNW327668:RNW327675 RXS327668:RXS327675 SHO327668:SHO327675 SRK327668:SRK327675 TBG327668:TBG327675 TLC327668:TLC327675 TUY327668:TUY327675 UEU327668:UEU327675 UOQ327668:UOQ327675 UYM327668:UYM327675 VII327668:VII327675 VSE327668:VSE327675 WCA327668:WCA327675 WLW327668:WLW327675 WVS327668:WVS327675 K393204:K393211 JG393204:JG393211 TC393204:TC393211 ACY393204:ACY393211 AMU393204:AMU393211 AWQ393204:AWQ393211 BGM393204:BGM393211 BQI393204:BQI393211 CAE393204:CAE393211 CKA393204:CKA393211 CTW393204:CTW393211 DDS393204:DDS393211 DNO393204:DNO393211 DXK393204:DXK393211 EHG393204:EHG393211 ERC393204:ERC393211 FAY393204:FAY393211 FKU393204:FKU393211 FUQ393204:FUQ393211 GEM393204:GEM393211 GOI393204:GOI393211 GYE393204:GYE393211 HIA393204:HIA393211 HRW393204:HRW393211 IBS393204:IBS393211 ILO393204:ILO393211 IVK393204:IVK393211 JFG393204:JFG393211 JPC393204:JPC393211 JYY393204:JYY393211 KIU393204:KIU393211 KSQ393204:KSQ393211 LCM393204:LCM393211 LMI393204:LMI393211 LWE393204:LWE393211 MGA393204:MGA393211 MPW393204:MPW393211 MZS393204:MZS393211 NJO393204:NJO393211 NTK393204:NTK393211 ODG393204:ODG393211 ONC393204:ONC393211 OWY393204:OWY393211 PGU393204:PGU393211 PQQ393204:PQQ393211 QAM393204:QAM393211 QKI393204:QKI393211 QUE393204:QUE393211 REA393204:REA393211 RNW393204:RNW393211 RXS393204:RXS393211 SHO393204:SHO393211 SRK393204:SRK393211 TBG393204:TBG393211 TLC393204:TLC393211 TUY393204:TUY393211 UEU393204:UEU393211 UOQ393204:UOQ393211 UYM393204:UYM393211 VII393204:VII393211 VSE393204:VSE393211 WCA393204:WCA393211 WLW393204:WLW393211 WVS393204:WVS393211 K458740:K458747 JG458740:JG458747 TC458740:TC458747 ACY458740:ACY458747 AMU458740:AMU458747 AWQ458740:AWQ458747 BGM458740:BGM458747 BQI458740:BQI458747 CAE458740:CAE458747 CKA458740:CKA458747 CTW458740:CTW458747 DDS458740:DDS458747 DNO458740:DNO458747 DXK458740:DXK458747 EHG458740:EHG458747 ERC458740:ERC458747 FAY458740:FAY458747 FKU458740:FKU458747 FUQ458740:FUQ458747 GEM458740:GEM458747 GOI458740:GOI458747 GYE458740:GYE458747 HIA458740:HIA458747 HRW458740:HRW458747 IBS458740:IBS458747 ILO458740:ILO458747 IVK458740:IVK458747 JFG458740:JFG458747 JPC458740:JPC458747 JYY458740:JYY458747 KIU458740:KIU458747 KSQ458740:KSQ458747 LCM458740:LCM458747 LMI458740:LMI458747 LWE458740:LWE458747 MGA458740:MGA458747 MPW458740:MPW458747 MZS458740:MZS458747 NJO458740:NJO458747 NTK458740:NTK458747 ODG458740:ODG458747 ONC458740:ONC458747 OWY458740:OWY458747 PGU458740:PGU458747 PQQ458740:PQQ458747 QAM458740:QAM458747 QKI458740:QKI458747 QUE458740:QUE458747 REA458740:REA458747 RNW458740:RNW458747 RXS458740:RXS458747 SHO458740:SHO458747 SRK458740:SRK458747 TBG458740:TBG458747 TLC458740:TLC458747 TUY458740:TUY458747 UEU458740:UEU458747 UOQ458740:UOQ458747 UYM458740:UYM458747 VII458740:VII458747 VSE458740:VSE458747 WCA458740:WCA458747 WLW458740:WLW458747 WVS458740:WVS458747 K524276:K524283 JG524276:JG524283 TC524276:TC524283 ACY524276:ACY524283 AMU524276:AMU524283 AWQ524276:AWQ524283 BGM524276:BGM524283 BQI524276:BQI524283 CAE524276:CAE524283 CKA524276:CKA524283 CTW524276:CTW524283 DDS524276:DDS524283 DNO524276:DNO524283 DXK524276:DXK524283 EHG524276:EHG524283 ERC524276:ERC524283 FAY524276:FAY524283 FKU524276:FKU524283 FUQ524276:FUQ524283 GEM524276:GEM524283 GOI524276:GOI524283 GYE524276:GYE524283 HIA524276:HIA524283 HRW524276:HRW524283 IBS524276:IBS524283 ILO524276:ILO524283 IVK524276:IVK524283 JFG524276:JFG524283 JPC524276:JPC524283 JYY524276:JYY524283 KIU524276:KIU524283 KSQ524276:KSQ524283 LCM524276:LCM524283 LMI524276:LMI524283 LWE524276:LWE524283 MGA524276:MGA524283 MPW524276:MPW524283 MZS524276:MZS524283 NJO524276:NJO524283 NTK524276:NTK524283 ODG524276:ODG524283 ONC524276:ONC524283 OWY524276:OWY524283 PGU524276:PGU524283 PQQ524276:PQQ524283 QAM524276:QAM524283 QKI524276:QKI524283 QUE524276:QUE524283 REA524276:REA524283 RNW524276:RNW524283 RXS524276:RXS524283 SHO524276:SHO524283 SRK524276:SRK524283 TBG524276:TBG524283 TLC524276:TLC524283 TUY524276:TUY524283 UEU524276:UEU524283 UOQ524276:UOQ524283 UYM524276:UYM524283 VII524276:VII524283 VSE524276:VSE524283 WCA524276:WCA524283 WLW524276:WLW524283 WVS524276:WVS524283 K589812:K589819 JG589812:JG589819 TC589812:TC589819 ACY589812:ACY589819 AMU589812:AMU589819 AWQ589812:AWQ589819 BGM589812:BGM589819 BQI589812:BQI589819 CAE589812:CAE589819 CKA589812:CKA589819 CTW589812:CTW589819 DDS589812:DDS589819 DNO589812:DNO589819 DXK589812:DXK589819 EHG589812:EHG589819 ERC589812:ERC589819 FAY589812:FAY589819 FKU589812:FKU589819 FUQ589812:FUQ589819 GEM589812:GEM589819 GOI589812:GOI589819 GYE589812:GYE589819 HIA589812:HIA589819 HRW589812:HRW589819 IBS589812:IBS589819 ILO589812:ILO589819 IVK589812:IVK589819 JFG589812:JFG589819 JPC589812:JPC589819 JYY589812:JYY589819 KIU589812:KIU589819 KSQ589812:KSQ589819 LCM589812:LCM589819 LMI589812:LMI589819 LWE589812:LWE589819 MGA589812:MGA589819 MPW589812:MPW589819 MZS589812:MZS589819 NJO589812:NJO589819 NTK589812:NTK589819 ODG589812:ODG589819 ONC589812:ONC589819 OWY589812:OWY589819 PGU589812:PGU589819 PQQ589812:PQQ589819 QAM589812:QAM589819 QKI589812:QKI589819 QUE589812:QUE589819 REA589812:REA589819 RNW589812:RNW589819 RXS589812:RXS589819 SHO589812:SHO589819 SRK589812:SRK589819 TBG589812:TBG589819 TLC589812:TLC589819 TUY589812:TUY589819 UEU589812:UEU589819 UOQ589812:UOQ589819 UYM589812:UYM589819 VII589812:VII589819 VSE589812:VSE589819 WCA589812:WCA589819 WLW589812:WLW589819 WVS589812:WVS589819 K655348:K655355 JG655348:JG655355 TC655348:TC655355 ACY655348:ACY655355 AMU655348:AMU655355 AWQ655348:AWQ655355 BGM655348:BGM655355 BQI655348:BQI655355 CAE655348:CAE655355 CKA655348:CKA655355 CTW655348:CTW655355 DDS655348:DDS655355 DNO655348:DNO655355 DXK655348:DXK655355 EHG655348:EHG655355 ERC655348:ERC655355 FAY655348:FAY655355 FKU655348:FKU655355 FUQ655348:FUQ655355 GEM655348:GEM655355 GOI655348:GOI655355 GYE655348:GYE655355 HIA655348:HIA655355 HRW655348:HRW655355 IBS655348:IBS655355 ILO655348:ILO655355 IVK655348:IVK655355 JFG655348:JFG655355 JPC655348:JPC655355 JYY655348:JYY655355 KIU655348:KIU655355 KSQ655348:KSQ655355 LCM655348:LCM655355 LMI655348:LMI655355 LWE655348:LWE655355 MGA655348:MGA655355 MPW655348:MPW655355 MZS655348:MZS655355 NJO655348:NJO655355 NTK655348:NTK655355 ODG655348:ODG655355 ONC655348:ONC655355 OWY655348:OWY655355 PGU655348:PGU655355 PQQ655348:PQQ655355 QAM655348:QAM655355 QKI655348:QKI655355 QUE655348:QUE655355 REA655348:REA655355 RNW655348:RNW655355 RXS655348:RXS655355 SHO655348:SHO655355 SRK655348:SRK655355 TBG655348:TBG655355 TLC655348:TLC655355 TUY655348:TUY655355 UEU655348:UEU655355 UOQ655348:UOQ655355 UYM655348:UYM655355 VII655348:VII655355 VSE655348:VSE655355 WCA655348:WCA655355 WLW655348:WLW655355 WVS655348:WVS655355 K720884:K720891 JG720884:JG720891 TC720884:TC720891 ACY720884:ACY720891 AMU720884:AMU720891 AWQ720884:AWQ720891 BGM720884:BGM720891 BQI720884:BQI720891 CAE720884:CAE720891 CKA720884:CKA720891 CTW720884:CTW720891 DDS720884:DDS720891 DNO720884:DNO720891 DXK720884:DXK720891 EHG720884:EHG720891 ERC720884:ERC720891 FAY720884:FAY720891 FKU720884:FKU720891 FUQ720884:FUQ720891 GEM720884:GEM720891 GOI720884:GOI720891 GYE720884:GYE720891 HIA720884:HIA720891 HRW720884:HRW720891 IBS720884:IBS720891 ILO720884:ILO720891 IVK720884:IVK720891 JFG720884:JFG720891 JPC720884:JPC720891 JYY720884:JYY720891 KIU720884:KIU720891 KSQ720884:KSQ720891 LCM720884:LCM720891 LMI720884:LMI720891 LWE720884:LWE720891 MGA720884:MGA720891 MPW720884:MPW720891 MZS720884:MZS720891 NJO720884:NJO720891 NTK720884:NTK720891 ODG720884:ODG720891 ONC720884:ONC720891 OWY720884:OWY720891 PGU720884:PGU720891 PQQ720884:PQQ720891 QAM720884:QAM720891 QKI720884:QKI720891 QUE720884:QUE720891 REA720884:REA720891 RNW720884:RNW720891 RXS720884:RXS720891 SHO720884:SHO720891 SRK720884:SRK720891 TBG720884:TBG720891 TLC720884:TLC720891 TUY720884:TUY720891 UEU720884:UEU720891 UOQ720884:UOQ720891 UYM720884:UYM720891 VII720884:VII720891 VSE720884:VSE720891 WCA720884:WCA720891 WLW720884:WLW720891 WVS720884:WVS720891 K786420:K786427 JG786420:JG786427 TC786420:TC786427 ACY786420:ACY786427 AMU786420:AMU786427 AWQ786420:AWQ786427 BGM786420:BGM786427 BQI786420:BQI786427 CAE786420:CAE786427 CKA786420:CKA786427 CTW786420:CTW786427 DDS786420:DDS786427 DNO786420:DNO786427 DXK786420:DXK786427 EHG786420:EHG786427 ERC786420:ERC786427 FAY786420:FAY786427 FKU786420:FKU786427 FUQ786420:FUQ786427 GEM786420:GEM786427 GOI786420:GOI786427 GYE786420:GYE786427 HIA786420:HIA786427 HRW786420:HRW786427 IBS786420:IBS786427 ILO786420:ILO786427 IVK786420:IVK786427 JFG786420:JFG786427 JPC786420:JPC786427 JYY786420:JYY786427 KIU786420:KIU786427 KSQ786420:KSQ786427 LCM786420:LCM786427 LMI786420:LMI786427 LWE786420:LWE786427 MGA786420:MGA786427 MPW786420:MPW786427 MZS786420:MZS786427 NJO786420:NJO786427 NTK786420:NTK786427 ODG786420:ODG786427 ONC786420:ONC786427 OWY786420:OWY786427 PGU786420:PGU786427 PQQ786420:PQQ786427 QAM786420:QAM786427 QKI786420:QKI786427 QUE786420:QUE786427 REA786420:REA786427 RNW786420:RNW786427 RXS786420:RXS786427 SHO786420:SHO786427 SRK786420:SRK786427 TBG786420:TBG786427 TLC786420:TLC786427 TUY786420:TUY786427 UEU786420:UEU786427 UOQ786420:UOQ786427 UYM786420:UYM786427 VII786420:VII786427 VSE786420:VSE786427 WCA786420:WCA786427 WLW786420:WLW786427 WVS786420:WVS786427 K851956:K851963 JG851956:JG851963 TC851956:TC851963 ACY851956:ACY851963 AMU851956:AMU851963 AWQ851956:AWQ851963 BGM851956:BGM851963 BQI851956:BQI851963 CAE851956:CAE851963 CKA851956:CKA851963 CTW851956:CTW851963 DDS851956:DDS851963 DNO851956:DNO851963 DXK851956:DXK851963 EHG851956:EHG851963 ERC851956:ERC851963 FAY851956:FAY851963 FKU851956:FKU851963 FUQ851956:FUQ851963 GEM851956:GEM851963 GOI851956:GOI851963 GYE851956:GYE851963 HIA851956:HIA851963 HRW851956:HRW851963 IBS851956:IBS851963 ILO851956:ILO851963 IVK851956:IVK851963 JFG851956:JFG851963 JPC851956:JPC851963 JYY851956:JYY851963 KIU851956:KIU851963 KSQ851956:KSQ851963 LCM851956:LCM851963 LMI851956:LMI851963 LWE851956:LWE851963 MGA851956:MGA851963 MPW851956:MPW851963 MZS851956:MZS851963 NJO851956:NJO851963 NTK851956:NTK851963 ODG851956:ODG851963 ONC851956:ONC851963 OWY851956:OWY851963 PGU851956:PGU851963 PQQ851956:PQQ851963 QAM851956:QAM851963 QKI851956:QKI851963 QUE851956:QUE851963 REA851956:REA851963 RNW851956:RNW851963 RXS851956:RXS851963 SHO851956:SHO851963 SRK851956:SRK851963 TBG851956:TBG851963 TLC851956:TLC851963 TUY851956:TUY851963 UEU851956:UEU851963 UOQ851956:UOQ851963 UYM851956:UYM851963 VII851956:VII851963 VSE851956:VSE851963 WCA851956:WCA851963 WLW851956:WLW851963 WVS851956:WVS851963 K917492:K917499 JG917492:JG917499 TC917492:TC917499 ACY917492:ACY917499 AMU917492:AMU917499 AWQ917492:AWQ917499 BGM917492:BGM917499 BQI917492:BQI917499 CAE917492:CAE917499 CKA917492:CKA917499 CTW917492:CTW917499 DDS917492:DDS917499 DNO917492:DNO917499 DXK917492:DXK917499 EHG917492:EHG917499 ERC917492:ERC917499 FAY917492:FAY917499 FKU917492:FKU917499 FUQ917492:FUQ917499 GEM917492:GEM917499 GOI917492:GOI917499 GYE917492:GYE917499 HIA917492:HIA917499 HRW917492:HRW917499 IBS917492:IBS917499 ILO917492:ILO917499 IVK917492:IVK917499 JFG917492:JFG917499 JPC917492:JPC917499 JYY917492:JYY917499 KIU917492:KIU917499 KSQ917492:KSQ917499 LCM917492:LCM917499 LMI917492:LMI917499 LWE917492:LWE917499 MGA917492:MGA917499 MPW917492:MPW917499 MZS917492:MZS917499 NJO917492:NJO917499 NTK917492:NTK917499 ODG917492:ODG917499 ONC917492:ONC917499 OWY917492:OWY917499 PGU917492:PGU917499 PQQ917492:PQQ917499 QAM917492:QAM917499 QKI917492:QKI917499 QUE917492:QUE917499 REA917492:REA917499 RNW917492:RNW917499 RXS917492:RXS917499 SHO917492:SHO917499 SRK917492:SRK917499 TBG917492:TBG917499 TLC917492:TLC917499 TUY917492:TUY917499 UEU917492:UEU917499 UOQ917492:UOQ917499 UYM917492:UYM917499 VII917492:VII917499 VSE917492:VSE917499 WCA917492:WCA917499 WLW917492:WLW917499 WVS917492:WVS917499 K983028:K983035 JG983028:JG983035 TC983028:TC983035 ACY983028:ACY983035 AMU983028:AMU983035 AWQ983028:AWQ983035 BGM983028:BGM983035 BQI983028:BQI983035 CAE983028:CAE983035 CKA983028:CKA983035 CTW983028:CTW983035 DDS983028:DDS983035 DNO983028:DNO983035 DXK983028:DXK983035 EHG983028:EHG983035 ERC983028:ERC983035 FAY983028:FAY983035 FKU983028:FKU983035 FUQ983028:FUQ983035 GEM983028:GEM983035 GOI983028:GOI983035 GYE983028:GYE983035 HIA983028:HIA983035 HRW983028:HRW983035 IBS983028:IBS983035 ILO983028:ILO983035 IVK983028:IVK983035 JFG983028:JFG983035 JPC983028:JPC983035 JYY983028:JYY983035 KIU983028:KIU983035 KSQ983028:KSQ983035 LCM983028:LCM983035 LMI983028:LMI983035 LWE983028:LWE983035 MGA983028:MGA983035 MPW983028:MPW983035 MZS983028:MZS983035 NJO983028:NJO983035 NTK983028:NTK983035 ODG983028:ODG983035 ONC983028:ONC983035 OWY983028:OWY983035 PGU983028:PGU983035 PQQ983028:PQQ983035 QAM983028:QAM983035 QKI983028:QKI983035 QUE983028:QUE983035 REA983028:REA983035 RNW983028:RNW983035 RXS983028:RXS983035 SHO983028:SHO983035 SRK983028:SRK983035 TBG983028:TBG983035 TLC983028:TLC983035 TUY983028:TUY983035 UEU983028:UEU983035 UOQ983028:UOQ983035 UYM983028:UYM983035 VII983028:VII983035 VSE983028:VSE983035 WCA983028:WCA983035 WLW983028:WLW983035 WVS41" xr:uid="{00000000-0002-0000-0100-000001000000}">
      <formula1>$J$100:$J$102</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6 IZ65496 SV65496 ACR65496 AMN65496 AWJ65496 BGF65496 BQB65496 BZX65496 CJT65496 CTP65496 DDL65496 DNH65496 DXD65496 EGZ65496 EQV65496 FAR65496 FKN65496 FUJ65496 GEF65496 GOB65496 GXX65496 HHT65496 HRP65496 IBL65496 ILH65496 IVD65496 JEZ65496 JOV65496 JYR65496 KIN65496 KSJ65496 LCF65496 LMB65496 LVX65496 MFT65496 MPP65496 MZL65496 NJH65496 NTD65496 OCZ65496 OMV65496 OWR65496 PGN65496 PQJ65496 QAF65496 QKB65496 QTX65496 RDT65496 RNP65496 RXL65496 SHH65496 SRD65496 TAZ65496 TKV65496 TUR65496 UEN65496 UOJ65496 UYF65496 VIB65496 VRX65496 WBT65496 WLP65496 WVL65496 D131032 IZ131032 SV131032 ACR131032 AMN131032 AWJ131032 BGF131032 BQB131032 BZX131032 CJT131032 CTP131032 DDL131032 DNH131032 DXD131032 EGZ131032 EQV131032 FAR131032 FKN131032 FUJ131032 GEF131032 GOB131032 GXX131032 HHT131032 HRP131032 IBL131032 ILH131032 IVD131032 JEZ131032 JOV131032 JYR131032 KIN131032 KSJ131032 LCF131032 LMB131032 LVX131032 MFT131032 MPP131032 MZL131032 NJH131032 NTD131032 OCZ131032 OMV131032 OWR131032 PGN131032 PQJ131032 QAF131032 QKB131032 QTX131032 RDT131032 RNP131032 RXL131032 SHH131032 SRD131032 TAZ131032 TKV131032 TUR131032 UEN131032 UOJ131032 UYF131032 VIB131032 VRX131032 WBT131032 WLP131032 WVL131032 D196568 IZ196568 SV196568 ACR196568 AMN196568 AWJ196568 BGF196568 BQB196568 BZX196568 CJT196568 CTP196568 DDL196568 DNH196568 DXD196568 EGZ196568 EQV196568 FAR196568 FKN196568 FUJ196568 GEF196568 GOB196568 GXX196568 HHT196568 HRP196568 IBL196568 ILH196568 IVD196568 JEZ196568 JOV196568 JYR196568 KIN196568 KSJ196568 LCF196568 LMB196568 LVX196568 MFT196568 MPP196568 MZL196568 NJH196568 NTD196568 OCZ196568 OMV196568 OWR196568 PGN196568 PQJ196568 QAF196568 QKB196568 QTX196568 RDT196568 RNP196568 RXL196568 SHH196568 SRD196568 TAZ196568 TKV196568 TUR196568 UEN196568 UOJ196568 UYF196568 VIB196568 VRX196568 WBT196568 WLP196568 WVL196568 D262104 IZ262104 SV262104 ACR262104 AMN262104 AWJ262104 BGF262104 BQB262104 BZX262104 CJT262104 CTP262104 DDL262104 DNH262104 DXD262104 EGZ262104 EQV262104 FAR262104 FKN262104 FUJ262104 GEF262104 GOB262104 GXX262104 HHT262104 HRP262104 IBL262104 ILH262104 IVD262104 JEZ262104 JOV262104 JYR262104 KIN262104 KSJ262104 LCF262104 LMB262104 LVX262104 MFT262104 MPP262104 MZL262104 NJH262104 NTD262104 OCZ262104 OMV262104 OWR262104 PGN262104 PQJ262104 QAF262104 QKB262104 QTX262104 RDT262104 RNP262104 RXL262104 SHH262104 SRD262104 TAZ262104 TKV262104 TUR262104 UEN262104 UOJ262104 UYF262104 VIB262104 VRX262104 WBT262104 WLP262104 WVL262104 D327640 IZ327640 SV327640 ACR327640 AMN327640 AWJ327640 BGF327640 BQB327640 BZX327640 CJT327640 CTP327640 DDL327640 DNH327640 DXD327640 EGZ327640 EQV327640 FAR327640 FKN327640 FUJ327640 GEF327640 GOB327640 GXX327640 HHT327640 HRP327640 IBL327640 ILH327640 IVD327640 JEZ327640 JOV327640 JYR327640 KIN327640 KSJ327640 LCF327640 LMB327640 LVX327640 MFT327640 MPP327640 MZL327640 NJH327640 NTD327640 OCZ327640 OMV327640 OWR327640 PGN327640 PQJ327640 QAF327640 QKB327640 QTX327640 RDT327640 RNP327640 RXL327640 SHH327640 SRD327640 TAZ327640 TKV327640 TUR327640 UEN327640 UOJ327640 UYF327640 VIB327640 VRX327640 WBT327640 WLP327640 WVL327640 D393176 IZ393176 SV393176 ACR393176 AMN393176 AWJ393176 BGF393176 BQB393176 BZX393176 CJT393176 CTP393176 DDL393176 DNH393176 DXD393176 EGZ393176 EQV393176 FAR393176 FKN393176 FUJ393176 GEF393176 GOB393176 GXX393176 HHT393176 HRP393176 IBL393176 ILH393176 IVD393176 JEZ393176 JOV393176 JYR393176 KIN393176 KSJ393176 LCF393176 LMB393176 LVX393176 MFT393176 MPP393176 MZL393176 NJH393176 NTD393176 OCZ393176 OMV393176 OWR393176 PGN393176 PQJ393176 QAF393176 QKB393176 QTX393176 RDT393176 RNP393176 RXL393176 SHH393176 SRD393176 TAZ393176 TKV393176 TUR393176 UEN393176 UOJ393176 UYF393176 VIB393176 VRX393176 WBT393176 WLP393176 WVL393176 D458712 IZ458712 SV458712 ACR458712 AMN458712 AWJ458712 BGF458712 BQB458712 BZX458712 CJT458712 CTP458712 DDL458712 DNH458712 DXD458712 EGZ458712 EQV458712 FAR458712 FKN458712 FUJ458712 GEF458712 GOB458712 GXX458712 HHT458712 HRP458712 IBL458712 ILH458712 IVD458712 JEZ458712 JOV458712 JYR458712 KIN458712 KSJ458712 LCF458712 LMB458712 LVX458712 MFT458712 MPP458712 MZL458712 NJH458712 NTD458712 OCZ458712 OMV458712 OWR458712 PGN458712 PQJ458712 QAF458712 QKB458712 QTX458712 RDT458712 RNP458712 RXL458712 SHH458712 SRD458712 TAZ458712 TKV458712 TUR458712 UEN458712 UOJ458712 UYF458712 VIB458712 VRX458712 WBT458712 WLP458712 WVL458712 D524248 IZ524248 SV524248 ACR524248 AMN524248 AWJ524248 BGF524248 BQB524248 BZX524248 CJT524248 CTP524248 DDL524248 DNH524248 DXD524248 EGZ524248 EQV524248 FAR524248 FKN524248 FUJ524248 GEF524248 GOB524248 GXX524248 HHT524248 HRP524248 IBL524248 ILH524248 IVD524248 JEZ524248 JOV524248 JYR524248 KIN524248 KSJ524248 LCF524248 LMB524248 LVX524248 MFT524248 MPP524248 MZL524248 NJH524248 NTD524248 OCZ524248 OMV524248 OWR524248 PGN524248 PQJ524248 QAF524248 QKB524248 QTX524248 RDT524248 RNP524248 RXL524248 SHH524248 SRD524248 TAZ524248 TKV524248 TUR524248 UEN524248 UOJ524248 UYF524248 VIB524248 VRX524248 WBT524248 WLP524248 WVL524248 D589784 IZ589784 SV589784 ACR589784 AMN589784 AWJ589784 BGF589784 BQB589784 BZX589784 CJT589784 CTP589784 DDL589784 DNH589784 DXD589784 EGZ589784 EQV589784 FAR589784 FKN589784 FUJ589784 GEF589784 GOB589784 GXX589784 HHT589784 HRP589784 IBL589784 ILH589784 IVD589784 JEZ589784 JOV589784 JYR589784 KIN589784 KSJ589784 LCF589784 LMB589784 LVX589784 MFT589784 MPP589784 MZL589784 NJH589784 NTD589784 OCZ589784 OMV589784 OWR589784 PGN589784 PQJ589784 QAF589784 QKB589784 QTX589784 RDT589784 RNP589784 RXL589784 SHH589784 SRD589784 TAZ589784 TKV589784 TUR589784 UEN589784 UOJ589784 UYF589784 VIB589784 VRX589784 WBT589784 WLP589784 WVL589784 D655320 IZ655320 SV655320 ACR655320 AMN655320 AWJ655320 BGF655320 BQB655320 BZX655320 CJT655320 CTP655320 DDL655320 DNH655320 DXD655320 EGZ655320 EQV655320 FAR655320 FKN655320 FUJ655320 GEF655320 GOB655320 GXX655320 HHT655320 HRP655320 IBL655320 ILH655320 IVD655320 JEZ655320 JOV655320 JYR655320 KIN655320 KSJ655320 LCF655320 LMB655320 LVX655320 MFT655320 MPP655320 MZL655320 NJH655320 NTD655320 OCZ655320 OMV655320 OWR655320 PGN655320 PQJ655320 QAF655320 QKB655320 QTX655320 RDT655320 RNP655320 RXL655320 SHH655320 SRD655320 TAZ655320 TKV655320 TUR655320 UEN655320 UOJ655320 UYF655320 VIB655320 VRX655320 WBT655320 WLP655320 WVL655320 D720856 IZ720856 SV720856 ACR720856 AMN720856 AWJ720856 BGF720856 BQB720856 BZX720856 CJT720856 CTP720856 DDL720856 DNH720856 DXD720856 EGZ720856 EQV720856 FAR720856 FKN720856 FUJ720856 GEF720856 GOB720856 GXX720856 HHT720856 HRP720856 IBL720856 ILH720856 IVD720856 JEZ720856 JOV720856 JYR720856 KIN720856 KSJ720856 LCF720856 LMB720856 LVX720856 MFT720856 MPP720856 MZL720856 NJH720856 NTD720856 OCZ720856 OMV720856 OWR720856 PGN720856 PQJ720856 QAF720856 QKB720856 QTX720856 RDT720856 RNP720856 RXL720856 SHH720856 SRD720856 TAZ720856 TKV720856 TUR720856 UEN720856 UOJ720856 UYF720856 VIB720856 VRX720856 WBT720856 WLP720856 WVL720856 D786392 IZ786392 SV786392 ACR786392 AMN786392 AWJ786392 BGF786392 BQB786392 BZX786392 CJT786392 CTP786392 DDL786392 DNH786392 DXD786392 EGZ786392 EQV786392 FAR786392 FKN786392 FUJ786392 GEF786392 GOB786392 GXX786392 HHT786392 HRP786392 IBL786392 ILH786392 IVD786392 JEZ786392 JOV786392 JYR786392 KIN786392 KSJ786392 LCF786392 LMB786392 LVX786392 MFT786392 MPP786392 MZL786392 NJH786392 NTD786392 OCZ786392 OMV786392 OWR786392 PGN786392 PQJ786392 QAF786392 QKB786392 QTX786392 RDT786392 RNP786392 RXL786392 SHH786392 SRD786392 TAZ786392 TKV786392 TUR786392 UEN786392 UOJ786392 UYF786392 VIB786392 VRX786392 WBT786392 WLP786392 WVL786392 D851928 IZ851928 SV851928 ACR851928 AMN851928 AWJ851928 BGF851928 BQB851928 BZX851928 CJT851928 CTP851928 DDL851928 DNH851928 DXD851928 EGZ851928 EQV851928 FAR851928 FKN851928 FUJ851928 GEF851928 GOB851928 GXX851928 HHT851928 HRP851928 IBL851928 ILH851928 IVD851928 JEZ851928 JOV851928 JYR851928 KIN851928 KSJ851928 LCF851928 LMB851928 LVX851928 MFT851928 MPP851928 MZL851928 NJH851928 NTD851928 OCZ851928 OMV851928 OWR851928 PGN851928 PQJ851928 QAF851928 QKB851928 QTX851928 RDT851928 RNP851928 RXL851928 SHH851928 SRD851928 TAZ851928 TKV851928 TUR851928 UEN851928 UOJ851928 UYF851928 VIB851928 VRX851928 WBT851928 WLP851928 WVL851928 D917464 IZ917464 SV917464 ACR917464 AMN917464 AWJ917464 BGF917464 BQB917464 BZX917464 CJT917464 CTP917464 DDL917464 DNH917464 DXD917464 EGZ917464 EQV917464 FAR917464 FKN917464 FUJ917464 GEF917464 GOB917464 GXX917464 HHT917464 HRP917464 IBL917464 ILH917464 IVD917464 JEZ917464 JOV917464 JYR917464 KIN917464 KSJ917464 LCF917464 LMB917464 LVX917464 MFT917464 MPP917464 MZL917464 NJH917464 NTD917464 OCZ917464 OMV917464 OWR917464 PGN917464 PQJ917464 QAF917464 QKB917464 QTX917464 RDT917464 RNP917464 RXL917464 SHH917464 SRD917464 TAZ917464 TKV917464 TUR917464 UEN917464 UOJ917464 UYF917464 VIB917464 VRX917464 WBT917464 WLP917464 WVL917464 D983000 IZ983000 SV983000 ACR983000 AMN983000 AWJ983000 BGF983000 BQB983000 BZX983000 CJT983000 CTP983000 DDL983000 DNH983000 DXD983000 EGZ983000 EQV983000 FAR983000 FKN983000 FUJ983000 GEF983000 GOB983000 GXX983000 HHT983000 HRP983000 IBL983000 ILH983000 IVD983000 JEZ983000 JOV983000 JYR983000 KIN983000 KSJ983000 LCF983000 LMB983000 LVX983000 MFT983000 MPP983000 MZL983000 NJH983000 NTD983000 OCZ983000 OMV983000 OWR983000 PGN983000 PQJ983000 QAF983000 QKB983000 QTX983000 RDT983000 RNP983000 RXL983000 SHH983000 SRD983000 TAZ983000 TKV983000 TUR983000 UEN983000 UOJ983000 UYF983000 VIB983000 VRX983000 WBT983000 WLP983000 WVL983000" xr:uid="{00000000-0002-0000-0100-00000200000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5 IZ65505 SV65505 ACR65505 AMN65505 AWJ65505 BGF65505 BQB65505 BZX65505 CJT65505 CTP65505 DDL65505 DNH65505 DXD65505 EGZ65505 EQV65505 FAR65505 FKN65505 FUJ65505 GEF65505 GOB65505 GXX65505 HHT65505 HRP65505 IBL65505 ILH65505 IVD65505 JEZ65505 JOV65505 JYR65505 KIN65505 KSJ65505 LCF65505 LMB65505 LVX65505 MFT65505 MPP65505 MZL65505 NJH65505 NTD65505 OCZ65505 OMV65505 OWR65505 PGN65505 PQJ65505 QAF65505 QKB65505 QTX65505 RDT65505 RNP65505 RXL65505 SHH65505 SRD65505 TAZ65505 TKV65505 TUR65505 UEN65505 UOJ65505 UYF65505 VIB65505 VRX65505 WBT65505 WLP65505 WVL65505 D131041 IZ131041 SV131041 ACR131041 AMN131041 AWJ131041 BGF131041 BQB131041 BZX131041 CJT131041 CTP131041 DDL131041 DNH131041 DXD131041 EGZ131041 EQV131041 FAR131041 FKN131041 FUJ131041 GEF131041 GOB131041 GXX131041 HHT131041 HRP131041 IBL131041 ILH131041 IVD131041 JEZ131041 JOV131041 JYR131041 KIN131041 KSJ131041 LCF131041 LMB131041 LVX131041 MFT131041 MPP131041 MZL131041 NJH131041 NTD131041 OCZ131041 OMV131041 OWR131041 PGN131041 PQJ131041 QAF131041 QKB131041 QTX131041 RDT131041 RNP131041 RXL131041 SHH131041 SRD131041 TAZ131041 TKV131041 TUR131041 UEN131041 UOJ131041 UYF131041 VIB131041 VRX131041 WBT131041 WLP131041 WVL131041 D196577 IZ196577 SV196577 ACR196577 AMN196577 AWJ196577 BGF196577 BQB196577 BZX196577 CJT196577 CTP196577 DDL196577 DNH196577 DXD196577 EGZ196577 EQV196577 FAR196577 FKN196577 FUJ196577 GEF196577 GOB196577 GXX196577 HHT196577 HRP196577 IBL196577 ILH196577 IVD196577 JEZ196577 JOV196577 JYR196577 KIN196577 KSJ196577 LCF196577 LMB196577 LVX196577 MFT196577 MPP196577 MZL196577 NJH196577 NTD196577 OCZ196577 OMV196577 OWR196577 PGN196577 PQJ196577 QAF196577 QKB196577 QTX196577 RDT196577 RNP196577 RXL196577 SHH196577 SRD196577 TAZ196577 TKV196577 TUR196577 UEN196577 UOJ196577 UYF196577 VIB196577 VRX196577 WBT196577 WLP196577 WVL196577 D262113 IZ262113 SV262113 ACR262113 AMN262113 AWJ262113 BGF262113 BQB262113 BZX262113 CJT262113 CTP262113 DDL262113 DNH262113 DXD262113 EGZ262113 EQV262113 FAR262113 FKN262113 FUJ262113 GEF262113 GOB262113 GXX262113 HHT262113 HRP262113 IBL262113 ILH262113 IVD262113 JEZ262113 JOV262113 JYR262113 KIN262113 KSJ262113 LCF262113 LMB262113 LVX262113 MFT262113 MPP262113 MZL262113 NJH262113 NTD262113 OCZ262113 OMV262113 OWR262113 PGN262113 PQJ262113 QAF262113 QKB262113 QTX262113 RDT262113 RNP262113 RXL262113 SHH262113 SRD262113 TAZ262113 TKV262113 TUR262113 UEN262113 UOJ262113 UYF262113 VIB262113 VRX262113 WBT262113 WLP262113 WVL262113 D327649 IZ327649 SV327649 ACR327649 AMN327649 AWJ327649 BGF327649 BQB327649 BZX327649 CJT327649 CTP327649 DDL327649 DNH327649 DXD327649 EGZ327649 EQV327649 FAR327649 FKN327649 FUJ327649 GEF327649 GOB327649 GXX327649 HHT327649 HRP327649 IBL327649 ILH327649 IVD327649 JEZ327649 JOV327649 JYR327649 KIN327649 KSJ327649 LCF327649 LMB327649 LVX327649 MFT327649 MPP327649 MZL327649 NJH327649 NTD327649 OCZ327649 OMV327649 OWR327649 PGN327649 PQJ327649 QAF327649 QKB327649 QTX327649 RDT327649 RNP327649 RXL327649 SHH327649 SRD327649 TAZ327649 TKV327649 TUR327649 UEN327649 UOJ327649 UYF327649 VIB327649 VRX327649 WBT327649 WLP327649 WVL327649 D393185 IZ393185 SV393185 ACR393185 AMN393185 AWJ393185 BGF393185 BQB393185 BZX393185 CJT393185 CTP393185 DDL393185 DNH393185 DXD393185 EGZ393185 EQV393185 FAR393185 FKN393185 FUJ393185 GEF393185 GOB393185 GXX393185 HHT393185 HRP393185 IBL393185 ILH393185 IVD393185 JEZ393185 JOV393185 JYR393185 KIN393185 KSJ393185 LCF393185 LMB393185 LVX393185 MFT393185 MPP393185 MZL393185 NJH393185 NTD393185 OCZ393185 OMV393185 OWR393185 PGN393185 PQJ393185 QAF393185 QKB393185 QTX393185 RDT393185 RNP393185 RXL393185 SHH393185 SRD393185 TAZ393185 TKV393185 TUR393185 UEN393185 UOJ393185 UYF393185 VIB393185 VRX393185 WBT393185 WLP393185 WVL393185 D458721 IZ458721 SV458721 ACR458721 AMN458721 AWJ458721 BGF458721 BQB458721 BZX458721 CJT458721 CTP458721 DDL458721 DNH458721 DXD458721 EGZ458721 EQV458721 FAR458721 FKN458721 FUJ458721 GEF458721 GOB458721 GXX458721 HHT458721 HRP458721 IBL458721 ILH458721 IVD458721 JEZ458721 JOV458721 JYR458721 KIN458721 KSJ458721 LCF458721 LMB458721 LVX458721 MFT458721 MPP458721 MZL458721 NJH458721 NTD458721 OCZ458721 OMV458721 OWR458721 PGN458721 PQJ458721 QAF458721 QKB458721 QTX458721 RDT458721 RNP458721 RXL458721 SHH458721 SRD458721 TAZ458721 TKV458721 TUR458721 UEN458721 UOJ458721 UYF458721 VIB458721 VRX458721 WBT458721 WLP458721 WVL458721 D524257 IZ524257 SV524257 ACR524257 AMN524257 AWJ524257 BGF524257 BQB524257 BZX524257 CJT524257 CTP524257 DDL524257 DNH524257 DXD524257 EGZ524257 EQV524257 FAR524257 FKN524257 FUJ524257 GEF524257 GOB524257 GXX524257 HHT524257 HRP524257 IBL524257 ILH524257 IVD524257 JEZ524257 JOV524257 JYR524257 KIN524257 KSJ524257 LCF524257 LMB524257 LVX524257 MFT524257 MPP524257 MZL524257 NJH524257 NTD524257 OCZ524257 OMV524257 OWR524257 PGN524257 PQJ524257 QAF524257 QKB524257 QTX524257 RDT524257 RNP524257 RXL524257 SHH524257 SRD524257 TAZ524257 TKV524257 TUR524257 UEN524257 UOJ524257 UYF524257 VIB524257 VRX524257 WBT524257 WLP524257 WVL524257 D589793 IZ589793 SV589793 ACR589793 AMN589793 AWJ589793 BGF589793 BQB589793 BZX589793 CJT589793 CTP589793 DDL589793 DNH589793 DXD589793 EGZ589793 EQV589793 FAR589793 FKN589793 FUJ589793 GEF589793 GOB589793 GXX589793 HHT589793 HRP589793 IBL589793 ILH589793 IVD589793 JEZ589793 JOV589793 JYR589793 KIN589793 KSJ589793 LCF589793 LMB589793 LVX589793 MFT589793 MPP589793 MZL589793 NJH589793 NTD589793 OCZ589793 OMV589793 OWR589793 PGN589793 PQJ589793 QAF589793 QKB589793 QTX589793 RDT589793 RNP589793 RXL589793 SHH589793 SRD589793 TAZ589793 TKV589793 TUR589793 UEN589793 UOJ589793 UYF589793 VIB589793 VRX589793 WBT589793 WLP589793 WVL589793 D655329 IZ655329 SV655329 ACR655329 AMN655329 AWJ655329 BGF655329 BQB655329 BZX655329 CJT655329 CTP655329 DDL655329 DNH655329 DXD655329 EGZ655329 EQV655329 FAR655329 FKN655329 FUJ655329 GEF655329 GOB655329 GXX655329 HHT655329 HRP655329 IBL655329 ILH655329 IVD655329 JEZ655329 JOV655329 JYR655329 KIN655329 KSJ655329 LCF655329 LMB655329 LVX655329 MFT655329 MPP655329 MZL655329 NJH655329 NTD655329 OCZ655329 OMV655329 OWR655329 PGN655329 PQJ655329 QAF655329 QKB655329 QTX655329 RDT655329 RNP655329 RXL655329 SHH655329 SRD655329 TAZ655329 TKV655329 TUR655329 UEN655329 UOJ655329 UYF655329 VIB655329 VRX655329 WBT655329 WLP655329 WVL655329 D720865 IZ720865 SV720865 ACR720865 AMN720865 AWJ720865 BGF720865 BQB720865 BZX720865 CJT720865 CTP720865 DDL720865 DNH720865 DXD720865 EGZ720865 EQV720865 FAR720865 FKN720865 FUJ720865 GEF720865 GOB720865 GXX720865 HHT720865 HRP720865 IBL720865 ILH720865 IVD720865 JEZ720865 JOV720865 JYR720865 KIN720865 KSJ720865 LCF720865 LMB720865 LVX720865 MFT720865 MPP720865 MZL720865 NJH720865 NTD720865 OCZ720865 OMV720865 OWR720865 PGN720865 PQJ720865 QAF720865 QKB720865 QTX720865 RDT720865 RNP720865 RXL720865 SHH720865 SRD720865 TAZ720865 TKV720865 TUR720865 UEN720865 UOJ720865 UYF720865 VIB720865 VRX720865 WBT720865 WLP720865 WVL720865 D786401 IZ786401 SV786401 ACR786401 AMN786401 AWJ786401 BGF786401 BQB786401 BZX786401 CJT786401 CTP786401 DDL786401 DNH786401 DXD786401 EGZ786401 EQV786401 FAR786401 FKN786401 FUJ786401 GEF786401 GOB786401 GXX786401 HHT786401 HRP786401 IBL786401 ILH786401 IVD786401 JEZ786401 JOV786401 JYR786401 KIN786401 KSJ786401 LCF786401 LMB786401 LVX786401 MFT786401 MPP786401 MZL786401 NJH786401 NTD786401 OCZ786401 OMV786401 OWR786401 PGN786401 PQJ786401 QAF786401 QKB786401 QTX786401 RDT786401 RNP786401 RXL786401 SHH786401 SRD786401 TAZ786401 TKV786401 TUR786401 UEN786401 UOJ786401 UYF786401 VIB786401 VRX786401 WBT786401 WLP786401 WVL786401 D851937 IZ851937 SV851937 ACR851937 AMN851937 AWJ851937 BGF851937 BQB851937 BZX851937 CJT851937 CTP851937 DDL851937 DNH851937 DXD851937 EGZ851937 EQV851937 FAR851937 FKN851937 FUJ851937 GEF851937 GOB851937 GXX851937 HHT851937 HRP851937 IBL851937 ILH851937 IVD851937 JEZ851937 JOV851937 JYR851937 KIN851937 KSJ851937 LCF851937 LMB851937 LVX851937 MFT851937 MPP851937 MZL851937 NJH851937 NTD851937 OCZ851937 OMV851937 OWR851937 PGN851937 PQJ851937 QAF851937 QKB851937 QTX851937 RDT851937 RNP851937 RXL851937 SHH851937 SRD851937 TAZ851937 TKV851937 TUR851937 UEN851937 UOJ851937 UYF851937 VIB851937 VRX851937 WBT851937 WLP851937 WVL851937 D917473 IZ917473 SV917473 ACR917473 AMN917473 AWJ917473 BGF917473 BQB917473 BZX917473 CJT917473 CTP917473 DDL917473 DNH917473 DXD917473 EGZ917473 EQV917473 FAR917473 FKN917473 FUJ917473 GEF917473 GOB917473 GXX917473 HHT917473 HRP917473 IBL917473 ILH917473 IVD917473 JEZ917473 JOV917473 JYR917473 KIN917473 KSJ917473 LCF917473 LMB917473 LVX917473 MFT917473 MPP917473 MZL917473 NJH917473 NTD917473 OCZ917473 OMV917473 OWR917473 PGN917473 PQJ917473 QAF917473 QKB917473 QTX917473 RDT917473 RNP917473 RXL917473 SHH917473 SRD917473 TAZ917473 TKV917473 TUR917473 UEN917473 UOJ917473 UYF917473 VIB917473 VRX917473 WBT917473 WLP917473 WVL917473 D983009 IZ983009 SV983009 ACR983009 AMN983009 AWJ983009 BGF983009 BQB983009 BZX983009 CJT983009 CTP983009 DDL983009 DNH983009 DXD983009 EGZ983009 EQV983009 FAR983009 FKN983009 FUJ983009 GEF983009 GOB983009 GXX983009 HHT983009 HRP983009 IBL983009 ILH983009 IVD983009 JEZ983009 JOV983009 JYR983009 KIN983009 KSJ983009 LCF983009 LMB983009 LVX983009 MFT983009 MPP983009 MZL983009 NJH983009 NTD983009 OCZ983009 OMV983009 OWR983009 PGN983009 PQJ983009 QAF983009 QKB983009 QTX983009 RDT983009 RNP983009 RXL983009 SHH983009 SRD983009 TAZ983009 TKV983009 TUR983009 UEN983009 UOJ983009 UYF983009 VIB983009 VRX983009 WBT983009 WLP983009 WVL983009" xr:uid="{00000000-0002-0000-0100-000003000000}">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3:E65503 IZ65503:JA65503 SV65503:SW65503 ACR65503:ACS65503 AMN65503:AMO65503 AWJ65503:AWK65503 BGF65503:BGG65503 BQB65503:BQC65503 BZX65503:BZY65503 CJT65503:CJU65503 CTP65503:CTQ65503 DDL65503:DDM65503 DNH65503:DNI65503 DXD65503:DXE65503 EGZ65503:EHA65503 EQV65503:EQW65503 FAR65503:FAS65503 FKN65503:FKO65503 FUJ65503:FUK65503 GEF65503:GEG65503 GOB65503:GOC65503 GXX65503:GXY65503 HHT65503:HHU65503 HRP65503:HRQ65503 IBL65503:IBM65503 ILH65503:ILI65503 IVD65503:IVE65503 JEZ65503:JFA65503 JOV65503:JOW65503 JYR65503:JYS65503 KIN65503:KIO65503 KSJ65503:KSK65503 LCF65503:LCG65503 LMB65503:LMC65503 LVX65503:LVY65503 MFT65503:MFU65503 MPP65503:MPQ65503 MZL65503:MZM65503 NJH65503:NJI65503 NTD65503:NTE65503 OCZ65503:ODA65503 OMV65503:OMW65503 OWR65503:OWS65503 PGN65503:PGO65503 PQJ65503:PQK65503 QAF65503:QAG65503 QKB65503:QKC65503 QTX65503:QTY65503 RDT65503:RDU65503 RNP65503:RNQ65503 RXL65503:RXM65503 SHH65503:SHI65503 SRD65503:SRE65503 TAZ65503:TBA65503 TKV65503:TKW65503 TUR65503:TUS65503 UEN65503:UEO65503 UOJ65503:UOK65503 UYF65503:UYG65503 VIB65503:VIC65503 VRX65503:VRY65503 WBT65503:WBU65503 WLP65503:WLQ65503 WVL65503:WVM65503 D131039:E131039 IZ131039:JA131039 SV131039:SW131039 ACR131039:ACS131039 AMN131039:AMO131039 AWJ131039:AWK131039 BGF131039:BGG131039 BQB131039:BQC131039 BZX131039:BZY131039 CJT131039:CJU131039 CTP131039:CTQ131039 DDL131039:DDM131039 DNH131039:DNI131039 DXD131039:DXE131039 EGZ131039:EHA131039 EQV131039:EQW131039 FAR131039:FAS131039 FKN131039:FKO131039 FUJ131039:FUK131039 GEF131039:GEG131039 GOB131039:GOC131039 GXX131039:GXY131039 HHT131039:HHU131039 HRP131039:HRQ131039 IBL131039:IBM131039 ILH131039:ILI131039 IVD131039:IVE131039 JEZ131039:JFA131039 JOV131039:JOW131039 JYR131039:JYS131039 KIN131039:KIO131039 KSJ131039:KSK131039 LCF131039:LCG131039 LMB131039:LMC131039 LVX131039:LVY131039 MFT131039:MFU131039 MPP131039:MPQ131039 MZL131039:MZM131039 NJH131039:NJI131039 NTD131039:NTE131039 OCZ131039:ODA131039 OMV131039:OMW131039 OWR131039:OWS131039 PGN131039:PGO131039 PQJ131039:PQK131039 QAF131039:QAG131039 QKB131039:QKC131039 QTX131039:QTY131039 RDT131039:RDU131039 RNP131039:RNQ131039 RXL131039:RXM131039 SHH131039:SHI131039 SRD131039:SRE131039 TAZ131039:TBA131039 TKV131039:TKW131039 TUR131039:TUS131039 UEN131039:UEO131039 UOJ131039:UOK131039 UYF131039:UYG131039 VIB131039:VIC131039 VRX131039:VRY131039 WBT131039:WBU131039 WLP131039:WLQ131039 WVL131039:WVM131039 D196575:E196575 IZ196575:JA196575 SV196575:SW196575 ACR196575:ACS196575 AMN196575:AMO196575 AWJ196575:AWK196575 BGF196575:BGG196575 BQB196575:BQC196575 BZX196575:BZY196575 CJT196575:CJU196575 CTP196575:CTQ196575 DDL196575:DDM196575 DNH196575:DNI196575 DXD196575:DXE196575 EGZ196575:EHA196575 EQV196575:EQW196575 FAR196575:FAS196575 FKN196575:FKO196575 FUJ196575:FUK196575 GEF196575:GEG196575 GOB196575:GOC196575 GXX196575:GXY196575 HHT196575:HHU196575 HRP196575:HRQ196575 IBL196575:IBM196575 ILH196575:ILI196575 IVD196575:IVE196575 JEZ196575:JFA196575 JOV196575:JOW196575 JYR196575:JYS196575 KIN196575:KIO196575 KSJ196575:KSK196575 LCF196575:LCG196575 LMB196575:LMC196575 LVX196575:LVY196575 MFT196575:MFU196575 MPP196575:MPQ196575 MZL196575:MZM196575 NJH196575:NJI196575 NTD196575:NTE196575 OCZ196575:ODA196575 OMV196575:OMW196575 OWR196575:OWS196575 PGN196575:PGO196575 PQJ196575:PQK196575 QAF196575:QAG196575 QKB196575:QKC196575 QTX196575:QTY196575 RDT196575:RDU196575 RNP196575:RNQ196575 RXL196575:RXM196575 SHH196575:SHI196575 SRD196575:SRE196575 TAZ196575:TBA196575 TKV196575:TKW196575 TUR196575:TUS196575 UEN196575:UEO196575 UOJ196575:UOK196575 UYF196575:UYG196575 VIB196575:VIC196575 VRX196575:VRY196575 WBT196575:WBU196575 WLP196575:WLQ196575 WVL196575:WVM196575 D262111:E262111 IZ262111:JA262111 SV262111:SW262111 ACR262111:ACS262111 AMN262111:AMO262111 AWJ262111:AWK262111 BGF262111:BGG262111 BQB262111:BQC262111 BZX262111:BZY262111 CJT262111:CJU262111 CTP262111:CTQ262111 DDL262111:DDM262111 DNH262111:DNI262111 DXD262111:DXE262111 EGZ262111:EHA262111 EQV262111:EQW262111 FAR262111:FAS262111 FKN262111:FKO262111 FUJ262111:FUK262111 GEF262111:GEG262111 GOB262111:GOC262111 GXX262111:GXY262111 HHT262111:HHU262111 HRP262111:HRQ262111 IBL262111:IBM262111 ILH262111:ILI262111 IVD262111:IVE262111 JEZ262111:JFA262111 JOV262111:JOW262111 JYR262111:JYS262111 KIN262111:KIO262111 KSJ262111:KSK262111 LCF262111:LCG262111 LMB262111:LMC262111 LVX262111:LVY262111 MFT262111:MFU262111 MPP262111:MPQ262111 MZL262111:MZM262111 NJH262111:NJI262111 NTD262111:NTE262111 OCZ262111:ODA262111 OMV262111:OMW262111 OWR262111:OWS262111 PGN262111:PGO262111 PQJ262111:PQK262111 QAF262111:QAG262111 QKB262111:QKC262111 QTX262111:QTY262111 RDT262111:RDU262111 RNP262111:RNQ262111 RXL262111:RXM262111 SHH262111:SHI262111 SRD262111:SRE262111 TAZ262111:TBA262111 TKV262111:TKW262111 TUR262111:TUS262111 UEN262111:UEO262111 UOJ262111:UOK262111 UYF262111:UYG262111 VIB262111:VIC262111 VRX262111:VRY262111 WBT262111:WBU262111 WLP262111:WLQ262111 WVL262111:WVM262111 D327647:E327647 IZ327647:JA327647 SV327647:SW327647 ACR327647:ACS327647 AMN327647:AMO327647 AWJ327647:AWK327647 BGF327647:BGG327647 BQB327647:BQC327647 BZX327647:BZY327647 CJT327647:CJU327647 CTP327647:CTQ327647 DDL327647:DDM327647 DNH327647:DNI327647 DXD327647:DXE327647 EGZ327647:EHA327647 EQV327647:EQW327647 FAR327647:FAS327647 FKN327647:FKO327647 FUJ327647:FUK327647 GEF327647:GEG327647 GOB327647:GOC327647 GXX327647:GXY327647 HHT327647:HHU327647 HRP327647:HRQ327647 IBL327647:IBM327647 ILH327647:ILI327647 IVD327647:IVE327647 JEZ327647:JFA327647 JOV327647:JOW327647 JYR327647:JYS327647 KIN327647:KIO327647 KSJ327647:KSK327647 LCF327647:LCG327647 LMB327647:LMC327647 LVX327647:LVY327647 MFT327647:MFU327647 MPP327647:MPQ327647 MZL327647:MZM327647 NJH327647:NJI327647 NTD327647:NTE327647 OCZ327647:ODA327647 OMV327647:OMW327647 OWR327647:OWS327647 PGN327647:PGO327647 PQJ327647:PQK327647 QAF327647:QAG327647 QKB327647:QKC327647 QTX327647:QTY327647 RDT327647:RDU327647 RNP327647:RNQ327647 RXL327647:RXM327647 SHH327647:SHI327647 SRD327647:SRE327647 TAZ327647:TBA327647 TKV327647:TKW327647 TUR327647:TUS327647 UEN327647:UEO327647 UOJ327647:UOK327647 UYF327647:UYG327647 VIB327647:VIC327647 VRX327647:VRY327647 WBT327647:WBU327647 WLP327647:WLQ327647 WVL327647:WVM327647 D393183:E393183 IZ393183:JA393183 SV393183:SW393183 ACR393183:ACS393183 AMN393183:AMO393183 AWJ393183:AWK393183 BGF393183:BGG393183 BQB393183:BQC393183 BZX393183:BZY393183 CJT393183:CJU393183 CTP393183:CTQ393183 DDL393183:DDM393183 DNH393183:DNI393183 DXD393183:DXE393183 EGZ393183:EHA393183 EQV393183:EQW393183 FAR393183:FAS393183 FKN393183:FKO393183 FUJ393183:FUK393183 GEF393183:GEG393183 GOB393183:GOC393183 GXX393183:GXY393183 HHT393183:HHU393183 HRP393183:HRQ393183 IBL393183:IBM393183 ILH393183:ILI393183 IVD393183:IVE393183 JEZ393183:JFA393183 JOV393183:JOW393183 JYR393183:JYS393183 KIN393183:KIO393183 KSJ393183:KSK393183 LCF393183:LCG393183 LMB393183:LMC393183 LVX393183:LVY393183 MFT393183:MFU393183 MPP393183:MPQ393183 MZL393183:MZM393183 NJH393183:NJI393183 NTD393183:NTE393183 OCZ393183:ODA393183 OMV393183:OMW393183 OWR393183:OWS393183 PGN393183:PGO393183 PQJ393183:PQK393183 QAF393183:QAG393183 QKB393183:QKC393183 QTX393183:QTY393183 RDT393183:RDU393183 RNP393183:RNQ393183 RXL393183:RXM393183 SHH393183:SHI393183 SRD393183:SRE393183 TAZ393183:TBA393183 TKV393183:TKW393183 TUR393183:TUS393183 UEN393183:UEO393183 UOJ393183:UOK393183 UYF393183:UYG393183 VIB393183:VIC393183 VRX393183:VRY393183 WBT393183:WBU393183 WLP393183:WLQ393183 WVL393183:WVM393183 D458719:E458719 IZ458719:JA458719 SV458719:SW458719 ACR458719:ACS458719 AMN458719:AMO458719 AWJ458719:AWK458719 BGF458719:BGG458719 BQB458719:BQC458719 BZX458719:BZY458719 CJT458719:CJU458719 CTP458719:CTQ458719 DDL458719:DDM458719 DNH458719:DNI458719 DXD458719:DXE458719 EGZ458719:EHA458719 EQV458719:EQW458719 FAR458719:FAS458719 FKN458719:FKO458719 FUJ458719:FUK458719 GEF458719:GEG458719 GOB458719:GOC458719 GXX458719:GXY458719 HHT458719:HHU458719 HRP458719:HRQ458719 IBL458719:IBM458719 ILH458719:ILI458719 IVD458719:IVE458719 JEZ458719:JFA458719 JOV458719:JOW458719 JYR458719:JYS458719 KIN458719:KIO458719 KSJ458719:KSK458719 LCF458719:LCG458719 LMB458719:LMC458719 LVX458719:LVY458719 MFT458719:MFU458719 MPP458719:MPQ458719 MZL458719:MZM458719 NJH458719:NJI458719 NTD458719:NTE458719 OCZ458719:ODA458719 OMV458719:OMW458719 OWR458719:OWS458719 PGN458719:PGO458719 PQJ458719:PQK458719 QAF458719:QAG458719 QKB458719:QKC458719 QTX458719:QTY458719 RDT458719:RDU458719 RNP458719:RNQ458719 RXL458719:RXM458719 SHH458719:SHI458719 SRD458719:SRE458719 TAZ458719:TBA458719 TKV458719:TKW458719 TUR458719:TUS458719 UEN458719:UEO458719 UOJ458719:UOK458719 UYF458719:UYG458719 VIB458719:VIC458719 VRX458719:VRY458719 WBT458719:WBU458719 WLP458719:WLQ458719 WVL458719:WVM458719 D524255:E524255 IZ524255:JA524255 SV524255:SW524255 ACR524255:ACS524255 AMN524255:AMO524255 AWJ524255:AWK524255 BGF524255:BGG524255 BQB524255:BQC524255 BZX524255:BZY524255 CJT524255:CJU524255 CTP524255:CTQ524255 DDL524255:DDM524255 DNH524255:DNI524255 DXD524255:DXE524255 EGZ524255:EHA524255 EQV524255:EQW524255 FAR524255:FAS524255 FKN524255:FKO524255 FUJ524255:FUK524255 GEF524255:GEG524255 GOB524255:GOC524255 GXX524255:GXY524255 HHT524255:HHU524255 HRP524255:HRQ524255 IBL524255:IBM524255 ILH524255:ILI524255 IVD524255:IVE524255 JEZ524255:JFA524255 JOV524255:JOW524255 JYR524255:JYS524255 KIN524255:KIO524255 KSJ524255:KSK524255 LCF524255:LCG524255 LMB524255:LMC524255 LVX524255:LVY524255 MFT524255:MFU524255 MPP524255:MPQ524255 MZL524255:MZM524255 NJH524255:NJI524255 NTD524255:NTE524255 OCZ524255:ODA524255 OMV524255:OMW524255 OWR524255:OWS524255 PGN524255:PGO524255 PQJ524255:PQK524255 QAF524255:QAG524255 QKB524255:QKC524255 QTX524255:QTY524255 RDT524255:RDU524255 RNP524255:RNQ524255 RXL524255:RXM524255 SHH524255:SHI524255 SRD524255:SRE524255 TAZ524255:TBA524255 TKV524255:TKW524255 TUR524255:TUS524255 UEN524255:UEO524255 UOJ524255:UOK524255 UYF524255:UYG524255 VIB524255:VIC524255 VRX524255:VRY524255 WBT524255:WBU524255 WLP524255:WLQ524255 WVL524255:WVM524255 D589791:E589791 IZ589791:JA589791 SV589791:SW589791 ACR589791:ACS589791 AMN589791:AMO589791 AWJ589791:AWK589791 BGF589791:BGG589791 BQB589791:BQC589791 BZX589791:BZY589791 CJT589791:CJU589791 CTP589791:CTQ589791 DDL589791:DDM589791 DNH589791:DNI589791 DXD589791:DXE589791 EGZ589791:EHA589791 EQV589791:EQW589791 FAR589791:FAS589791 FKN589791:FKO589791 FUJ589791:FUK589791 GEF589791:GEG589791 GOB589791:GOC589791 GXX589791:GXY589791 HHT589791:HHU589791 HRP589791:HRQ589791 IBL589791:IBM589791 ILH589791:ILI589791 IVD589791:IVE589791 JEZ589791:JFA589791 JOV589791:JOW589791 JYR589791:JYS589791 KIN589791:KIO589791 KSJ589791:KSK589791 LCF589791:LCG589791 LMB589791:LMC589791 LVX589791:LVY589791 MFT589791:MFU589791 MPP589791:MPQ589791 MZL589791:MZM589791 NJH589791:NJI589791 NTD589791:NTE589791 OCZ589791:ODA589791 OMV589791:OMW589791 OWR589791:OWS589791 PGN589791:PGO589791 PQJ589791:PQK589791 QAF589791:QAG589791 QKB589791:QKC589791 QTX589791:QTY589791 RDT589791:RDU589791 RNP589791:RNQ589791 RXL589791:RXM589791 SHH589791:SHI589791 SRD589791:SRE589791 TAZ589791:TBA589791 TKV589791:TKW589791 TUR589791:TUS589791 UEN589791:UEO589791 UOJ589791:UOK589791 UYF589791:UYG589791 VIB589791:VIC589791 VRX589791:VRY589791 WBT589791:WBU589791 WLP589791:WLQ589791 WVL589791:WVM589791 D655327:E655327 IZ655327:JA655327 SV655327:SW655327 ACR655327:ACS655327 AMN655327:AMO655327 AWJ655327:AWK655327 BGF655327:BGG655327 BQB655327:BQC655327 BZX655327:BZY655327 CJT655327:CJU655327 CTP655327:CTQ655327 DDL655327:DDM655327 DNH655327:DNI655327 DXD655327:DXE655327 EGZ655327:EHA655327 EQV655327:EQW655327 FAR655327:FAS655327 FKN655327:FKO655327 FUJ655327:FUK655327 GEF655327:GEG655327 GOB655327:GOC655327 GXX655327:GXY655327 HHT655327:HHU655327 HRP655327:HRQ655327 IBL655327:IBM655327 ILH655327:ILI655327 IVD655327:IVE655327 JEZ655327:JFA655327 JOV655327:JOW655327 JYR655327:JYS655327 KIN655327:KIO655327 KSJ655327:KSK655327 LCF655327:LCG655327 LMB655327:LMC655327 LVX655327:LVY655327 MFT655327:MFU655327 MPP655327:MPQ655327 MZL655327:MZM655327 NJH655327:NJI655327 NTD655327:NTE655327 OCZ655327:ODA655327 OMV655327:OMW655327 OWR655327:OWS655327 PGN655327:PGO655327 PQJ655327:PQK655327 QAF655327:QAG655327 QKB655327:QKC655327 QTX655327:QTY655327 RDT655327:RDU655327 RNP655327:RNQ655327 RXL655327:RXM655327 SHH655327:SHI655327 SRD655327:SRE655327 TAZ655327:TBA655327 TKV655327:TKW655327 TUR655327:TUS655327 UEN655327:UEO655327 UOJ655327:UOK655327 UYF655327:UYG655327 VIB655327:VIC655327 VRX655327:VRY655327 WBT655327:WBU655327 WLP655327:WLQ655327 WVL655327:WVM655327 D720863:E720863 IZ720863:JA720863 SV720863:SW720863 ACR720863:ACS720863 AMN720863:AMO720863 AWJ720863:AWK720863 BGF720863:BGG720863 BQB720863:BQC720863 BZX720863:BZY720863 CJT720863:CJU720863 CTP720863:CTQ720863 DDL720863:DDM720863 DNH720863:DNI720863 DXD720863:DXE720863 EGZ720863:EHA720863 EQV720863:EQW720863 FAR720863:FAS720863 FKN720863:FKO720863 FUJ720863:FUK720863 GEF720863:GEG720863 GOB720863:GOC720863 GXX720863:GXY720863 HHT720863:HHU720863 HRP720863:HRQ720863 IBL720863:IBM720863 ILH720863:ILI720863 IVD720863:IVE720863 JEZ720863:JFA720863 JOV720863:JOW720863 JYR720863:JYS720863 KIN720863:KIO720863 KSJ720863:KSK720863 LCF720863:LCG720863 LMB720863:LMC720863 LVX720863:LVY720863 MFT720863:MFU720863 MPP720863:MPQ720863 MZL720863:MZM720863 NJH720863:NJI720863 NTD720863:NTE720863 OCZ720863:ODA720863 OMV720863:OMW720863 OWR720863:OWS720863 PGN720863:PGO720863 PQJ720863:PQK720863 QAF720863:QAG720863 QKB720863:QKC720863 QTX720863:QTY720863 RDT720863:RDU720863 RNP720863:RNQ720863 RXL720863:RXM720863 SHH720863:SHI720863 SRD720863:SRE720863 TAZ720863:TBA720863 TKV720863:TKW720863 TUR720863:TUS720863 UEN720863:UEO720863 UOJ720863:UOK720863 UYF720863:UYG720863 VIB720863:VIC720863 VRX720863:VRY720863 WBT720863:WBU720863 WLP720863:WLQ720863 WVL720863:WVM720863 D786399:E786399 IZ786399:JA786399 SV786399:SW786399 ACR786399:ACS786399 AMN786399:AMO786399 AWJ786399:AWK786399 BGF786399:BGG786399 BQB786399:BQC786399 BZX786399:BZY786399 CJT786399:CJU786399 CTP786399:CTQ786399 DDL786399:DDM786399 DNH786399:DNI786399 DXD786399:DXE786399 EGZ786399:EHA786399 EQV786399:EQW786399 FAR786399:FAS786399 FKN786399:FKO786399 FUJ786399:FUK786399 GEF786399:GEG786399 GOB786399:GOC786399 GXX786399:GXY786399 HHT786399:HHU786399 HRP786399:HRQ786399 IBL786399:IBM786399 ILH786399:ILI786399 IVD786399:IVE786399 JEZ786399:JFA786399 JOV786399:JOW786399 JYR786399:JYS786399 KIN786399:KIO786399 KSJ786399:KSK786399 LCF786399:LCG786399 LMB786399:LMC786399 LVX786399:LVY786399 MFT786399:MFU786399 MPP786399:MPQ786399 MZL786399:MZM786399 NJH786399:NJI786399 NTD786399:NTE786399 OCZ786399:ODA786399 OMV786399:OMW786399 OWR786399:OWS786399 PGN786399:PGO786399 PQJ786399:PQK786399 QAF786399:QAG786399 QKB786399:QKC786399 QTX786399:QTY786399 RDT786399:RDU786399 RNP786399:RNQ786399 RXL786399:RXM786399 SHH786399:SHI786399 SRD786399:SRE786399 TAZ786399:TBA786399 TKV786399:TKW786399 TUR786399:TUS786399 UEN786399:UEO786399 UOJ786399:UOK786399 UYF786399:UYG786399 VIB786399:VIC786399 VRX786399:VRY786399 WBT786399:WBU786399 WLP786399:WLQ786399 WVL786399:WVM786399 D851935:E851935 IZ851935:JA851935 SV851935:SW851935 ACR851935:ACS851935 AMN851935:AMO851935 AWJ851935:AWK851935 BGF851935:BGG851935 BQB851935:BQC851935 BZX851935:BZY851935 CJT851935:CJU851935 CTP851935:CTQ851935 DDL851935:DDM851935 DNH851935:DNI851935 DXD851935:DXE851935 EGZ851935:EHA851935 EQV851935:EQW851935 FAR851935:FAS851935 FKN851935:FKO851935 FUJ851935:FUK851935 GEF851935:GEG851935 GOB851935:GOC851935 GXX851935:GXY851935 HHT851935:HHU851935 HRP851935:HRQ851935 IBL851935:IBM851935 ILH851935:ILI851935 IVD851935:IVE851935 JEZ851935:JFA851935 JOV851935:JOW851935 JYR851935:JYS851935 KIN851935:KIO851935 KSJ851935:KSK851935 LCF851935:LCG851935 LMB851935:LMC851935 LVX851935:LVY851935 MFT851935:MFU851935 MPP851935:MPQ851935 MZL851935:MZM851935 NJH851935:NJI851935 NTD851935:NTE851935 OCZ851935:ODA851935 OMV851935:OMW851935 OWR851935:OWS851935 PGN851935:PGO851935 PQJ851935:PQK851935 QAF851935:QAG851935 QKB851935:QKC851935 QTX851935:QTY851935 RDT851935:RDU851935 RNP851935:RNQ851935 RXL851935:RXM851935 SHH851935:SHI851935 SRD851935:SRE851935 TAZ851935:TBA851935 TKV851935:TKW851935 TUR851935:TUS851935 UEN851935:UEO851935 UOJ851935:UOK851935 UYF851935:UYG851935 VIB851935:VIC851935 VRX851935:VRY851935 WBT851935:WBU851935 WLP851935:WLQ851935 WVL851935:WVM851935 D917471:E917471 IZ917471:JA917471 SV917471:SW917471 ACR917471:ACS917471 AMN917471:AMO917471 AWJ917471:AWK917471 BGF917471:BGG917471 BQB917471:BQC917471 BZX917471:BZY917471 CJT917471:CJU917471 CTP917471:CTQ917471 DDL917471:DDM917471 DNH917471:DNI917471 DXD917471:DXE917471 EGZ917471:EHA917471 EQV917471:EQW917471 FAR917471:FAS917471 FKN917471:FKO917471 FUJ917471:FUK917471 GEF917471:GEG917471 GOB917471:GOC917471 GXX917471:GXY917471 HHT917471:HHU917471 HRP917471:HRQ917471 IBL917471:IBM917471 ILH917471:ILI917471 IVD917471:IVE917471 JEZ917471:JFA917471 JOV917471:JOW917471 JYR917471:JYS917471 KIN917471:KIO917471 KSJ917471:KSK917471 LCF917471:LCG917471 LMB917471:LMC917471 LVX917471:LVY917471 MFT917471:MFU917471 MPP917471:MPQ917471 MZL917471:MZM917471 NJH917471:NJI917471 NTD917471:NTE917471 OCZ917471:ODA917471 OMV917471:OMW917471 OWR917471:OWS917471 PGN917471:PGO917471 PQJ917471:PQK917471 QAF917471:QAG917471 QKB917471:QKC917471 QTX917471:QTY917471 RDT917471:RDU917471 RNP917471:RNQ917471 RXL917471:RXM917471 SHH917471:SHI917471 SRD917471:SRE917471 TAZ917471:TBA917471 TKV917471:TKW917471 TUR917471:TUS917471 UEN917471:UEO917471 UOJ917471:UOK917471 UYF917471:UYG917471 VIB917471:VIC917471 VRX917471:VRY917471 WBT917471:WBU917471 WLP917471:WLQ917471 WVL917471:WVM917471 D983007:E983007 IZ983007:JA983007 SV983007:SW983007 ACR983007:ACS983007 AMN983007:AMO983007 AWJ983007:AWK983007 BGF983007:BGG983007 BQB983007:BQC983007 BZX983007:BZY983007 CJT983007:CJU983007 CTP983007:CTQ983007 DDL983007:DDM983007 DNH983007:DNI983007 DXD983007:DXE983007 EGZ983007:EHA983007 EQV983007:EQW983007 FAR983007:FAS983007 FKN983007:FKO983007 FUJ983007:FUK983007 GEF983007:GEG983007 GOB983007:GOC983007 GXX983007:GXY983007 HHT983007:HHU983007 HRP983007:HRQ983007 IBL983007:IBM983007 ILH983007:ILI983007 IVD983007:IVE983007 JEZ983007:JFA983007 JOV983007:JOW983007 JYR983007:JYS983007 KIN983007:KIO983007 KSJ983007:KSK983007 LCF983007:LCG983007 LMB983007:LMC983007 LVX983007:LVY983007 MFT983007:MFU983007 MPP983007:MPQ983007 MZL983007:MZM983007 NJH983007:NJI983007 NTD983007:NTE983007 OCZ983007:ODA983007 OMV983007:OMW983007 OWR983007:OWS983007 PGN983007:PGO983007 PQJ983007:PQK983007 QAF983007:QAG983007 QKB983007:QKC983007 QTX983007:QTY983007 RDT983007:RDU983007 RNP983007:RNQ983007 RXL983007:RXM983007 SHH983007:SHI983007 SRD983007:SRE983007 TAZ983007:TBA983007 TKV983007:TKW983007 TUR983007:TUS983007 UEN983007:UEO983007 UOJ983007:UOK983007 UYF983007:UYG983007 VIB983007:VIC983007 VRX983007:VRY983007 WBT983007:WBU983007 WLP983007:WLQ983007 WVL983007:WVM983007" xr:uid="{00000000-0002-0000-0100-000004000000}">
      <formula1>$C$100:$C$109</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4:E65504 IZ65504:JA65504 SV65504:SW65504 ACR65504:ACS65504 AMN65504:AMO65504 AWJ65504:AWK65504 BGF65504:BGG65504 BQB65504:BQC65504 BZX65504:BZY65504 CJT65504:CJU65504 CTP65504:CTQ65504 DDL65504:DDM65504 DNH65504:DNI65504 DXD65504:DXE65504 EGZ65504:EHA65504 EQV65504:EQW65504 FAR65504:FAS65504 FKN65504:FKO65504 FUJ65504:FUK65504 GEF65504:GEG65504 GOB65504:GOC65504 GXX65504:GXY65504 HHT65504:HHU65504 HRP65504:HRQ65504 IBL65504:IBM65504 ILH65504:ILI65504 IVD65504:IVE65504 JEZ65504:JFA65504 JOV65504:JOW65504 JYR65504:JYS65504 KIN65504:KIO65504 KSJ65504:KSK65504 LCF65504:LCG65504 LMB65504:LMC65504 LVX65504:LVY65504 MFT65504:MFU65504 MPP65504:MPQ65504 MZL65504:MZM65504 NJH65504:NJI65504 NTD65504:NTE65504 OCZ65504:ODA65504 OMV65504:OMW65504 OWR65504:OWS65504 PGN65504:PGO65504 PQJ65504:PQK65504 QAF65504:QAG65504 QKB65504:QKC65504 QTX65504:QTY65504 RDT65504:RDU65504 RNP65504:RNQ65504 RXL65504:RXM65504 SHH65504:SHI65504 SRD65504:SRE65504 TAZ65504:TBA65504 TKV65504:TKW65504 TUR65504:TUS65504 UEN65504:UEO65504 UOJ65504:UOK65504 UYF65504:UYG65504 VIB65504:VIC65504 VRX65504:VRY65504 WBT65504:WBU65504 WLP65504:WLQ65504 WVL65504:WVM65504 D131040:E131040 IZ131040:JA131040 SV131040:SW131040 ACR131040:ACS131040 AMN131040:AMO131040 AWJ131040:AWK131040 BGF131040:BGG131040 BQB131040:BQC131040 BZX131040:BZY131040 CJT131040:CJU131040 CTP131040:CTQ131040 DDL131040:DDM131040 DNH131040:DNI131040 DXD131040:DXE131040 EGZ131040:EHA131040 EQV131040:EQW131040 FAR131040:FAS131040 FKN131040:FKO131040 FUJ131040:FUK131040 GEF131040:GEG131040 GOB131040:GOC131040 GXX131040:GXY131040 HHT131040:HHU131040 HRP131040:HRQ131040 IBL131040:IBM131040 ILH131040:ILI131040 IVD131040:IVE131040 JEZ131040:JFA131040 JOV131040:JOW131040 JYR131040:JYS131040 KIN131040:KIO131040 KSJ131040:KSK131040 LCF131040:LCG131040 LMB131040:LMC131040 LVX131040:LVY131040 MFT131040:MFU131040 MPP131040:MPQ131040 MZL131040:MZM131040 NJH131040:NJI131040 NTD131040:NTE131040 OCZ131040:ODA131040 OMV131040:OMW131040 OWR131040:OWS131040 PGN131040:PGO131040 PQJ131040:PQK131040 QAF131040:QAG131040 QKB131040:QKC131040 QTX131040:QTY131040 RDT131040:RDU131040 RNP131040:RNQ131040 RXL131040:RXM131040 SHH131040:SHI131040 SRD131040:SRE131040 TAZ131040:TBA131040 TKV131040:TKW131040 TUR131040:TUS131040 UEN131040:UEO131040 UOJ131040:UOK131040 UYF131040:UYG131040 VIB131040:VIC131040 VRX131040:VRY131040 WBT131040:WBU131040 WLP131040:WLQ131040 WVL131040:WVM131040 D196576:E196576 IZ196576:JA196576 SV196576:SW196576 ACR196576:ACS196576 AMN196576:AMO196576 AWJ196576:AWK196576 BGF196576:BGG196576 BQB196576:BQC196576 BZX196576:BZY196576 CJT196576:CJU196576 CTP196576:CTQ196576 DDL196576:DDM196576 DNH196576:DNI196576 DXD196576:DXE196576 EGZ196576:EHA196576 EQV196576:EQW196576 FAR196576:FAS196576 FKN196576:FKO196576 FUJ196576:FUK196576 GEF196576:GEG196576 GOB196576:GOC196576 GXX196576:GXY196576 HHT196576:HHU196576 HRP196576:HRQ196576 IBL196576:IBM196576 ILH196576:ILI196576 IVD196576:IVE196576 JEZ196576:JFA196576 JOV196576:JOW196576 JYR196576:JYS196576 KIN196576:KIO196576 KSJ196576:KSK196576 LCF196576:LCG196576 LMB196576:LMC196576 LVX196576:LVY196576 MFT196576:MFU196576 MPP196576:MPQ196576 MZL196576:MZM196576 NJH196576:NJI196576 NTD196576:NTE196576 OCZ196576:ODA196576 OMV196576:OMW196576 OWR196576:OWS196576 PGN196576:PGO196576 PQJ196576:PQK196576 QAF196576:QAG196576 QKB196576:QKC196576 QTX196576:QTY196576 RDT196576:RDU196576 RNP196576:RNQ196576 RXL196576:RXM196576 SHH196576:SHI196576 SRD196576:SRE196576 TAZ196576:TBA196576 TKV196576:TKW196576 TUR196576:TUS196576 UEN196576:UEO196576 UOJ196576:UOK196576 UYF196576:UYG196576 VIB196576:VIC196576 VRX196576:VRY196576 WBT196576:WBU196576 WLP196576:WLQ196576 WVL196576:WVM196576 D262112:E262112 IZ262112:JA262112 SV262112:SW262112 ACR262112:ACS262112 AMN262112:AMO262112 AWJ262112:AWK262112 BGF262112:BGG262112 BQB262112:BQC262112 BZX262112:BZY262112 CJT262112:CJU262112 CTP262112:CTQ262112 DDL262112:DDM262112 DNH262112:DNI262112 DXD262112:DXE262112 EGZ262112:EHA262112 EQV262112:EQW262112 FAR262112:FAS262112 FKN262112:FKO262112 FUJ262112:FUK262112 GEF262112:GEG262112 GOB262112:GOC262112 GXX262112:GXY262112 HHT262112:HHU262112 HRP262112:HRQ262112 IBL262112:IBM262112 ILH262112:ILI262112 IVD262112:IVE262112 JEZ262112:JFA262112 JOV262112:JOW262112 JYR262112:JYS262112 KIN262112:KIO262112 KSJ262112:KSK262112 LCF262112:LCG262112 LMB262112:LMC262112 LVX262112:LVY262112 MFT262112:MFU262112 MPP262112:MPQ262112 MZL262112:MZM262112 NJH262112:NJI262112 NTD262112:NTE262112 OCZ262112:ODA262112 OMV262112:OMW262112 OWR262112:OWS262112 PGN262112:PGO262112 PQJ262112:PQK262112 QAF262112:QAG262112 QKB262112:QKC262112 QTX262112:QTY262112 RDT262112:RDU262112 RNP262112:RNQ262112 RXL262112:RXM262112 SHH262112:SHI262112 SRD262112:SRE262112 TAZ262112:TBA262112 TKV262112:TKW262112 TUR262112:TUS262112 UEN262112:UEO262112 UOJ262112:UOK262112 UYF262112:UYG262112 VIB262112:VIC262112 VRX262112:VRY262112 WBT262112:WBU262112 WLP262112:WLQ262112 WVL262112:WVM262112 D327648:E327648 IZ327648:JA327648 SV327648:SW327648 ACR327648:ACS327648 AMN327648:AMO327648 AWJ327648:AWK327648 BGF327648:BGG327648 BQB327648:BQC327648 BZX327648:BZY327648 CJT327648:CJU327648 CTP327648:CTQ327648 DDL327648:DDM327648 DNH327648:DNI327648 DXD327648:DXE327648 EGZ327648:EHA327648 EQV327648:EQW327648 FAR327648:FAS327648 FKN327648:FKO327648 FUJ327648:FUK327648 GEF327648:GEG327648 GOB327648:GOC327648 GXX327648:GXY327648 HHT327648:HHU327648 HRP327648:HRQ327648 IBL327648:IBM327648 ILH327648:ILI327648 IVD327648:IVE327648 JEZ327648:JFA327648 JOV327648:JOW327648 JYR327648:JYS327648 KIN327648:KIO327648 KSJ327648:KSK327648 LCF327648:LCG327648 LMB327648:LMC327648 LVX327648:LVY327648 MFT327648:MFU327648 MPP327648:MPQ327648 MZL327648:MZM327648 NJH327648:NJI327648 NTD327648:NTE327648 OCZ327648:ODA327648 OMV327648:OMW327648 OWR327648:OWS327648 PGN327648:PGO327648 PQJ327648:PQK327648 QAF327648:QAG327648 QKB327648:QKC327648 QTX327648:QTY327648 RDT327648:RDU327648 RNP327648:RNQ327648 RXL327648:RXM327648 SHH327648:SHI327648 SRD327648:SRE327648 TAZ327648:TBA327648 TKV327648:TKW327648 TUR327648:TUS327648 UEN327648:UEO327648 UOJ327648:UOK327648 UYF327648:UYG327648 VIB327648:VIC327648 VRX327648:VRY327648 WBT327648:WBU327648 WLP327648:WLQ327648 WVL327648:WVM327648 D393184:E393184 IZ393184:JA393184 SV393184:SW393184 ACR393184:ACS393184 AMN393184:AMO393184 AWJ393184:AWK393184 BGF393184:BGG393184 BQB393184:BQC393184 BZX393184:BZY393184 CJT393184:CJU393184 CTP393184:CTQ393184 DDL393184:DDM393184 DNH393184:DNI393184 DXD393184:DXE393184 EGZ393184:EHA393184 EQV393184:EQW393184 FAR393184:FAS393184 FKN393184:FKO393184 FUJ393184:FUK393184 GEF393184:GEG393184 GOB393184:GOC393184 GXX393184:GXY393184 HHT393184:HHU393184 HRP393184:HRQ393184 IBL393184:IBM393184 ILH393184:ILI393184 IVD393184:IVE393184 JEZ393184:JFA393184 JOV393184:JOW393184 JYR393184:JYS393184 KIN393184:KIO393184 KSJ393184:KSK393184 LCF393184:LCG393184 LMB393184:LMC393184 LVX393184:LVY393184 MFT393184:MFU393184 MPP393184:MPQ393184 MZL393184:MZM393184 NJH393184:NJI393184 NTD393184:NTE393184 OCZ393184:ODA393184 OMV393184:OMW393184 OWR393184:OWS393184 PGN393184:PGO393184 PQJ393184:PQK393184 QAF393184:QAG393184 QKB393184:QKC393184 QTX393184:QTY393184 RDT393184:RDU393184 RNP393184:RNQ393184 RXL393184:RXM393184 SHH393184:SHI393184 SRD393184:SRE393184 TAZ393184:TBA393184 TKV393184:TKW393184 TUR393184:TUS393184 UEN393184:UEO393184 UOJ393184:UOK393184 UYF393184:UYG393184 VIB393184:VIC393184 VRX393184:VRY393184 WBT393184:WBU393184 WLP393184:WLQ393184 WVL393184:WVM393184 D458720:E458720 IZ458720:JA458720 SV458720:SW458720 ACR458720:ACS458720 AMN458720:AMO458720 AWJ458720:AWK458720 BGF458720:BGG458720 BQB458720:BQC458720 BZX458720:BZY458720 CJT458720:CJU458720 CTP458720:CTQ458720 DDL458720:DDM458720 DNH458720:DNI458720 DXD458720:DXE458720 EGZ458720:EHA458720 EQV458720:EQW458720 FAR458720:FAS458720 FKN458720:FKO458720 FUJ458720:FUK458720 GEF458720:GEG458720 GOB458720:GOC458720 GXX458720:GXY458720 HHT458720:HHU458720 HRP458720:HRQ458720 IBL458720:IBM458720 ILH458720:ILI458720 IVD458720:IVE458720 JEZ458720:JFA458720 JOV458720:JOW458720 JYR458720:JYS458720 KIN458720:KIO458720 KSJ458720:KSK458720 LCF458720:LCG458720 LMB458720:LMC458720 LVX458720:LVY458720 MFT458720:MFU458720 MPP458720:MPQ458720 MZL458720:MZM458720 NJH458720:NJI458720 NTD458720:NTE458720 OCZ458720:ODA458720 OMV458720:OMW458720 OWR458720:OWS458720 PGN458720:PGO458720 PQJ458720:PQK458720 QAF458720:QAG458720 QKB458720:QKC458720 QTX458720:QTY458720 RDT458720:RDU458720 RNP458720:RNQ458720 RXL458720:RXM458720 SHH458720:SHI458720 SRD458720:SRE458720 TAZ458720:TBA458720 TKV458720:TKW458720 TUR458720:TUS458720 UEN458720:UEO458720 UOJ458720:UOK458720 UYF458720:UYG458720 VIB458720:VIC458720 VRX458720:VRY458720 WBT458720:WBU458720 WLP458720:WLQ458720 WVL458720:WVM458720 D524256:E524256 IZ524256:JA524256 SV524256:SW524256 ACR524256:ACS524256 AMN524256:AMO524256 AWJ524256:AWK524256 BGF524256:BGG524256 BQB524256:BQC524256 BZX524256:BZY524256 CJT524256:CJU524256 CTP524256:CTQ524256 DDL524256:DDM524256 DNH524256:DNI524256 DXD524256:DXE524256 EGZ524256:EHA524256 EQV524256:EQW524256 FAR524256:FAS524256 FKN524256:FKO524256 FUJ524256:FUK524256 GEF524256:GEG524256 GOB524256:GOC524256 GXX524256:GXY524256 HHT524256:HHU524256 HRP524256:HRQ524256 IBL524256:IBM524256 ILH524256:ILI524256 IVD524256:IVE524256 JEZ524256:JFA524256 JOV524256:JOW524256 JYR524256:JYS524256 KIN524256:KIO524256 KSJ524256:KSK524256 LCF524256:LCG524256 LMB524256:LMC524256 LVX524256:LVY524256 MFT524256:MFU524256 MPP524256:MPQ524256 MZL524256:MZM524256 NJH524256:NJI524256 NTD524256:NTE524256 OCZ524256:ODA524256 OMV524256:OMW524256 OWR524256:OWS524256 PGN524256:PGO524256 PQJ524256:PQK524256 QAF524256:QAG524256 QKB524256:QKC524256 QTX524256:QTY524256 RDT524256:RDU524256 RNP524256:RNQ524256 RXL524256:RXM524256 SHH524256:SHI524256 SRD524256:SRE524256 TAZ524256:TBA524256 TKV524256:TKW524256 TUR524256:TUS524256 UEN524256:UEO524256 UOJ524256:UOK524256 UYF524256:UYG524256 VIB524256:VIC524256 VRX524256:VRY524256 WBT524256:WBU524256 WLP524256:WLQ524256 WVL524256:WVM524256 D589792:E589792 IZ589792:JA589792 SV589792:SW589792 ACR589792:ACS589792 AMN589792:AMO589792 AWJ589792:AWK589792 BGF589792:BGG589792 BQB589792:BQC589792 BZX589792:BZY589792 CJT589792:CJU589792 CTP589792:CTQ589792 DDL589792:DDM589792 DNH589792:DNI589792 DXD589792:DXE589792 EGZ589792:EHA589792 EQV589792:EQW589792 FAR589792:FAS589792 FKN589792:FKO589792 FUJ589792:FUK589792 GEF589792:GEG589792 GOB589792:GOC589792 GXX589792:GXY589792 HHT589792:HHU589792 HRP589792:HRQ589792 IBL589792:IBM589792 ILH589792:ILI589792 IVD589792:IVE589792 JEZ589792:JFA589792 JOV589792:JOW589792 JYR589792:JYS589792 KIN589792:KIO589792 KSJ589792:KSK589792 LCF589792:LCG589792 LMB589792:LMC589792 LVX589792:LVY589792 MFT589792:MFU589792 MPP589792:MPQ589792 MZL589792:MZM589792 NJH589792:NJI589792 NTD589792:NTE589792 OCZ589792:ODA589792 OMV589792:OMW589792 OWR589792:OWS589792 PGN589792:PGO589792 PQJ589792:PQK589792 QAF589792:QAG589792 QKB589792:QKC589792 QTX589792:QTY589792 RDT589792:RDU589792 RNP589792:RNQ589792 RXL589792:RXM589792 SHH589792:SHI589792 SRD589792:SRE589792 TAZ589792:TBA589792 TKV589792:TKW589792 TUR589792:TUS589792 UEN589792:UEO589792 UOJ589792:UOK589792 UYF589792:UYG589792 VIB589792:VIC589792 VRX589792:VRY589792 WBT589792:WBU589792 WLP589792:WLQ589792 WVL589792:WVM589792 D655328:E655328 IZ655328:JA655328 SV655328:SW655328 ACR655328:ACS655328 AMN655328:AMO655328 AWJ655328:AWK655328 BGF655328:BGG655328 BQB655328:BQC655328 BZX655328:BZY655328 CJT655328:CJU655328 CTP655328:CTQ655328 DDL655328:DDM655328 DNH655328:DNI655328 DXD655328:DXE655328 EGZ655328:EHA655328 EQV655328:EQW655328 FAR655328:FAS655328 FKN655328:FKO655328 FUJ655328:FUK655328 GEF655328:GEG655328 GOB655328:GOC655328 GXX655328:GXY655328 HHT655328:HHU655328 HRP655328:HRQ655328 IBL655328:IBM655328 ILH655328:ILI655328 IVD655328:IVE655328 JEZ655328:JFA655328 JOV655328:JOW655328 JYR655328:JYS655328 KIN655328:KIO655328 KSJ655328:KSK655328 LCF655328:LCG655328 LMB655328:LMC655328 LVX655328:LVY655328 MFT655328:MFU655328 MPP655328:MPQ655328 MZL655328:MZM655328 NJH655328:NJI655328 NTD655328:NTE655328 OCZ655328:ODA655328 OMV655328:OMW655328 OWR655328:OWS655328 PGN655328:PGO655328 PQJ655328:PQK655328 QAF655328:QAG655328 QKB655328:QKC655328 QTX655328:QTY655328 RDT655328:RDU655328 RNP655328:RNQ655328 RXL655328:RXM655328 SHH655328:SHI655328 SRD655328:SRE655328 TAZ655328:TBA655328 TKV655328:TKW655328 TUR655328:TUS655328 UEN655328:UEO655328 UOJ655328:UOK655328 UYF655328:UYG655328 VIB655328:VIC655328 VRX655328:VRY655328 WBT655328:WBU655328 WLP655328:WLQ655328 WVL655328:WVM655328 D720864:E720864 IZ720864:JA720864 SV720864:SW720864 ACR720864:ACS720864 AMN720864:AMO720864 AWJ720864:AWK720864 BGF720864:BGG720864 BQB720864:BQC720864 BZX720864:BZY720864 CJT720864:CJU720864 CTP720864:CTQ720864 DDL720864:DDM720864 DNH720864:DNI720864 DXD720864:DXE720864 EGZ720864:EHA720864 EQV720864:EQW720864 FAR720864:FAS720864 FKN720864:FKO720864 FUJ720864:FUK720864 GEF720864:GEG720864 GOB720864:GOC720864 GXX720864:GXY720864 HHT720864:HHU720864 HRP720864:HRQ720864 IBL720864:IBM720864 ILH720864:ILI720864 IVD720864:IVE720864 JEZ720864:JFA720864 JOV720864:JOW720864 JYR720864:JYS720864 KIN720864:KIO720864 KSJ720864:KSK720864 LCF720864:LCG720864 LMB720864:LMC720864 LVX720864:LVY720864 MFT720864:MFU720864 MPP720864:MPQ720864 MZL720864:MZM720864 NJH720864:NJI720864 NTD720864:NTE720864 OCZ720864:ODA720864 OMV720864:OMW720864 OWR720864:OWS720864 PGN720864:PGO720864 PQJ720864:PQK720864 QAF720864:QAG720864 QKB720864:QKC720864 QTX720864:QTY720864 RDT720864:RDU720864 RNP720864:RNQ720864 RXL720864:RXM720864 SHH720864:SHI720864 SRD720864:SRE720864 TAZ720864:TBA720864 TKV720864:TKW720864 TUR720864:TUS720864 UEN720864:UEO720864 UOJ720864:UOK720864 UYF720864:UYG720864 VIB720864:VIC720864 VRX720864:VRY720864 WBT720864:WBU720864 WLP720864:WLQ720864 WVL720864:WVM720864 D786400:E786400 IZ786400:JA786400 SV786400:SW786400 ACR786400:ACS786400 AMN786400:AMO786400 AWJ786400:AWK786400 BGF786400:BGG786400 BQB786400:BQC786400 BZX786400:BZY786400 CJT786400:CJU786400 CTP786400:CTQ786400 DDL786400:DDM786400 DNH786400:DNI786400 DXD786400:DXE786400 EGZ786400:EHA786400 EQV786400:EQW786400 FAR786400:FAS786400 FKN786400:FKO786400 FUJ786400:FUK786400 GEF786400:GEG786400 GOB786400:GOC786400 GXX786400:GXY786400 HHT786400:HHU786400 HRP786400:HRQ786400 IBL786400:IBM786400 ILH786400:ILI786400 IVD786400:IVE786400 JEZ786400:JFA786400 JOV786400:JOW786400 JYR786400:JYS786400 KIN786400:KIO786400 KSJ786400:KSK786400 LCF786400:LCG786400 LMB786400:LMC786400 LVX786400:LVY786400 MFT786400:MFU786400 MPP786400:MPQ786400 MZL786400:MZM786400 NJH786400:NJI786400 NTD786400:NTE786400 OCZ786400:ODA786400 OMV786400:OMW786400 OWR786400:OWS786400 PGN786400:PGO786400 PQJ786400:PQK786400 QAF786400:QAG786400 QKB786400:QKC786400 QTX786400:QTY786400 RDT786400:RDU786400 RNP786400:RNQ786400 RXL786400:RXM786400 SHH786400:SHI786400 SRD786400:SRE786400 TAZ786400:TBA786400 TKV786400:TKW786400 TUR786400:TUS786400 UEN786400:UEO786400 UOJ786400:UOK786400 UYF786400:UYG786400 VIB786400:VIC786400 VRX786400:VRY786400 WBT786400:WBU786400 WLP786400:WLQ786400 WVL786400:WVM786400 D851936:E851936 IZ851936:JA851936 SV851936:SW851936 ACR851936:ACS851936 AMN851936:AMO851936 AWJ851936:AWK851936 BGF851936:BGG851936 BQB851936:BQC851936 BZX851936:BZY851936 CJT851936:CJU851936 CTP851936:CTQ851936 DDL851936:DDM851936 DNH851936:DNI851936 DXD851936:DXE851936 EGZ851936:EHA851936 EQV851936:EQW851936 FAR851936:FAS851936 FKN851936:FKO851936 FUJ851936:FUK851936 GEF851936:GEG851936 GOB851936:GOC851936 GXX851936:GXY851936 HHT851936:HHU851936 HRP851936:HRQ851936 IBL851936:IBM851936 ILH851936:ILI851936 IVD851936:IVE851936 JEZ851936:JFA851936 JOV851936:JOW851936 JYR851936:JYS851936 KIN851936:KIO851936 KSJ851936:KSK851936 LCF851936:LCG851936 LMB851936:LMC851936 LVX851936:LVY851936 MFT851936:MFU851936 MPP851936:MPQ851936 MZL851936:MZM851936 NJH851936:NJI851936 NTD851936:NTE851936 OCZ851936:ODA851936 OMV851936:OMW851936 OWR851936:OWS851936 PGN851936:PGO851936 PQJ851936:PQK851936 QAF851936:QAG851936 QKB851936:QKC851936 QTX851936:QTY851936 RDT851936:RDU851936 RNP851936:RNQ851936 RXL851936:RXM851936 SHH851936:SHI851936 SRD851936:SRE851936 TAZ851936:TBA851936 TKV851936:TKW851936 TUR851936:TUS851936 UEN851936:UEO851936 UOJ851936:UOK851936 UYF851936:UYG851936 VIB851936:VIC851936 VRX851936:VRY851936 WBT851936:WBU851936 WLP851936:WLQ851936 WVL851936:WVM851936 D917472:E917472 IZ917472:JA917472 SV917472:SW917472 ACR917472:ACS917472 AMN917472:AMO917472 AWJ917472:AWK917472 BGF917472:BGG917472 BQB917472:BQC917472 BZX917472:BZY917472 CJT917472:CJU917472 CTP917472:CTQ917472 DDL917472:DDM917472 DNH917472:DNI917472 DXD917472:DXE917472 EGZ917472:EHA917472 EQV917472:EQW917472 FAR917472:FAS917472 FKN917472:FKO917472 FUJ917472:FUK917472 GEF917472:GEG917472 GOB917472:GOC917472 GXX917472:GXY917472 HHT917472:HHU917472 HRP917472:HRQ917472 IBL917472:IBM917472 ILH917472:ILI917472 IVD917472:IVE917472 JEZ917472:JFA917472 JOV917472:JOW917472 JYR917472:JYS917472 KIN917472:KIO917472 KSJ917472:KSK917472 LCF917472:LCG917472 LMB917472:LMC917472 LVX917472:LVY917472 MFT917472:MFU917472 MPP917472:MPQ917472 MZL917472:MZM917472 NJH917472:NJI917472 NTD917472:NTE917472 OCZ917472:ODA917472 OMV917472:OMW917472 OWR917472:OWS917472 PGN917472:PGO917472 PQJ917472:PQK917472 QAF917472:QAG917472 QKB917472:QKC917472 QTX917472:QTY917472 RDT917472:RDU917472 RNP917472:RNQ917472 RXL917472:RXM917472 SHH917472:SHI917472 SRD917472:SRE917472 TAZ917472:TBA917472 TKV917472:TKW917472 TUR917472:TUS917472 UEN917472:UEO917472 UOJ917472:UOK917472 UYF917472:UYG917472 VIB917472:VIC917472 VRX917472:VRY917472 WBT917472:WBU917472 WLP917472:WLQ917472 WVL917472:WVM917472 D983008:E983008 IZ983008:JA983008 SV983008:SW983008 ACR983008:ACS983008 AMN983008:AMO983008 AWJ983008:AWK983008 BGF983008:BGG983008 BQB983008:BQC983008 BZX983008:BZY983008 CJT983008:CJU983008 CTP983008:CTQ983008 DDL983008:DDM983008 DNH983008:DNI983008 DXD983008:DXE983008 EGZ983008:EHA983008 EQV983008:EQW983008 FAR983008:FAS983008 FKN983008:FKO983008 FUJ983008:FUK983008 GEF983008:GEG983008 GOB983008:GOC983008 GXX983008:GXY983008 HHT983008:HHU983008 HRP983008:HRQ983008 IBL983008:IBM983008 ILH983008:ILI983008 IVD983008:IVE983008 JEZ983008:JFA983008 JOV983008:JOW983008 JYR983008:JYS983008 KIN983008:KIO983008 KSJ983008:KSK983008 LCF983008:LCG983008 LMB983008:LMC983008 LVX983008:LVY983008 MFT983008:MFU983008 MPP983008:MPQ983008 MZL983008:MZM983008 NJH983008:NJI983008 NTD983008:NTE983008 OCZ983008:ODA983008 OMV983008:OMW983008 OWR983008:OWS983008 PGN983008:PGO983008 PQJ983008:PQK983008 QAF983008:QAG983008 QKB983008:QKC983008 QTX983008:QTY983008 RDT983008:RDU983008 RNP983008:RNQ983008 RXL983008:RXM983008 SHH983008:SHI983008 SRD983008:SRE983008 TAZ983008:TBA983008 TKV983008:TKW983008 TUR983008:TUS983008 UEN983008:UEO983008 UOJ983008:UOK983008 UYF983008:UYG983008 VIB983008:VIC983008 VRX983008:VRY983008 WBT983008:WBU983008 WLP983008:WLQ983008 WVL983008:WVM983008" xr:uid="{00000000-0002-0000-0100-000005000000}">
      <formula1>$D$100:$D$104</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6:E65506 IZ65506:JA65506 SV65506:SW65506 ACR65506:ACS65506 AMN65506:AMO65506 AWJ65506:AWK65506 BGF65506:BGG65506 BQB65506:BQC65506 BZX65506:BZY65506 CJT65506:CJU65506 CTP65506:CTQ65506 DDL65506:DDM65506 DNH65506:DNI65506 DXD65506:DXE65506 EGZ65506:EHA65506 EQV65506:EQW65506 FAR65506:FAS65506 FKN65506:FKO65506 FUJ65506:FUK65506 GEF65506:GEG65506 GOB65506:GOC65506 GXX65506:GXY65506 HHT65506:HHU65506 HRP65506:HRQ65506 IBL65506:IBM65506 ILH65506:ILI65506 IVD65506:IVE65506 JEZ65506:JFA65506 JOV65506:JOW65506 JYR65506:JYS65506 KIN65506:KIO65506 KSJ65506:KSK65506 LCF65506:LCG65506 LMB65506:LMC65506 LVX65506:LVY65506 MFT65506:MFU65506 MPP65506:MPQ65506 MZL65506:MZM65506 NJH65506:NJI65506 NTD65506:NTE65506 OCZ65506:ODA65506 OMV65506:OMW65506 OWR65506:OWS65506 PGN65506:PGO65506 PQJ65506:PQK65506 QAF65506:QAG65506 QKB65506:QKC65506 QTX65506:QTY65506 RDT65506:RDU65506 RNP65506:RNQ65506 RXL65506:RXM65506 SHH65506:SHI65506 SRD65506:SRE65506 TAZ65506:TBA65506 TKV65506:TKW65506 TUR65506:TUS65506 UEN65506:UEO65506 UOJ65506:UOK65506 UYF65506:UYG65506 VIB65506:VIC65506 VRX65506:VRY65506 WBT65506:WBU65506 WLP65506:WLQ65506 WVL65506:WVM65506 D131042:E131042 IZ131042:JA131042 SV131042:SW131042 ACR131042:ACS131042 AMN131042:AMO131042 AWJ131042:AWK131042 BGF131042:BGG131042 BQB131042:BQC131042 BZX131042:BZY131042 CJT131042:CJU131042 CTP131042:CTQ131042 DDL131042:DDM131042 DNH131042:DNI131042 DXD131042:DXE131042 EGZ131042:EHA131042 EQV131042:EQW131042 FAR131042:FAS131042 FKN131042:FKO131042 FUJ131042:FUK131042 GEF131042:GEG131042 GOB131042:GOC131042 GXX131042:GXY131042 HHT131042:HHU131042 HRP131042:HRQ131042 IBL131042:IBM131042 ILH131042:ILI131042 IVD131042:IVE131042 JEZ131042:JFA131042 JOV131042:JOW131042 JYR131042:JYS131042 KIN131042:KIO131042 KSJ131042:KSK131042 LCF131042:LCG131042 LMB131042:LMC131042 LVX131042:LVY131042 MFT131042:MFU131042 MPP131042:MPQ131042 MZL131042:MZM131042 NJH131042:NJI131042 NTD131042:NTE131042 OCZ131042:ODA131042 OMV131042:OMW131042 OWR131042:OWS131042 PGN131042:PGO131042 PQJ131042:PQK131042 QAF131042:QAG131042 QKB131042:QKC131042 QTX131042:QTY131042 RDT131042:RDU131042 RNP131042:RNQ131042 RXL131042:RXM131042 SHH131042:SHI131042 SRD131042:SRE131042 TAZ131042:TBA131042 TKV131042:TKW131042 TUR131042:TUS131042 UEN131042:UEO131042 UOJ131042:UOK131042 UYF131042:UYG131042 VIB131042:VIC131042 VRX131042:VRY131042 WBT131042:WBU131042 WLP131042:WLQ131042 WVL131042:WVM131042 D196578:E196578 IZ196578:JA196578 SV196578:SW196578 ACR196578:ACS196578 AMN196578:AMO196578 AWJ196578:AWK196578 BGF196578:BGG196578 BQB196578:BQC196578 BZX196578:BZY196578 CJT196578:CJU196578 CTP196578:CTQ196578 DDL196578:DDM196578 DNH196578:DNI196578 DXD196578:DXE196578 EGZ196578:EHA196578 EQV196578:EQW196578 FAR196578:FAS196578 FKN196578:FKO196578 FUJ196578:FUK196578 GEF196578:GEG196578 GOB196578:GOC196578 GXX196578:GXY196578 HHT196578:HHU196578 HRP196578:HRQ196578 IBL196578:IBM196578 ILH196578:ILI196578 IVD196578:IVE196578 JEZ196578:JFA196578 JOV196578:JOW196578 JYR196578:JYS196578 KIN196578:KIO196578 KSJ196578:KSK196578 LCF196578:LCG196578 LMB196578:LMC196578 LVX196578:LVY196578 MFT196578:MFU196578 MPP196578:MPQ196578 MZL196578:MZM196578 NJH196578:NJI196578 NTD196578:NTE196578 OCZ196578:ODA196578 OMV196578:OMW196578 OWR196578:OWS196578 PGN196578:PGO196578 PQJ196578:PQK196578 QAF196578:QAG196578 QKB196578:QKC196578 QTX196578:QTY196578 RDT196578:RDU196578 RNP196578:RNQ196578 RXL196578:RXM196578 SHH196578:SHI196578 SRD196578:SRE196578 TAZ196578:TBA196578 TKV196578:TKW196578 TUR196578:TUS196578 UEN196578:UEO196578 UOJ196578:UOK196578 UYF196578:UYG196578 VIB196578:VIC196578 VRX196578:VRY196578 WBT196578:WBU196578 WLP196578:WLQ196578 WVL196578:WVM196578 D262114:E262114 IZ262114:JA262114 SV262114:SW262114 ACR262114:ACS262114 AMN262114:AMO262114 AWJ262114:AWK262114 BGF262114:BGG262114 BQB262114:BQC262114 BZX262114:BZY262114 CJT262114:CJU262114 CTP262114:CTQ262114 DDL262114:DDM262114 DNH262114:DNI262114 DXD262114:DXE262114 EGZ262114:EHA262114 EQV262114:EQW262114 FAR262114:FAS262114 FKN262114:FKO262114 FUJ262114:FUK262114 GEF262114:GEG262114 GOB262114:GOC262114 GXX262114:GXY262114 HHT262114:HHU262114 HRP262114:HRQ262114 IBL262114:IBM262114 ILH262114:ILI262114 IVD262114:IVE262114 JEZ262114:JFA262114 JOV262114:JOW262114 JYR262114:JYS262114 KIN262114:KIO262114 KSJ262114:KSK262114 LCF262114:LCG262114 LMB262114:LMC262114 LVX262114:LVY262114 MFT262114:MFU262114 MPP262114:MPQ262114 MZL262114:MZM262114 NJH262114:NJI262114 NTD262114:NTE262114 OCZ262114:ODA262114 OMV262114:OMW262114 OWR262114:OWS262114 PGN262114:PGO262114 PQJ262114:PQK262114 QAF262114:QAG262114 QKB262114:QKC262114 QTX262114:QTY262114 RDT262114:RDU262114 RNP262114:RNQ262114 RXL262114:RXM262114 SHH262114:SHI262114 SRD262114:SRE262114 TAZ262114:TBA262114 TKV262114:TKW262114 TUR262114:TUS262114 UEN262114:UEO262114 UOJ262114:UOK262114 UYF262114:UYG262114 VIB262114:VIC262114 VRX262114:VRY262114 WBT262114:WBU262114 WLP262114:WLQ262114 WVL262114:WVM262114 D327650:E327650 IZ327650:JA327650 SV327650:SW327650 ACR327650:ACS327650 AMN327650:AMO327650 AWJ327650:AWK327650 BGF327650:BGG327650 BQB327650:BQC327650 BZX327650:BZY327650 CJT327650:CJU327650 CTP327650:CTQ327650 DDL327650:DDM327650 DNH327650:DNI327650 DXD327650:DXE327650 EGZ327650:EHA327650 EQV327650:EQW327650 FAR327650:FAS327650 FKN327650:FKO327650 FUJ327650:FUK327650 GEF327650:GEG327650 GOB327650:GOC327650 GXX327650:GXY327650 HHT327650:HHU327650 HRP327650:HRQ327650 IBL327650:IBM327650 ILH327650:ILI327650 IVD327650:IVE327650 JEZ327650:JFA327650 JOV327650:JOW327650 JYR327650:JYS327650 KIN327650:KIO327650 KSJ327650:KSK327650 LCF327650:LCG327650 LMB327650:LMC327650 LVX327650:LVY327650 MFT327650:MFU327650 MPP327650:MPQ327650 MZL327650:MZM327650 NJH327650:NJI327650 NTD327650:NTE327650 OCZ327650:ODA327650 OMV327650:OMW327650 OWR327650:OWS327650 PGN327650:PGO327650 PQJ327650:PQK327650 QAF327650:QAG327650 QKB327650:QKC327650 QTX327650:QTY327650 RDT327650:RDU327650 RNP327650:RNQ327650 RXL327650:RXM327650 SHH327650:SHI327650 SRD327650:SRE327650 TAZ327650:TBA327650 TKV327650:TKW327650 TUR327650:TUS327650 UEN327650:UEO327650 UOJ327650:UOK327650 UYF327650:UYG327650 VIB327650:VIC327650 VRX327650:VRY327650 WBT327650:WBU327650 WLP327650:WLQ327650 WVL327650:WVM327650 D393186:E393186 IZ393186:JA393186 SV393186:SW393186 ACR393186:ACS393186 AMN393186:AMO393186 AWJ393186:AWK393186 BGF393186:BGG393186 BQB393186:BQC393186 BZX393186:BZY393186 CJT393186:CJU393186 CTP393186:CTQ393186 DDL393186:DDM393186 DNH393186:DNI393186 DXD393186:DXE393186 EGZ393186:EHA393186 EQV393186:EQW393186 FAR393186:FAS393186 FKN393186:FKO393186 FUJ393186:FUK393186 GEF393186:GEG393186 GOB393186:GOC393186 GXX393186:GXY393186 HHT393186:HHU393186 HRP393186:HRQ393186 IBL393186:IBM393186 ILH393186:ILI393186 IVD393186:IVE393186 JEZ393186:JFA393186 JOV393186:JOW393186 JYR393186:JYS393186 KIN393186:KIO393186 KSJ393186:KSK393186 LCF393186:LCG393186 LMB393186:LMC393186 LVX393186:LVY393186 MFT393186:MFU393186 MPP393186:MPQ393186 MZL393186:MZM393186 NJH393186:NJI393186 NTD393186:NTE393186 OCZ393186:ODA393186 OMV393186:OMW393186 OWR393186:OWS393186 PGN393186:PGO393186 PQJ393186:PQK393186 QAF393186:QAG393186 QKB393186:QKC393186 QTX393186:QTY393186 RDT393186:RDU393186 RNP393186:RNQ393186 RXL393186:RXM393186 SHH393186:SHI393186 SRD393186:SRE393186 TAZ393186:TBA393186 TKV393186:TKW393186 TUR393186:TUS393186 UEN393186:UEO393186 UOJ393186:UOK393186 UYF393186:UYG393186 VIB393186:VIC393186 VRX393186:VRY393186 WBT393186:WBU393186 WLP393186:WLQ393186 WVL393186:WVM393186 D458722:E458722 IZ458722:JA458722 SV458722:SW458722 ACR458722:ACS458722 AMN458722:AMO458722 AWJ458722:AWK458722 BGF458722:BGG458722 BQB458722:BQC458722 BZX458722:BZY458722 CJT458722:CJU458722 CTP458722:CTQ458722 DDL458722:DDM458722 DNH458722:DNI458722 DXD458722:DXE458722 EGZ458722:EHA458722 EQV458722:EQW458722 FAR458722:FAS458722 FKN458722:FKO458722 FUJ458722:FUK458722 GEF458722:GEG458722 GOB458722:GOC458722 GXX458722:GXY458722 HHT458722:HHU458722 HRP458722:HRQ458722 IBL458722:IBM458722 ILH458722:ILI458722 IVD458722:IVE458722 JEZ458722:JFA458722 JOV458722:JOW458722 JYR458722:JYS458722 KIN458722:KIO458722 KSJ458722:KSK458722 LCF458722:LCG458722 LMB458722:LMC458722 LVX458722:LVY458722 MFT458722:MFU458722 MPP458722:MPQ458722 MZL458722:MZM458722 NJH458722:NJI458722 NTD458722:NTE458722 OCZ458722:ODA458722 OMV458722:OMW458722 OWR458722:OWS458722 PGN458722:PGO458722 PQJ458722:PQK458722 QAF458722:QAG458722 QKB458722:QKC458722 QTX458722:QTY458722 RDT458722:RDU458722 RNP458722:RNQ458722 RXL458722:RXM458722 SHH458722:SHI458722 SRD458722:SRE458722 TAZ458722:TBA458722 TKV458722:TKW458722 TUR458722:TUS458722 UEN458722:UEO458722 UOJ458722:UOK458722 UYF458722:UYG458722 VIB458722:VIC458722 VRX458722:VRY458722 WBT458722:WBU458722 WLP458722:WLQ458722 WVL458722:WVM458722 D524258:E524258 IZ524258:JA524258 SV524258:SW524258 ACR524258:ACS524258 AMN524258:AMO524258 AWJ524258:AWK524258 BGF524258:BGG524258 BQB524258:BQC524258 BZX524258:BZY524258 CJT524258:CJU524258 CTP524258:CTQ524258 DDL524258:DDM524258 DNH524258:DNI524258 DXD524258:DXE524258 EGZ524258:EHA524258 EQV524258:EQW524258 FAR524258:FAS524258 FKN524258:FKO524258 FUJ524258:FUK524258 GEF524258:GEG524258 GOB524258:GOC524258 GXX524258:GXY524258 HHT524258:HHU524258 HRP524258:HRQ524258 IBL524258:IBM524258 ILH524258:ILI524258 IVD524258:IVE524258 JEZ524258:JFA524258 JOV524258:JOW524258 JYR524258:JYS524258 KIN524258:KIO524258 KSJ524258:KSK524258 LCF524258:LCG524258 LMB524258:LMC524258 LVX524258:LVY524258 MFT524258:MFU524258 MPP524258:MPQ524258 MZL524258:MZM524258 NJH524258:NJI524258 NTD524258:NTE524258 OCZ524258:ODA524258 OMV524258:OMW524258 OWR524258:OWS524258 PGN524258:PGO524258 PQJ524258:PQK524258 QAF524258:QAG524258 QKB524258:QKC524258 QTX524258:QTY524258 RDT524258:RDU524258 RNP524258:RNQ524258 RXL524258:RXM524258 SHH524258:SHI524258 SRD524258:SRE524258 TAZ524258:TBA524258 TKV524258:TKW524258 TUR524258:TUS524258 UEN524258:UEO524258 UOJ524258:UOK524258 UYF524258:UYG524258 VIB524258:VIC524258 VRX524258:VRY524258 WBT524258:WBU524258 WLP524258:WLQ524258 WVL524258:WVM524258 D589794:E589794 IZ589794:JA589794 SV589794:SW589794 ACR589794:ACS589794 AMN589794:AMO589794 AWJ589794:AWK589794 BGF589794:BGG589794 BQB589794:BQC589794 BZX589794:BZY589794 CJT589794:CJU589794 CTP589794:CTQ589794 DDL589794:DDM589794 DNH589794:DNI589794 DXD589794:DXE589794 EGZ589794:EHA589794 EQV589794:EQW589794 FAR589794:FAS589794 FKN589794:FKO589794 FUJ589794:FUK589794 GEF589794:GEG589794 GOB589794:GOC589794 GXX589794:GXY589794 HHT589794:HHU589794 HRP589794:HRQ589794 IBL589794:IBM589794 ILH589794:ILI589794 IVD589794:IVE589794 JEZ589794:JFA589794 JOV589794:JOW589794 JYR589794:JYS589794 KIN589794:KIO589794 KSJ589794:KSK589794 LCF589794:LCG589794 LMB589794:LMC589794 LVX589794:LVY589794 MFT589794:MFU589794 MPP589794:MPQ589794 MZL589794:MZM589794 NJH589794:NJI589794 NTD589794:NTE589794 OCZ589794:ODA589794 OMV589794:OMW589794 OWR589794:OWS589794 PGN589794:PGO589794 PQJ589794:PQK589794 QAF589794:QAG589794 QKB589794:QKC589794 QTX589794:QTY589794 RDT589794:RDU589794 RNP589794:RNQ589794 RXL589794:RXM589794 SHH589794:SHI589794 SRD589794:SRE589794 TAZ589794:TBA589794 TKV589794:TKW589794 TUR589794:TUS589794 UEN589794:UEO589794 UOJ589794:UOK589794 UYF589794:UYG589794 VIB589794:VIC589794 VRX589794:VRY589794 WBT589794:WBU589794 WLP589794:WLQ589794 WVL589794:WVM589794 D655330:E655330 IZ655330:JA655330 SV655330:SW655330 ACR655330:ACS655330 AMN655330:AMO655330 AWJ655330:AWK655330 BGF655330:BGG655330 BQB655330:BQC655330 BZX655330:BZY655330 CJT655330:CJU655330 CTP655330:CTQ655330 DDL655330:DDM655330 DNH655330:DNI655330 DXD655330:DXE655330 EGZ655330:EHA655330 EQV655330:EQW655330 FAR655330:FAS655330 FKN655330:FKO655330 FUJ655330:FUK655330 GEF655330:GEG655330 GOB655330:GOC655330 GXX655330:GXY655330 HHT655330:HHU655330 HRP655330:HRQ655330 IBL655330:IBM655330 ILH655330:ILI655330 IVD655330:IVE655330 JEZ655330:JFA655330 JOV655330:JOW655330 JYR655330:JYS655330 KIN655330:KIO655330 KSJ655330:KSK655330 LCF655330:LCG655330 LMB655330:LMC655330 LVX655330:LVY655330 MFT655330:MFU655330 MPP655330:MPQ655330 MZL655330:MZM655330 NJH655330:NJI655330 NTD655330:NTE655330 OCZ655330:ODA655330 OMV655330:OMW655330 OWR655330:OWS655330 PGN655330:PGO655330 PQJ655330:PQK655330 QAF655330:QAG655330 QKB655330:QKC655330 QTX655330:QTY655330 RDT655330:RDU655330 RNP655330:RNQ655330 RXL655330:RXM655330 SHH655330:SHI655330 SRD655330:SRE655330 TAZ655330:TBA655330 TKV655330:TKW655330 TUR655330:TUS655330 UEN655330:UEO655330 UOJ655330:UOK655330 UYF655330:UYG655330 VIB655330:VIC655330 VRX655330:VRY655330 WBT655330:WBU655330 WLP655330:WLQ655330 WVL655330:WVM655330 D720866:E720866 IZ720866:JA720866 SV720866:SW720866 ACR720866:ACS720866 AMN720866:AMO720866 AWJ720866:AWK720866 BGF720866:BGG720866 BQB720866:BQC720866 BZX720866:BZY720866 CJT720866:CJU720866 CTP720866:CTQ720866 DDL720866:DDM720866 DNH720866:DNI720866 DXD720866:DXE720866 EGZ720866:EHA720866 EQV720866:EQW720866 FAR720866:FAS720866 FKN720866:FKO720866 FUJ720866:FUK720866 GEF720866:GEG720866 GOB720866:GOC720866 GXX720866:GXY720866 HHT720866:HHU720866 HRP720866:HRQ720866 IBL720866:IBM720866 ILH720866:ILI720866 IVD720866:IVE720866 JEZ720866:JFA720866 JOV720866:JOW720866 JYR720866:JYS720866 KIN720866:KIO720866 KSJ720866:KSK720866 LCF720866:LCG720866 LMB720866:LMC720866 LVX720866:LVY720866 MFT720866:MFU720866 MPP720866:MPQ720866 MZL720866:MZM720866 NJH720866:NJI720866 NTD720866:NTE720866 OCZ720866:ODA720866 OMV720866:OMW720866 OWR720866:OWS720866 PGN720866:PGO720866 PQJ720866:PQK720866 QAF720866:QAG720866 QKB720866:QKC720866 QTX720866:QTY720866 RDT720866:RDU720866 RNP720866:RNQ720866 RXL720866:RXM720866 SHH720866:SHI720866 SRD720866:SRE720866 TAZ720866:TBA720866 TKV720866:TKW720866 TUR720866:TUS720866 UEN720866:UEO720866 UOJ720866:UOK720866 UYF720866:UYG720866 VIB720866:VIC720866 VRX720866:VRY720866 WBT720866:WBU720866 WLP720866:WLQ720866 WVL720866:WVM720866 D786402:E786402 IZ786402:JA786402 SV786402:SW786402 ACR786402:ACS786402 AMN786402:AMO786402 AWJ786402:AWK786402 BGF786402:BGG786402 BQB786402:BQC786402 BZX786402:BZY786402 CJT786402:CJU786402 CTP786402:CTQ786402 DDL786402:DDM786402 DNH786402:DNI786402 DXD786402:DXE786402 EGZ786402:EHA786402 EQV786402:EQW786402 FAR786402:FAS786402 FKN786402:FKO786402 FUJ786402:FUK786402 GEF786402:GEG786402 GOB786402:GOC786402 GXX786402:GXY786402 HHT786402:HHU786402 HRP786402:HRQ786402 IBL786402:IBM786402 ILH786402:ILI786402 IVD786402:IVE786402 JEZ786402:JFA786402 JOV786402:JOW786402 JYR786402:JYS786402 KIN786402:KIO786402 KSJ786402:KSK786402 LCF786402:LCG786402 LMB786402:LMC786402 LVX786402:LVY786402 MFT786402:MFU786402 MPP786402:MPQ786402 MZL786402:MZM786402 NJH786402:NJI786402 NTD786402:NTE786402 OCZ786402:ODA786402 OMV786402:OMW786402 OWR786402:OWS786402 PGN786402:PGO786402 PQJ786402:PQK786402 QAF786402:QAG786402 QKB786402:QKC786402 QTX786402:QTY786402 RDT786402:RDU786402 RNP786402:RNQ786402 RXL786402:RXM786402 SHH786402:SHI786402 SRD786402:SRE786402 TAZ786402:TBA786402 TKV786402:TKW786402 TUR786402:TUS786402 UEN786402:UEO786402 UOJ786402:UOK786402 UYF786402:UYG786402 VIB786402:VIC786402 VRX786402:VRY786402 WBT786402:WBU786402 WLP786402:WLQ786402 WVL786402:WVM786402 D851938:E851938 IZ851938:JA851938 SV851938:SW851938 ACR851938:ACS851938 AMN851938:AMO851938 AWJ851938:AWK851938 BGF851938:BGG851938 BQB851938:BQC851938 BZX851938:BZY851938 CJT851938:CJU851938 CTP851938:CTQ851938 DDL851938:DDM851938 DNH851938:DNI851938 DXD851938:DXE851938 EGZ851938:EHA851938 EQV851938:EQW851938 FAR851938:FAS851938 FKN851938:FKO851938 FUJ851938:FUK851938 GEF851938:GEG851938 GOB851938:GOC851938 GXX851938:GXY851938 HHT851938:HHU851938 HRP851938:HRQ851938 IBL851938:IBM851938 ILH851938:ILI851938 IVD851938:IVE851938 JEZ851938:JFA851938 JOV851938:JOW851938 JYR851938:JYS851938 KIN851938:KIO851938 KSJ851938:KSK851938 LCF851938:LCG851938 LMB851938:LMC851938 LVX851938:LVY851938 MFT851938:MFU851938 MPP851938:MPQ851938 MZL851938:MZM851938 NJH851938:NJI851938 NTD851938:NTE851938 OCZ851938:ODA851938 OMV851938:OMW851938 OWR851938:OWS851938 PGN851938:PGO851938 PQJ851938:PQK851938 QAF851938:QAG851938 QKB851938:QKC851938 QTX851938:QTY851938 RDT851938:RDU851938 RNP851938:RNQ851938 RXL851938:RXM851938 SHH851938:SHI851938 SRD851938:SRE851938 TAZ851938:TBA851938 TKV851938:TKW851938 TUR851938:TUS851938 UEN851938:UEO851938 UOJ851938:UOK851938 UYF851938:UYG851938 VIB851938:VIC851938 VRX851938:VRY851938 WBT851938:WBU851938 WLP851938:WLQ851938 WVL851938:WVM851938 D917474:E917474 IZ917474:JA917474 SV917474:SW917474 ACR917474:ACS917474 AMN917474:AMO917474 AWJ917474:AWK917474 BGF917474:BGG917474 BQB917474:BQC917474 BZX917474:BZY917474 CJT917474:CJU917474 CTP917474:CTQ917474 DDL917474:DDM917474 DNH917474:DNI917474 DXD917474:DXE917474 EGZ917474:EHA917474 EQV917474:EQW917474 FAR917474:FAS917474 FKN917474:FKO917474 FUJ917474:FUK917474 GEF917474:GEG917474 GOB917474:GOC917474 GXX917474:GXY917474 HHT917474:HHU917474 HRP917474:HRQ917474 IBL917474:IBM917474 ILH917474:ILI917474 IVD917474:IVE917474 JEZ917474:JFA917474 JOV917474:JOW917474 JYR917474:JYS917474 KIN917474:KIO917474 KSJ917474:KSK917474 LCF917474:LCG917474 LMB917474:LMC917474 LVX917474:LVY917474 MFT917474:MFU917474 MPP917474:MPQ917474 MZL917474:MZM917474 NJH917474:NJI917474 NTD917474:NTE917474 OCZ917474:ODA917474 OMV917474:OMW917474 OWR917474:OWS917474 PGN917474:PGO917474 PQJ917474:PQK917474 QAF917474:QAG917474 QKB917474:QKC917474 QTX917474:QTY917474 RDT917474:RDU917474 RNP917474:RNQ917474 RXL917474:RXM917474 SHH917474:SHI917474 SRD917474:SRE917474 TAZ917474:TBA917474 TKV917474:TKW917474 TUR917474:TUS917474 UEN917474:UEO917474 UOJ917474:UOK917474 UYF917474:UYG917474 VIB917474:VIC917474 VRX917474:VRY917474 WBT917474:WBU917474 WLP917474:WLQ917474 WVL917474:WVM917474 D983010:E983010 IZ983010:JA983010 SV983010:SW983010 ACR983010:ACS983010 AMN983010:AMO983010 AWJ983010:AWK983010 BGF983010:BGG983010 BQB983010:BQC983010 BZX983010:BZY983010 CJT983010:CJU983010 CTP983010:CTQ983010 DDL983010:DDM983010 DNH983010:DNI983010 DXD983010:DXE983010 EGZ983010:EHA983010 EQV983010:EQW983010 FAR983010:FAS983010 FKN983010:FKO983010 FUJ983010:FUK983010 GEF983010:GEG983010 GOB983010:GOC983010 GXX983010:GXY983010 HHT983010:HHU983010 HRP983010:HRQ983010 IBL983010:IBM983010 ILH983010:ILI983010 IVD983010:IVE983010 JEZ983010:JFA983010 JOV983010:JOW983010 JYR983010:JYS983010 KIN983010:KIO983010 KSJ983010:KSK983010 LCF983010:LCG983010 LMB983010:LMC983010 LVX983010:LVY983010 MFT983010:MFU983010 MPP983010:MPQ983010 MZL983010:MZM983010 NJH983010:NJI983010 NTD983010:NTE983010 OCZ983010:ODA983010 OMV983010:OMW983010 OWR983010:OWS983010 PGN983010:PGO983010 PQJ983010:PQK983010 QAF983010:QAG983010 QKB983010:QKC983010 QTX983010:QTY983010 RDT983010:RDU983010 RNP983010:RNQ983010 RXL983010:RXM983010 SHH983010:SHI983010 SRD983010:SRE983010 TAZ983010:TBA983010 TKV983010:TKW983010 TUR983010:TUS983010 UEN983010:UEO983010 UOJ983010:UOK983010 UYF983010:UYG983010 VIB983010:VIC983010 VRX983010:VRY983010 WBT983010:WBU983010 WLP983010:WLQ983010 WVL983010:WVM983010" xr:uid="{00000000-0002-0000-0100-000006000000}">
      <formula1>$E$100:$E$105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DN43"/>
  <sheetViews>
    <sheetView tabSelected="1" zoomScale="85" zoomScaleNormal="85" workbookViewId="0">
      <selection activeCell="F8" sqref="F8"/>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2"/>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02" t="s">
        <v>13</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220"/>
      <c r="CN1" s="220"/>
      <c r="CO1" s="220"/>
      <c r="CP1" s="174"/>
      <c r="CQ1" s="8"/>
      <c r="CR1" s="8"/>
      <c r="CS1" s="8"/>
      <c r="CT1" s="8"/>
      <c r="CU1" s="8"/>
      <c r="CV1" s="8"/>
      <c r="CW1" s="8"/>
      <c r="CX1" s="8"/>
      <c r="CY1" s="8"/>
      <c r="CZ1" s="8"/>
      <c r="DA1" s="8"/>
      <c r="DB1" s="8"/>
      <c r="DC1" s="8"/>
      <c r="DD1" s="8"/>
      <c r="DE1" s="8"/>
      <c r="DF1" s="8"/>
      <c r="DG1" s="8"/>
      <c r="DH1" s="8"/>
      <c r="DI1" s="8"/>
      <c r="DJ1" s="8"/>
      <c r="DK1" s="8"/>
      <c r="DL1" s="8"/>
      <c r="DM1" s="8"/>
      <c r="DN1" s="8"/>
    </row>
    <row r="2" spans="1:118" s="242" customFormat="1" ht="21" thickBot="1" x14ac:dyDescent="0.35">
      <c r="A2" s="237"/>
      <c r="B2" s="237"/>
      <c r="C2" s="237"/>
      <c r="D2" s="237"/>
      <c r="E2" s="237"/>
      <c r="F2" s="237">
        <v>8</v>
      </c>
      <c r="G2" s="237">
        <f>F2+1</f>
        <v>9</v>
      </c>
      <c r="H2" s="237">
        <f>G2+1</f>
        <v>10</v>
      </c>
      <c r="I2" s="237">
        <f>H2+2</f>
        <v>12</v>
      </c>
      <c r="J2" s="237">
        <f>I2+1</f>
        <v>13</v>
      </c>
      <c r="K2" s="237">
        <f>J2+1</f>
        <v>14</v>
      </c>
      <c r="L2" s="237">
        <f>K2+2</f>
        <v>16</v>
      </c>
      <c r="M2" s="237">
        <f>L2+1</f>
        <v>17</v>
      </c>
      <c r="N2" s="237">
        <f>M2+1</f>
        <v>18</v>
      </c>
      <c r="O2" s="237">
        <f>N2+2</f>
        <v>20</v>
      </c>
      <c r="P2" s="237">
        <f>O2+1</f>
        <v>21</v>
      </c>
      <c r="Q2" s="237">
        <f>P2+1</f>
        <v>22</v>
      </c>
      <c r="R2" s="237">
        <f>Q2+2</f>
        <v>24</v>
      </c>
      <c r="S2" s="237">
        <f>R2+1</f>
        <v>25</v>
      </c>
      <c r="T2" s="237">
        <f>S2+1</f>
        <v>26</v>
      </c>
      <c r="U2" s="237">
        <f>T2+2</f>
        <v>28</v>
      </c>
      <c r="V2" s="237">
        <f>U2+1</f>
        <v>29</v>
      </c>
      <c r="W2" s="237">
        <f>V2+1</f>
        <v>30</v>
      </c>
      <c r="X2" s="237">
        <f>W2+2</f>
        <v>32</v>
      </c>
      <c r="Y2" s="237">
        <f>X2+1</f>
        <v>33</v>
      </c>
      <c r="Z2" s="237">
        <f>Y2+1</f>
        <v>34</v>
      </c>
      <c r="AA2" s="237">
        <f>Z2+2</f>
        <v>36</v>
      </c>
      <c r="AB2" s="237">
        <f>AA2+1</f>
        <v>37</v>
      </c>
      <c r="AC2" s="237">
        <f>AB2+1</f>
        <v>38</v>
      </c>
      <c r="AD2" s="237">
        <f>AC2+2</f>
        <v>40</v>
      </c>
      <c r="AE2" s="237">
        <f>AD2+1</f>
        <v>41</v>
      </c>
      <c r="AF2" s="237">
        <f>AE2+1</f>
        <v>42</v>
      </c>
      <c r="AG2" s="237">
        <f>AF2+2</f>
        <v>44</v>
      </c>
      <c r="AH2" s="237">
        <f>AG2+1</f>
        <v>45</v>
      </c>
      <c r="AI2" s="237">
        <f>AH2+1</f>
        <v>46</v>
      </c>
      <c r="AJ2" s="237">
        <f>AI2+2</f>
        <v>48</v>
      </c>
      <c r="AK2" s="237">
        <f>AJ2+1</f>
        <v>49</v>
      </c>
      <c r="AL2" s="237">
        <f>AK2+1</f>
        <v>50</v>
      </c>
      <c r="AM2" s="237">
        <f>AL2+2</f>
        <v>52</v>
      </c>
      <c r="AN2" s="237">
        <f>AM2+1</f>
        <v>53</v>
      </c>
      <c r="AO2" s="237">
        <f>AN2+1</f>
        <v>54</v>
      </c>
      <c r="AP2" s="237">
        <f>AO2+2</f>
        <v>56</v>
      </c>
      <c r="AQ2" s="237">
        <f>AP2+1</f>
        <v>57</v>
      </c>
      <c r="AR2" s="237">
        <f>AQ2+1</f>
        <v>58</v>
      </c>
      <c r="AS2" s="237">
        <f>AR2+2</f>
        <v>60</v>
      </c>
      <c r="AT2" s="237">
        <f>AS2+1</f>
        <v>61</v>
      </c>
      <c r="AU2" s="237">
        <f>AT2+1</f>
        <v>62</v>
      </c>
      <c r="AV2" s="237">
        <f>AU2+2</f>
        <v>64</v>
      </c>
      <c r="AW2" s="237">
        <f>AV2+1</f>
        <v>65</v>
      </c>
      <c r="AX2" s="237">
        <f>AW2+1</f>
        <v>66</v>
      </c>
      <c r="AY2" s="237">
        <f>AX2+2</f>
        <v>68</v>
      </c>
      <c r="AZ2" s="237">
        <f>AY2+1</f>
        <v>69</v>
      </c>
      <c r="BA2" s="237">
        <f>AZ2+1</f>
        <v>70</v>
      </c>
      <c r="BB2" s="237">
        <f>BA2+2</f>
        <v>72</v>
      </c>
      <c r="BC2" s="237">
        <f>BB2+1</f>
        <v>73</v>
      </c>
      <c r="BD2" s="237">
        <f>BC2+1</f>
        <v>74</v>
      </c>
      <c r="BE2" s="237">
        <f>BD2+2</f>
        <v>76</v>
      </c>
      <c r="BF2" s="237">
        <f>BE2+1</f>
        <v>77</v>
      </c>
      <c r="BG2" s="237">
        <f>BF2+1</f>
        <v>78</v>
      </c>
      <c r="BH2" s="237">
        <f>BG2+2</f>
        <v>80</v>
      </c>
      <c r="BI2" s="237">
        <f>BH2+1</f>
        <v>81</v>
      </c>
      <c r="BJ2" s="237">
        <f>BI2+1</f>
        <v>82</v>
      </c>
      <c r="BK2" s="237">
        <f>BJ2+2</f>
        <v>84</v>
      </c>
      <c r="BL2" s="237">
        <f>BK2+1</f>
        <v>85</v>
      </c>
      <c r="BM2" s="237">
        <f>BL2+1</f>
        <v>86</v>
      </c>
      <c r="BN2" s="237">
        <f>BM2+2</f>
        <v>88</v>
      </c>
      <c r="BO2" s="237">
        <f>BN2+1</f>
        <v>89</v>
      </c>
      <c r="BP2" s="237">
        <f>BO2+1</f>
        <v>90</v>
      </c>
      <c r="BQ2" s="237">
        <f>BP2+2</f>
        <v>92</v>
      </c>
      <c r="BR2" s="237">
        <f>BQ2+1</f>
        <v>93</v>
      </c>
      <c r="BS2" s="237">
        <f>BR2+1</f>
        <v>94</v>
      </c>
      <c r="BT2" s="237">
        <f>BS2+2</f>
        <v>96</v>
      </c>
      <c r="BU2" s="237">
        <f>BT2+1</f>
        <v>97</v>
      </c>
      <c r="BV2" s="237">
        <f>BU2+1</f>
        <v>98</v>
      </c>
      <c r="BW2" s="237">
        <f>BV2+2</f>
        <v>100</v>
      </c>
      <c r="BX2" s="237">
        <f>BW2+1</f>
        <v>101</v>
      </c>
      <c r="BY2" s="237">
        <f>BX2+1</f>
        <v>102</v>
      </c>
      <c r="BZ2" s="237">
        <f>BY2+2</f>
        <v>104</v>
      </c>
      <c r="CA2" s="237">
        <f>BZ2+1</f>
        <v>105</v>
      </c>
      <c r="CB2" s="237">
        <f>CA2+1</f>
        <v>106</v>
      </c>
      <c r="CC2" s="237">
        <f>CB2+2</f>
        <v>108</v>
      </c>
      <c r="CD2" s="237">
        <f>CC2+1</f>
        <v>109</v>
      </c>
      <c r="CE2" s="237">
        <f>CD2+1</f>
        <v>110</v>
      </c>
      <c r="CF2" s="237">
        <f>CE2+2</f>
        <v>112</v>
      </c>
      <c r="CG2" s="237">
        <f>CF2+1</f>
        <v>113</v>
      </c>
      <c r="CH2" s="237">
        <f>CG2+1</f>
        <v>114</v>
      </c>
      <c r="CI2" s="237"/>
      <c r="CJ2" s="238"/>
      <c r="CK2" s="238"/>
      <c r="CL2" s="238"/>
      <c r="CM2" s="239"/>
      <c r="CN2" s="239"/>
      <c r="CO2" s="239"/>
      <c r="CP2" s="240"/>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row>
    <row r="3" spans="1:118" s="3" customFormat="1" ht="15" customHeight="1" x14ac:dyDescent="0.3">
      <c r="A3" s="64"/>
      <c r="B3" s="303" t="s">
        <v>56</v>
      </c>
      <c r="C3" s="206" t="s">
        <v>110</v>
      </c>
      <c r="D3" s="206"/>
      <c r="E3" s="206"/>
      <c r="F3" s="305" t="s">
        <v>111</v>
      </c>
      <c r="G3" s="306"/>
      <c r="H3" s="307"/>
      <c r="I3" s="305"/>
      <c r="J3" s="306"/>
      <c r="K3" s="307"/>
      <c r="L3" s="305"/>
      <c r="M3" s="306"/>
      <c r="N3" s="307"/>
      <c r="O3" s="305"/>
      <c r="P3" s="306"/>
      <c r="Q3" s="307"/>
      <c r="R3" s="305"/>
      <c r="S3" s="306"/>
      <c r="T3" s="307"/>
      <c r="U3" s="305"/>
      <c r="V3" s="306"/>
      <c r="W3" s="307"/>
      <c r="X3" s="305"/>
      <c r="Y3" s="306"/>
      <c r="Z3" s="307"/>
      <c r="AA3" s="305"/>
      <c r="AB3" s="306"/>
      <c r="AC3" s="307"/>
      <c r="AD3" s="305"/>
      <c r="AE3" s="306"/>
      <c r="AF3" s="307"/>
      <c r="AG3" s="305"/>
      <c r="AH3" s="306"/>
      <c r="AI3" s="307"/>
      <c r="AJ3" s="305"/>
      <c r="AK3" s="306"/>
      <c r="AL3" s="307"/>
      <c r="AM3" s="305"/>
      <c r="AN3" s="306"/>
      <c r="AO3" s="307"/>
      <c r="AP3" s="305"/>
      <c r="AQ3" s="306"/>
      <c r="AR3" s="307"/>
      <c r="AS3" s="305"/>
      <c r="AT3" s="306"/>
      <c r="AU3" s="307"/>
      <c r="AV3" s="305"/>
      <c r="AW3" s="306"/>
      <c r="AX3" s="307"/>
      <c r="AY3" s="305"/>
      <c r="AZ3" s="306"/>
      <c r="BA3" s="307"/>
      <c r="BB3" s="305"/>
      <c r="BC3" s="306"/>
      <c r="BD3" s="307"/>
      <c r="BE3" s="305"/>
      <c r="BF3" s="306"/>
      <c r="BG3" s="307"/>
      <c r="BH3" s="305"/>
      <c r="BI3" s="306"/>
      <c r="BJ3" s="307"/>
      <c r="BK3" s="305"/>
      <c r="BL3" s="306"/>
      <c r="BM3" s="307"/>
      <c r="BN3" s="305"/>
      <c r="BO3" s="306"/>
      <c r="BP3" s="307"/>
      <c r="BQ3" s="305"/>
      <c r="BR3" s="306"/>
      <c r="BS3" s="307"/>
      <c r="BT3" s="305"/>
      <c r="BU3" s="306"/>
      <c r="BV3" s="307"/>
      <c r="BW3" s="305"/>
      <c r="BX3" s="306"/>
      <c r="BY3" s="307"/>
      <c r="BZ3" s="305"/>
      <c r="CA3" s="306"/>
      <c r="CB3" s="307"/>
      <c r="CC3" s="305"/>
      <c r="CD3" s="306"/>
      <c r="CE3" s="307"/>
      <c r="CF3" s="305"/>
      <c r="CG3" s="306"/>
      <c r="CH3" s="307"/>
      <c r="CI3" s="308" t="s">
        <v>112</v>
      </c>
      <c r="CJ3" s="221"/>
      <c r="CK3" s="221"/>
      <c r="CL3" s="221"/>
      <c r="CM3" s="220"/>
      <c r="CN3" s="220"/>
      <c r="CO3" s="220"/>
      <c r="CP3" s="174"/>
      <c r="CQ3" s="174"/>
      <c r="CR3" s="174"/>
      <c r="CS3" s="174"/>
      <c r="CT3" s="174"/>
      <c r="CU3" s="174"/>
      <c r="CV3" s="174"/>
      <c r="CW3" s="8"/>
      <c r="CX3" s="8"/>
      <c r="CY3" s="8"/>
      <c r="CZ3" s="8"/>
      <c r="DA3" s="8"/>
      <c r="DB3" s="8"/>
      <c r="DC3" s="8"/>
      <c r="DD3" s="8"/>
      <c r="DE3" s="8"/>
      <c r="DF3" s="8"/>
      <c r="DG3" s="8"/>
      <c r="DH3" s="8"/>
      <c r="DI3" s="8"/>
      <c r="DJ3" s="8"/>
      <c r="DK3" s="8"/>
      <c r="DL3" s="8"/>
      <c r="DM3" s="8"/>
      <c r="DN3" s="8"/>
    </row>
    <row r="4" spans="1:118" ht="15" customHeight="1" x14ac:dyDescent="0.25">
      <c r="B4" s="304"/>
      <c r="C4" s="207">
        <v>1</v>
      </c>
      <c r="D4" s="212"/>
      <c r="E4" s="212"/>
      <c r="F4" s="65" t="str">
        <f t="shared" ref="F4:AK4" si="0">CONCATENATE(F14,F15)</f>
        <v>1L</v>
      </c>
      <c r="G4" s="66" t="str">
        <f t="shared" si="0"/>
        <v>1E</v>
      </c>
      <c r="H4" s="230" t="str">
        <f t="shared" si="0"/>
        <v>1H</v>
      </c>
      <c r="I4" s="65" t="str">
        <f t="shared" si="0"/>
        <v>2L</v>
      </c>
      <c r="J4" s="66" t="str">
        <f t="shared" si="0"/>
        <v>2E</v>
      </c>
      <c r="K4" s="230" t="str">
        <f t="shared" si="0"/>
        <v>2H</v>
      </c>
      <c r="L4" s="65" t="str">
        <f t="shared" si="0"/>
        <v>3L</v>
      </c>
      <c r="M4" s="66" t="str">
        <f t="shared" si="0"/>
        <v>3E</v>
      </c>
      <c r="N4" s="230" t="str">
        <f t="shared" si="0"/>
        <v>3H</v>
      </c>
      <c r="O4" s="65" t="str">
        <f t="shared" si="0"/>
        <v>4L</v>
      </c>
      <c r="P4" s="66" t="str">
        <f t="shared" si="0"/>
        <v>4E</v>
      </c>
      <c r="Q4" s="230" t="str">
        <f t="shared" si="0"/>
        <v>4H</v>
      </c>
      <c r="R4" s="65" t="str">
        <f t="shared" si="0"/>
        <v>5L</v>
      </c>
      <c r="S4" s="66" t="str">
        <f t="shared" si="0"/>
        <v>5E</v>
      </c>
      <c r="T4" s="230" t="str">
        <f t="shared" si="0"/>
        <v>5H</v>
      </c>
      <c r="U4" s="65" t="str">
        <f t="shared" si="0"/>
        <v>6L</v>
      </c>
      <c r="V4" s="66" t="str">
        <f t="shared" si="0"/>
        <v>6E</v>
      </c>
      <c r="W4" s="230" t="str">
        <f t="shared" si="0"/>
        <v>6H</v>
      </c>
      <c r="X4" s="65" t="str">
        <f t="shared" si="0"/>
        <v>7L</v>
      </c>
      <c r="Y4" s="66" t="str">
        <f t="shared" si="0"/>
        <v>7E</v>
      </c>
      <c r="Z4" s="230" t="str">
        <f t="shared" si="0"/>
        <v>7H</v>
      </c>
      <c r="AA4" s="65" t="str">
        <f t="shared" si="0"/>
        <v>8L</v>
      </c>
      <c r="AB4" s="66" t="str">
        <f t="shared" si="0"/>
        <v>8E</v>
      </c>
      <c r="AC4" s="230" t="str">
        <f t="shared" si="0"/>
        <v>8H</v>
      </c>
      <c r="AD4" s="65" t="str">
        <f t="shared" si="0"/>
        <v>9L</v>
      </c>
      <c r="AE4" s="66" t="str">
        <f t="shared" si="0"/>
        <v>9E</v>
      </c>
      <c r="AF4" s="230" t="str">
        <f t="shared" si="0"/>
        <v>9H</v>
      </c>
      <c r="AG4" s="65" t="str">
        <f t="shared" si="0"/>
        <v>10L</v>
      </c>
      <c r="AH4" s="66" t="str">
        <f t="shared" si="0"/>
        <v>10E</v>
      </c>
      <c r="AI4" s="230" t="str">
        <f t="shared" si="0"/>
        <v>10H</v>
      </c>
      <c r="AJ4" s="65" t="str">
        <f t="shared" si="0"/>
        <v>11L</v>
      </c>
      <c r="AK4" s="66" t="str">
        <f t="shared" si="0"/>
        <v>11E</v>
      </c>
      <c r="AL4" s="230" t="str">
        <f t="shared" ref="AL4:BQ4" si="1">CONCATENATE(AL14,AL15)</f>
        <v>11H</v>
      </c>
      <c r="AM4" s="65" t="str">
        <f t="shared" si="1"/>
        <v>12L</v>
      </c>
      <c r="AN4" s="66" t="str">
        <f t="shared" si="1"/>
        <v>12E</v>
      </c>
      <c r="AO4" s="230" t="str">
        <f t="shared" si="1"/>
        <v>12H</v>
      </c>
      <c r="AP4" s="65" t="str">
        <f t="shared" si="1"/>
        <v>13L</v>
      </c>
      <c r="AQ4" s="66" t="str">
        <f t="shared" si="1"/>
        <v>13E</v>
      </c>
      <c r="AR4" s="230" t="str">
        <f t="shared" si="1"/>
        <v>13H</v>
      </c>
      <c r="AS4" s="65" t="str">
        <f t="shared" si="1"/>
        <v>14L</v>
      </c>
      <c r="AT4" s="66" t="str">
        <f t="shared" si="1"/>
        <v>14E</v>
      </c>
      <c r="AU4" s="230" t="str">
        <f t="shared" si="1"/>
        <v>14H</v>
      </c>
      <c r="AV4" s="65" t="str">
        <f t="shared" si="1"/>
        <v>15L</v>
      </c>
      <c r="AW4" s="66" t="str">
        <f t="shared" si="1"/>
        <v>15E</v>
      </c>
      <c r="AX4" s="230" t="str">
        <f t="shared" si="1"/>
        <v>15H</v>
      </c>
      <c r="AY4" s="65" t="str">
        <f t="shared" si="1"/>
        <v>16L</v>
      </c>
      <c r="AZ4" s="66" t="str">
        <f t="shared" si="1"/>
        <v>16E</v>
      </c>
      <c r="BA4" s="230" t="str">
        <f t="shared" si="1"/>
        <v>16H</v>
      </c>
      <c r="BB4" s="65" t="str">
        <f t="shared" si="1"/>
        <v>17L</v>
      </c>
      <c r="BC4" s="66" t="str">
        <f t="shared" si="1"/>
        <v>17E</v>
      </c>
      <c r="BD4" s="230" t="str">
        <f t="shared" si="1"/>
        <v>17H</v>
      </c>
      <c r="BE4" s="65" t="str">
        <f t="shared" si="1"/>
        <v>18L</v>
      </c>
      <c r="BF4" s="66" t="str">
        <f t="shared" si="1"/>
        <v>18E</v>
      </c>
      <c r="BG4" s="230" t="str">
        <f t="shared" si="1"/>
        <v>18H</v>
      </c>
      <c r="BH4" s="65" t="str">
        <f t="shared" si="1"/>
        <v>19L</v>
      </c>
      <c r="BI4" s="66" t="str">
        <f t="shared" si="1"/>
        <v>19E</v>
      </c>
      <c r="BJ4" s="230" t="str">
        <f t="shared" si="1"/>
        <v>19H</v>
      </c>
      <c r="BK4" s="65" t="str">
        <f t="shared" si="1"/>
        <v>20L</v>
      </c>
      <c r="BL4" s="66" t="str">
        <f t="shared" si="1"/>
        <v>20E</v>
      </c>
      <c r="BM4" s="230" t="str">
        <f t="shared" si="1"/>
        <v>20H</v>
      </c>
      <c r="BN4" s="65" t="str">
        <f t="shared" si="1"/>
        <v>21L</v>
      </c>
      <c r="BO4" s="66" t="str">
        <f t="shared" si="1"/>
        <v>21E</v>
      </c>
      <c r="BP4" s="230" t="str">
        <f t="shared" si="1"/>
        <v>21H</v>
      </c>
      <c r="BQ4" s="65" t="str">
        <f t="shared" si="1"/>
        <v>22L</v>
      </c>
      <c r="BR4" s="66" t="str">
        <f t="shared" ref="BR4:CH4" si="2">CONCATENATE(BR14,BR15)</f>
        <v>22E</v>
      </c>
      <c r="BS4" s="230" t="str">
        <f t="shared" si="2"/>
        <v>22H</v>
      </c>
      <c r="BT4" s="65" t="str">
        <f t="shared" si="2"/>
        <v>23L</v>
      </c>
      <c r="BU4" s="66" t="str">
        <f t="shared" si="2"/>
        <v>23E</v>
      </c>
      <c r="BV4" s="230" t="str">
        <f t="shared" si="2"/>
        <v>23H</v>
      </c>
      <c r="BW4" s="65" t="str">
        <f t="shared" si="2"/>
        <v>24L</v>
      </c>
      <c r="BX4" s="66" t="str">
        <f t="shared" si="2"/>
        <v>24E</v>
      </c>
      <c r="BY4" s="230" t="str">
        <f t="shared" si="2"/>
        <v>24H</v>
      </c>
      <c r="BZ4" s="65" t="str">
        <f t="shared" si="2"/>
        <v>25L</v>
      </c>
      <c r="CA4" s="66" t="str">
        <f t="shared" si="2"/>
        <v>25E</v>
      </c>
      <c r="CB4" s="230" t="str">
        <f t="shared" si="2"/>
        <v>25H</v>
      </c>
      <c r="CC4" s="65" t="str">
        <f t="shared" si="2"/>
        <v>26L</v>
      </c>
      <c r="CD4" s="66" t="str">
        <f t="shared" si="2"/>
        <v>26E</v>
      </c>
      <c r="CE4" s="230" t="str">
        <f t="shared" si="2"/>
        <v>26H</v>
      </c>
      <c r="CF4" s="65" t="str">
        <f t="shared" si="2"/>
        <v>27L</v>
      </c>
      <c r="CG4" s="66" t="str">
        <f t="shared" si="2"/>
        <v>27E</v>
      </c>
      <c r="CH4" s="230" t="str">
        <f t="shared" si="2"/>
        <v>27H</v>
      </c>
      <c r="CI4" s="309"/>
      <c r="CQ4" s="222"/>
      <c r="CR4" s="222"/>
      <c r="CS4" s="222"/>
      <c r="CT4" s="222"/>
      <c r="CU4" s="222"/>
      <c r="CV4" s="222"/>
    </row>
    <row r="5" spans="1:118" ht="15" customHeight="1" x14ac:dyDescent="0.25">
      <c r="A5">
        <v>2</v>
      </c>
      <c r="B5" s="304"/>
      <c r="C5" s="208" t="str">
        <f>HLOOKUP(CONCATENATE($C$4,"L"),$F$4:$CH$9,$A5,FALSE)</f>
        <v>Appalachian - Shale</v>
      </c>
      <c r="D5" s="208" t="str">
        <f>C5</f>
        <v>Appalachian - Shale</v>
      </c>
      <c r="E5" s="208" t="str">
        <f>C5</f>
        <v>Appalachian - Shale</v>
      </c>
      <c r="F5" s="310" t="str">
        <f>G6</f>
        <v>Appalachian - Shale</v>
      </c>
      <c r="G5" s="311"/>
      <c r="H5" s="312"/>
      <c r="I5" s="310" t="str">
        <f>J6</f>
        <v>Gulf - Conventional</v>
      </c>
      <c r="J5" s="311"/>
      <c r="K5" s="312"/>
      <c r="L5" s="310" t="str">
        <f>M6</f>
        <v>Gulf - Shale</v>
      </c>
      <c r="M5" s="311"/>
      <c r="N5" s="312"/>
      <c r="O5" s="310" t="str">
        <f>P6</f>
        <v>Gulf - Tight</v>
      </c>
      <c r="P5" s="311"/>
      <c r="Q5" s="312"/>
      <c r="R5" s="310" t="str">
        <f>S6</f>
        <v>Arkla - Conventional</v>
      </c>
      <c r="S5" s="311"/>
      <c r="T5" s="312"/>
      <c r="U5" s="310" t="str">
        <f>V6</f>
        <v>Arkla - Shale</v>
      </c>
      <c r="V5" s="311"/>
      <c r="W5" s="312"/>
      <c r="X5" s="310" t="str">
        <f>Y6</f>
        <v>Arkla - Tight</v>
      </c>
      <c r="Y5" s="311"/>
      <c r="Z5" s="312"/>
      <c r="AA5" s="310" t="str">
        <f>AB6</f>
        <v>East Texas - Conventional</v>
      </c>
      <c r="AB5" s="311"/>
      <c r="AC5" s="312"/>
      <c r="AD5" s="310" t="str">
        <f>AE6</f>
        <v>East Texas - Shale</v>
      </c>
      <c r="AE5" s="311"/>
      <c r="AF5" s="312"/>
      <c r="AG5" s="310" t="str">
        <f>AH6</f>
        <v>East Texas - Tight</v>
      </c>
      <c r="AH5" s="311"/>
      <c r="AI5" s="312"/>
      <c r="AJ5" s="310" t="str">
        <f>AK6</f>
        <v>Arkoma - Conventional</v>
      </c>
      <c r="AK5" s="311"/>
      <c r="AL5" s="312"/>
      <c r="AM5" s="310" t="str">
        <f>AN6</f>
        <v>Arkoma - Shale</v>
      </c>
      <c r="AN5" s="311"/>
      <c r="AO5" s="312"/>
      <c r="AP5" s="310" t="str">
        <f>AQ6</f>
        <v>South Oklahoma - Shale</v>
      </c>
      <c r="AQ5" s="311"/>
      <c r="AR5" s="312"/>
      <c r="AS5" s="310" t="str">
        <f>AT6</f>
        <v>Anadarko - Conventional</v>
      </c>
      <c r="AT5" s="311"/>
      <c r="AU5" s="312"/>
      <c r="AV5" s="310" t="str">
        <f>AW6</f>
        <v>Anadarko - Shale</v>
      </c>
      <c r="AW5" s="311"/>
      <c r="AX5" s="312"/>
      <c r="AY5" s="310" t="str">
        <f>AZ6</f>
        <v>Anadarko - Tight</v>
      </c>
      <c r="AZ5" s="311"/>
      <c r="BA5" s="312"/>
      <c r="BB5" s="310" t="str">
        <f>BC6</f>
        <v>Strawn - Shale</v>
      </c>
      <c r="BC5" s="311"/>
      <c r="BD5" s="312"/>
      <c r="BE5" s="310" t="str">
        <f>BF6</f>
        <v>Fort Worth - Shale</v>
      </c>
      <c r="BF5" s="311"/>
      <c r="BG5" s="312"/>
      <c r="BH5" s="310" t="str">
        <f>BI6</f>
        <v>Permian - Conventional</v>
      </c>
      <c r="BI5" s="311"/>
      <c r="BJ5" s="312"/>
      <c r="BK5" s="310" t="str">
        <f>BL6</f>
        <v>Permian - Shale</v>
      </c>
      <c r="BL5" s="311"/>
      <c r="BM5" s="312"/>
      <c r="BN5" s="310" t="str">
        <f>BO6</f>
        <v>Green River - Conventional</v>
      </c>
      <c r="BO5" s="311"/>
      <c r="BP5" s="312"/>
      <c r="BQ5" s="310" t="str">
        <f>BR6</f>
        <v>Green River - Tight</v>
      </c>
      <c r="BR5" s="311"/>
      <c r="BS5" s="312"/>
      <c r="BT5" s="310" t="str">
        <f>BU6</f>
        <v>Uinta - Conventional</v>
      </c>
      <c r="BU5" s="311"/>
      <c r="BV5" s="312"/>
      <c r="BW5" s="310" t="str">
        <f>BX6</f>
        <v>Uinta - Tight</v>
      </c>
      <c r="BX5" s="311"/>
      <c r="BY5" s="312"/>
      <c r="BZ5" s="310" t="str">
        <f>CA6</f>
        <v>San Juan - CBM</v>
      </c>
      <c r="CA5" s="311"/>
      <c r="CB5" s="312"/>
      <c r="CC5" s="310" t="str">
        <f>CD6</f>
        <v>San Juan - Conventional</v>
      </c>
      <c r="CD5" s="311"/>
      <c r="CE5" s="312"/>
      <c r="CF5" s="310" t="str">
        <f>CG6</f>
        <v>Piceance - Tight</v>
      </c>
      <c r="CG5" s="311"/>
      <c r="CH5" s="312"/>
      <c r="CI5" s="309"/>
      <c r="CQ5" s="222"/>
      <c r="CR5" s="222"/>
      <c r="CS5" s="222"/>
      <c r="CT5" s="222"/>
      <c r="CU5" s="222"/>
      <c r="CV5" s="222"/>
    </row>
    <row r="6" spans="1:118" ht="39" x14ac:dyDescent="0.25">
      <c r="A6">
        <v>3</v>
      </c>
      <c r="B6" s="304"/>
      <c r="C6" s="208" t="str">
        <f>HLOOKUP(CONCATENATE($C$4,"L"),$F$4:$CH$9,$A6,FALSE)</f>
        <v>Appalachian - Shale - Min</v>
      </c>
      <c r="D6" s="208" t="str">
        <f>HLOOKUP(CONCATENATE($C$4,"E"),$F$4:$CH$9,$A6,FALSE)</f>
        <v>Appalachian - Shale</v>
      </c>
      <c r="E6" s="208" t="str">
        <f>HLOOKUP(CONCATENATE($C$4,"H"),$F$4:$CH$9,$A6,FALSE)</f>
        <v>Appalachian - Shale - Max</v>
      </c>
      <c r="F6" s="210" t="s">
        <v>227</v>
      </c>
      <c r="G6" s="67" t="s">
        <v>228</v>
      </c>
      <c r="H6" s="211" t="s">
        <v>229</v>
      </c>
      <c r="I6" s="210" t="s">
        <v>230</v>
      </c>
      <c r="J6" s="67" t="s">
        <v>231</v>
      </c>
      <c r="K6" s="211" t="s">
        <v>232</v>
      </c>
      <c r="L6" s="210" t="s">
        <v>233</v>
      </c>
      <c r="M6" s="67" t="s">
        <v>234</v>
      </c>
      <c r="N6" s="211" t="s">
        <v>235</v>
      </c>
      <c r="O6" s="210" t="s">
        <v>236</v>
      </c>
      <c r="P6" s="67" t="s">
        <v>237</v>
      </c>
      <c r="Q6" s="211" t="s">
        <v>238</v>
      </c>
      <c r="R6" s="210" t="s">
        <v>239</v>
      </c>
      <c r="S6" s="67" t="s">
        <v>240</v>
      </c>
      <c r="T6" s="211" t="s">
        <v>241</v>
      </c>
      <c r="U6" s="210" t="s">
        <v>242</v>
      </c>
      <c r="V6" s="67" t="s">
        <v>243</v>
      </c>
      <c r="W6" s="211" t="s">
        <v>244</v>
      </c>
      <c r="X6" s="210" t="s">
        <v>245</v>
      </c>
      <c r="Y6" s="67" t="s">
        <v>246</v>
      </c>
      <c r="Z6" s="211" t="s">
        <v>247</v>
      </c>
      <c r="AA6" s="210" t="s">
        <v>248</v>
      </c>
      <c r="AB6" s="67" t="s">
        <v>249</v>
      </c>
      <c r="AC6" s="211" t="s">
        <v>250</v>
      </c>
      <c r="AD6" s="210" t="s">
        <v>251</v>
      </c>
      <c r="AE6" s="67" t="s">
        <v>252</v>
      </c>
      <c r="AF6" s="211" t="s">
        <v>253</v>
      </c>
      <c r="AG6" s="210" t="s">
        <v>254</v>
      </c>
      <c r="AH6" s="67" t="s">
        <v>255</v>
      </c>
      <c r="AI6" s="211" t="s">
        <v>256</v>
      </c>
      <c r="AJ6" s="210" t="s">
        <v>257</v>
      </c>
      <c r="AK6" s="67" t="s">
        <v>258</v>
      </c>
      <c r="AL6" s="211" t="s">
        <v>259</v>
      </c>
      <c r="AM6" s="210" t="s">
        <v>260</v>
      </c>
      <c r="AN6" s="67" t="s">
        <v>261</v>
      </c>
      <c r="AO6" s="211" t="s">
        <v>262</v>
      </c>
      <c r="AP6" s="210" t="s">
        <v>263</v>
      </c>
      <c r="AQ6" s="67" t="s">
        <v>264</v>
      </c>
      <c r="AR6" s="211" t="s">
        <v>265</v>
      </c>
      <c r="AS6" s="210" t="s">
        <v>266</v>
      </c>
      <c r="AT6" s="67" t="s">
        <v>267</v>
      </c>
      <c r="AU6" s="211" t="s">
        <v>268</v>
      </c>
      <c r="AV6" s="210" t="s">
        <v>269</v>
      </c>
      <c r="AW6" s="67" t="s">
        <v>270</v>
      </c>
      <c r="AX6" s="211" t="s">
        <v>271</v>
      </c>
      <c r="AY6" s="210" t="s">
        <v>272</v>
      </c>
      <c r="AZ6" s="67" t="s">
        <v>273</v>
      </c>
      <c r="BA6" s="211" t="s">
        <v>274</v>
      </c>
      <c r="BB6" s="210" t="s">
        <v>275</v>
      </c>
      <c r="BC6" s="67" t="s">
        <v>276</v>
      </c>
      <c r="BD6" s="211" t="s">
        <v>277</v>
      </c>
      <c r="BE6" s="210" t="s">
        <v>278</v>
      </c>
      <c r="BF6" s="67" t="s">
        <v>279</v>
      </c>
      <c r="BG6" s="211" t="s">
        <v>280</v>
      </c>
      <c r="BH6" s="210" t="s">
        <v>281</v>
      </c>
      <c r="BI6" s="67" t="s">
        <v>282</v>
      </c>
      <c r="BJ6" s="211" t="s">
        <v>283</v>
      </c>
      <c r="BK6" s="210" t="s">
        <v>284</v>
      </c>
      <c r="BL6" s="67" t="s">
        <v>285</v>
      </c>
      <c r="BM6" s="211" t="s">
        <v>286</v>
      </c>
      <c r="BN6" s="210" t="s">
        <v>287</v>
      </c>
      <c r="BO6" s="67" t="s">
        <v>288</v>
      </c>
      <c r="BP6" s="211" t="s">
        <v>289</v>
      </c>
      <c r="BQ6" s="210" t="s">
        <v>290</v>
      </c>
      <c r="BR6" s="67" t="s">
        <v>291</v>
      </c>
      <c r="BS6" s="211" t="s">
        <v>292</v>
      </c>
      <c r="BT6" s="210" t="s">
        <v>293</v>
      </c>
      <c r="BU6" s="67" t="s">
        <v>294</v>
      </c>
      <c r="BV6" s="211" t="s">
        <v>295</v>
      </c>
      <c r="BW6" s="210" t="s">
        <v>296</v>
      </c>
      <c r="BX6" s="67" t="s">
        <v>297</v>
      </c>
      <c r="BY6" s="211" t="s">
        <v>298</v>
      </c>
      <c r="BZ6" s="210" t="s">
        <v>299</v>
      </c>
      <c r="CA6" s="67" t="s">
        <v>300</v>
      </c>
      <c r="CB6" s="211" t="s">
        <v>301</v>
      </c>
      <c r="CC6" s="210" t="s">
        <v>302</v>
      </c>
      <c r="CD6" s="67" t="s">
        <v>303</v>
      </c>
      <c r="CE6" s="211" t="s">
        <v>304</v>
      </c>
      <c r="CF6" s="210" t="s">
        <v>305</v>
      </c>
      <c r="CG6" s="67" t="s">
        <v>306</v>
      </c>
      <c r="CH6" s="211" t="s">
        <v>307</v>
      </c>
      <c r="CI6" s="309"/>
      <c r="CQ6" s="222"/>
      <c r="CR6" s="222"/>
      <c r="CS6" s="222"/>
      <c r="CT6" s="222"/>
      <c r="CU6" s="222"/>
      <c r="CV6" s="222"/>
    </row>
    <row r="7" spans="1:118" ht="15" customHeight="1" x14ac:dyDescent="0.25">
      <c r="A7">
        <v>4</v>
      </c>
      <c r="B7" s="68" t="str">
        <f>'Data Summary'!C23</f>
        <v>3_FLARE_vol</v>
      </c>
      <c r="C7" s="209">
        <f>HLOOKUP(CONCATENATE($C$4,"L"),$F$4:$CH$12,$A7,FALSE)</f>
        <v>297964369.3911798</v>
      </c>
      <c r="D7" s="209">
        <f>HLOOKUP(CONCATENATE($C$4,"E"),$F$4:$CH$12,$A7,FALSE)</f>
        <v>354227686.68426079</v>
      </c>
      <c r="E7" s="209">
        <f>HLOOKUP(CONCATENATE($C$4,"H"),$F$4:$CH$12,$A7,FALSE)</f>
        <v>415276099.72304249</v>
      </c>
      <c r="F7" s="245">
        <v>297964369.3911798</v>
      </c>
      <c r="G7" s="69">
        <v>354227686.68426079</v>
      </c>
      <c r="H7" s="248">
        <v>415276099.72304249</v>
      </c>
      <c r="I7" s="245">
        <v>297964369.3911798</v>
      </c>
      <c r="J7" s="69">
        <v>354227686.68426079</v>
      </c>
      <c r="K7" s="248">
        <v>415276099.72304249</v>
      </c>
      <c r="L7" s="245">
        <v>297964369.3911798</v>
      </c>
      <c r="M7" s="69">
        <v>354227686.68426079</v>
      </c>
      <c r="N7" s="248">
        <v>415276099.72304249</v>
      </c>
      <c r="O7" s="245">
        <v>297964369.3911798</v>
      </c>
      <c r="P7" s="69">
        <v>354227686.68426079</v>
      </c>
      <c r="Q7" s="248">
        <v>415276099.72304249</v>
      </c>
      <c r="R7" s="245">
        <v>297964369.3911798</v>
      </c>
      <c r="S7" s="69">
        <v>354227686.68426079</v>
      </c>
      <c r="T7" s="248">
        <v>415276099.72304249</v>
      </c>
      <c r="U7" s="245">
        <v>297964369.3911798</v>
      </c>
      <c r="V7" s="69">
        <v>354227686.68426079</v>
      </c>
      <c r="W7" s="248">
        <v>415276099.72304249</v>
      </c>
      <c r="X7" s="245">
        <v>297964369.3911798</v>
      </c>
      <c r="Y7" s="69">
        <v>354227686.68426079</v>
      </c>
      <c r="Z7" s="248">
        <v>415276099.72304249</v>
      </c>
      <c r="AA7" s="245">
        <v>297964369.3911798</v>
      </c>
      <c r="AB7" s="69">
        <v>354227686.68426079</v>
      </c>
      <c r="AC7" s="248">
        <v>415276099.72304249</v>
      </c>
      <c r="AD7" s="245">
        <v>297964369.3911798</v>
      </c>
      <c r="AE7" s="69">
        <v>354227686.68426079</v>
      </c>
      <c r="AF7" s="248">
        <v>415276099.72304249</v>
      </c>
      <c r="AG7" s="245">
        <v>297964369.3911798</v>
      </c>
      <c r="AH7" s="69">
        <v>354227686.68426079</v>
      </c>
      <c r="AI7" s="248">
        <v>415276099.72304249</v>
      </c>
      <c r="AJ7" s="245">
        <v>297964369.3911798</v>
      </c>
      <c r="AK7" s="69">
        <v>354227686.68426079</v>
      </c>
      <c r="AL7" s="248">
        <v>415276099.72304249</v>
      </c>
      <c r="AM7" s="245">
        <v>297964369.3911798</v>
      </c>
      <c r="AN7" s="69">
        <v>354227686.68426079</v>
      </c>
      <c r="AO7" s="248">
        <v>415276099.72304249</v>
      </c>
      <c r="AP7" s="245">
        <v>297964369.3911798</v>
      </c>
      <c r="AQ7" s="69">
        <v>354227686.68426079</v>
      </c>
      <c r="AR7" s="248">
        <v>415276099.72304249</v>
      </c>
      <c r="AS7" s="245">
        <v>297964369.3911798</v>
      </c>
      <c r="AT7" s="69">
        <v>354227686.68426079</v>
      </c>
      <c r="AU7" s="248">
        <v>415276099.72304249</v>
      </c>
      <c r="AV7" s="245">
        <v>297964369.3911798</v>
      </c>
      <c r="AW7" s="69">
        <v>354227686.68426079</v>
      </c>
      <c r="AX7" s="248">
        <v>415276099.72304249</v>
      </c>
      <c r="AY7" s="245">
        <v>297964369.3911798</v>
      </c>
      <c r="AZ7" s="69">
        <v>354227686.68426079</v>
      </c>
      <c r="BA7" s="248">
        <v>415276099.72304249</v>
      </c>
      <c r="BB7" s="245">
        <v>297964369.3911798</v>
      </c>
      <c r="BC7" s="69">
        <v>354227686.68426079</v>
      </c>
      <c r="BD7" s="248">
        <v>415276099.72304249</v>
      </c>
      <c r="BE7" s="245">
        <v>297964369.3911798</v>
      </c>
      <c r="BF7" s="69">
        <v>354227686.68426079</v>
      </c>
      <c r="BG7" s="248">
        <v>415276099.72304249</v>
      </c>
      <c r="BH7" s="245">
        <v>297964369.3911798</v>
      </c>
      <c r="BI7" s="69">
        <v>354227686.68426079</v>
      </c>
      <c r="BJ7" s="248">
        <v>415276099.72304249</v>
      </c>
      <c r="BK7" s="245">
        <v>297964369.3911798</v>
      </c>
      <c r="BL7" s="69">
        <v>354227686.68426079</v>
      </c>
      <c r="BM7" s="248">
        <v>415276099.72304249</v>
      </c>
      <c r="BN7" s="245">
        <v>297964369.3911798</v>
      </c>
      <c r="BO7" s="69">
        <v>354227686.68426079</v>
      </c>
      <c r="BP7" s="248">
        <v>415276099.72304249</v>
      </c>
      <c r="BQ7" s="245">
        <v>297964369.3911798</v>
      </c>
      <c r="BR7" s="69">
        <v>354227686.68426079</v>
      </c>
      <c r="BS7" s="248">
        <v>415276099.72304249</v>
      </c>
      <c r="BT7" s="245">
        <v>297964369.3911798</v>
      </c>
      <c r="BU7" s="69">
        <v>354227686.68426079</v>
      </c>
      <c r="BV7" s="248">
        <v>415276099.72304249</v>
      </c>
      <c r="BW7" s="245">
        <v>297964369.3911798</v>
      </c>
      <c r="BX7" s="69">
        <v>354227686.68426079</v>
      </c>
      <c r="BY7" s="248">
        <v>415276099.72304249</v>
      </c>
      <c r="BZ7" s="245">
        <v>297964369.3911798</v>
      </c>
      <c r="CA7" s="69">
        <v>354227686.68426079</v>
      </c>
      <c r="CB7" s="248">
        <v>415276099.72304249</v>
      </c>
      <c r="CC7" s="245">
        <v>297964369.3911798</v>
      </c>
      <c r="CD7" s="69">
        <v>354227686.68426079</v>
      </c>
      <c r="CE7" s="248">
        <v>415276099.72304249</v>
      </c>
      <c r="CF7" s="245">
        <v>297964369.3911798</v>
      </c>
      <c r="CG7" s="69">
        <v>354227686.68426079</v>
      </c>
      <c r="CH7" s="248">
        <v>415276099.72304249</v>
      </c>
      <c r="CI7" s="247" t="str">
        <f>'Data Summary'!J23</f>
        <v>[scf] Natural gas sent to flares at a processing facility</v>
      </c>
      <c r="CQ7" s="222"/>
      <c r="CR7" s="222"/>
      <c r="CS7" s="222"/>
      <c r="CT7" s="222">
        <v>82402919.051851824</v>
      </c>
      <c r="CU7" s="222"/>
      <c r="CV7" s="222"/>
    </row>
    <row r="8" spans="1:118" s="236" customFormat="1" ht="15" customHeight="1" x14ac:dyDescent="0.25">
      <c r="A8">
        <v>5</v>
      </c>
      <c r="B8" s="68" t="s">
        <v>346</v>
      </c>
      <c r="C8" s="209">
        <f>HLOOKUP(CONCATENATE($C$4,"L"),$F$4:$CH$12,$A8,FALSE)</f>
        <v>28400000</v>
      </c>
      <c r="D8" s="209">
        <f>HLOOKUP(CONCATENATE($C$4,"E"),$F$4:$CH$12,$A8,FALSE)</f>
        <v>33600000</v>
      </c>
      <c r="E8" s="209">
        <f>HLOOKUP(CONCATENATE($C$4,"H"),$F$4:$CH$12,$A8,FALSE)</f>
        <v>38800000</v>
      </c>
      <c r="F8" s="245">
        <v>28400000</v>
      </c>
      <c r="G8" s="69">
        <v>33600000</v>
      </c>
      <c r="H8" s="246">
        <v>38800000</v>
      </c>
      <c r="I8" s="245">
        <v>28400000</v>
      </c>
      <c r="J8" s="69">
        <v>33600000</v>
      </c>
      <c r="K8" s="246">
        <v>38800000</v>
      </c>
      <c r="L8" s="245">
        <v>28400000</v>
      </c>
      <c r="M8" s="69">
        <v>33600000</v>
      </c>
      <c r="N8" s="246">
        <v>38800000</v>
      </c>
      <c r="O8" s="245">
        <v>28400000</v>
      </c>
      <c r="P8" s="69">
        <v>33600000</v>
      </c>
      <c r="Q8" s="246">
        <v>38800000</v>
      </c>
      <c r="R8" s="245">
        <v>28400000</v>
      </c>
      <c r="S8" s="69">
        <v>33600000</v>
      </c>
      <c r="T8" s="246">
        <v>38800000</v>
      </c>
      <c r="U8" s="245">
        <v>28400000</v>
      </c>
      <c r="V8" s="69">
        <v>33600000</v>
      </c>
      <c r="W8" s="246">
        <v>38800000</v>
      </c>
      <c r="X8" s="245">
        <v>28400000</v>
      </c>
      <c r="Y8" s="69">
        <v>33600000</v>
      </c>
      <c r="Z8" s="246">
        <v>38800000</v>
      </c>
      <c r="AA8" s="245">
        <v>28400000</v>
      </c>
      <c r="AB8" s="69">
        <v>33600000</v>
      </c>
      <c r="AC8" s="246">
        <v>38800000</v>
      </c>
      <c r="AD8" s="245">
        <v>28400000</v>
      </c>
      <c r="AE8" s="69">
        <v>33600000</v>
      </c>
      <c r="AF8" s="246">
        <v>38800000</v>
      </c>
      <c r="AG8" s="245">
        <v>28400000</v>
      </c>
      <c r="AH8" s="69">
        <v>33600000</v>
      </c>
      <c r="AI8" s="246">
        <v>38800000</v>
      </c>
      <c r="AJ8" s="245">
        <v>28400000</v>
      </c>
      <c r="AK8" s="69">
        <v>33600000</v>
      </c>
      <c r="AL8" s="246">
        <v>38800000</v>
      </c>
      <c r="AM8" s="245">
        <v>28400000</v>
      </c>
      <c r="AN8" s="69">
        <v>33600000</v>
      </c>
      <c r="AO8" s="246">
        <v>38800000</v>
      </c>
      <c r="AP8" s="245">
        <v>28400000</v>
      </c>
      <c r="AQ8" s="69">
        <v>33600000</v>
      </c>
      <c r="AR8" s="246">
        <v>38800000</v>
      </c>
      <c r="AS8" s="245">
        <v>28400000</v>
      </c>
      <c r="AT8" s="69">
        <v>33600000</v>
      </c>
      <c r="AU8" s="246">
        <v>38800000</v>
      </c>
      <c r="AV8" s="245">
        <v>28400000</v>
      </c>
      <c r="AW8" s="69">
        <v>33600000</v>
      </c>
      <c r="AX8" s="246">
        <v>38800000</v>
      </c>
      <c r="AY8" s="245">
        <v>28400000</v>
      </c>
      <c r="AZ8" s="69">
        <v>33600000</v>
      </c>
      <c r="BA8" s="246">
        <v>38800000</v>
      </c>
      <c r="BB8" s="245">
        <v>28400000</v>
      </c>
      <c r="BC8" s="69">
        <v>33600000</v>
      </c>
      <c r="BD8" s="246">
        <v>38800000</v>
      </c>
      <c r="BE8" s="245">
        <v>28400000</v>
      </c>
      <c r="BF8" s="69">
        <v>33600000</v>
      </c>
      <c r="BG8" s="246">
        <v>38800000</v>
      </c>
      <c r="BH8" s="245">
        <v>28400000</v>
      </c>
      <c r="BI8" s="69">
        <v>33600000</v>
      </c>
      <c r="BJ8" s="246">
        <v>38800000</v>
      </c>
      <c r="BK8" s="245">
        <v>28400000</v>
      </c>
      <c r="BL8" s="69">
        <v>33600000</v>
      </c>
      <c r="BM8" s="246">
        <v>38800000</v>
      </c>
      <c r="BN8" s="245">
        <v>28400000</v>
      </c>
      <c r="BO8" s="69">
        <v>33600000</v>
      </c>
      <c r="BP8" s="246">
        <v>38800000</v>
      </c>
      <c r="BQ8" s="245">
        <v>28400000</v>
      </c>
      <c r="BR8" s="69">
        <v>33600000</v>
      </c>
      <c r="BS8" s="246">
        <v>38800000</v>
      </c>
      <c r="BT8" s="245">
        <v>28400000</v>
      </c>
      <c r="BU8" s="69">
        <v>33600000</v>
      </c>
      <c r="BV8" s="246">
        <v>38800000</v>
      </c>
      <c r="BW8" s="245">
        <v>28400000</v>
      </c>
      <c r="BX8" s="69">
        <v>33600000</v>
      </c>
      <c r="BY8" s="246">
        <v>38800000</v>
      </c>
      <c r="BZ8" s="245">
        <v>28400000</v>
      </c>
      <c r="CA8" s="69">
        <v>33600000</v>
      </c>
      <c r="CB8" s="246">
        <v>38800000</v>
      </c>
      <c r="CC8" s="245">
        <v>28400000</v>
      </c>
      <c r="CD8" s="69">
        <v>33600000</v>
      </c>
      <c r="CE8" s="246">
        <v>38800000</v>
      </c>
      <c r="CF8" s="245">
        <v>28400000</v>
      </c>
      <c r="CG8" s="69">
        <v>33600000</v>
      </c>
      <c r="CH8" s="246">
        <v>38800000</v>
      </c>
      <c r="CI8" s="247" t="str">
        <f>'[1]Data Summary'!J24</f>
        <v>[MCF] Annual natural gas processed at a processing facility</v>
      </c>
      <c r="CJ8" s="234"/>
      <c r="CK8" s="234"/>
      <c r="CL8" s="234"/>
      <c r="CM8" s="234"/>
      <c r="CN8" s="234"/>
      <c r="CO8" s="234"/>
      <c r="CP8" s="234"/>
      <c r="CQ8" s="235"/>
      <c r="CR8" s="235"/>
      <c r="CS8" s="235"/>
      <c r="CT8" s="235"/>
      <c r="CU8" s="235"/>
      <c r="CV8" s="235"/>
    </row>
    <row r="9" spans="1:118" s="236" customFormat="1" ht="15" customHeight="1" x14ac:dyDescent="0.25">
      <c r="A9">
        <v>6</v>
      </c>
      <c r="B9" s="68" t="s">
        <v>348</v>
      </c>
      <c r="C9" s="209">
        <f>HLOOKUP(CONCATENATE($C$4,"L"),$F$4:$CH$12,$A9,FALSE)</f>
        <v>0</v>
      </c>
      <c r="D9" s="209">
        <f>HLOOKUP(CONCATENATE($C$4,"E"),$F$4:$CH$12,$A9,FALSE)</f>
        <v>0</v>
      </c>
      <c r="E9" s="209">
        <f>HLOOKUP(CONCATENATE($C$4,"H"),$F$4:$CH$12,$A9,FALSE)</f>
        <v>0</v>
      </c>
      <c r="F9" s="245">
        <v>0</v>
      </c>
      <c r="G9" s="69">
        <v>0</v>
      </c>
      <c r="H9" s="246">
        <v>0</v>
      </c>
      <c r="I9" s="245">
        <v>0</v>
      </c>
      <c r="J9" s="69">
        <v>0</v>
      </c>
      <c r="K9" s="246">
        <v>0</v>
      </c>
      <c r="L9" s="245">
        <v>0</v>
      </c>
      <c r="M9" s="69">
        <v>0</v>
      </c>
      <c r="N9" s="246">
        <v>0</v>
      </c>
      <c r="O9" s="245">
        <v>0</v>
      </c>
      <c r="P9" s="69">
        <v>0</v>
      </c>
      <c r="Q9" s="246">
        <v>0</v>
      </c>
      <c r="R9" s="245">
        <v>0</v>
      </c>
      <c r="S9" s="69">
        <v>0</v>
      </c>
      <c r="T9" s="246">
        <v>0</v>
      </c>
      <c r="U9" s="245">
        <v>0</v>
      </c>
      <c r="V9" s="69">
        <v>0</v>
      </c>
      <c r="W9" s="246">
        <v>0</v>
      </c>
      <c r="X9" s="245">
        <v>0</v>
      </c>
      <c r="Y9" s="69">
        <v>0</v>
      </c>
      <c r="Z9" s="246">
        <v>0</v>
      </c>
      <c r="AA9" s="245">
        <v>0</v>
      </c>
      <c r="AB9" s="69">
        <v>0</v>
      </c>
      <c r="AC9" s="246">
        <v>0</v>
      </c>
      <c r="AD9" s="245">
        <v>0</v>
      </c>
      <c r="AE9" s="69">
        <v>0</v>
      </c>
      <c r="AF9" s="246">
        <v>0</v>
      </c>
      <c r="AG9" s="245">
        <v>0</v>
      </c>
      <c r="AH9" s="69">
        <v>0</v>
      </c>
      <c r="AI9" s="246">
        <v>0</v>
      </c>
      <c r="AJ9" s="245">
        <v>0</v>
      </c>
      <c r="AK9" s="69">
        <v>0</v>
      </c>
      <c r="AL9" s="246">
        <v>0</v>
      </c>
      <c r="AM9" s="245">
        <v>0</v>
      </c>
      <c r="AN9" s="69">
        <v>0</v>
      </c>
      <c r="AO9" s="246">
        <v>0</v>
      </c>
      <c r="AP9" s="245">
        <v>0</v>
      </c>
      <c r="AQ9" s="69">
        <v>0</v>
      </c>
      <c r="AR9" s="246">
        <v>0</v>
      </c>
      <c r="AS9" s="245">
        <v>0</v>
      </c>
      <c r="AT9" s="69">
        <v>0</v>
      </c>
      <c r="AU9" s="246">
        <v>0</v>
      </c>
      <c r="AV9" s="245">
        <v>0</v>
      </c>
      <c r="AW9" s="69">
        <v>0</v>
      </c>
      <c r="AX9" s="246">
        <v>0</v>
      </c>
      <c r="AY9" s="245">
        <v>0</v>
      </c>
      <c r="AZ9" s="69">
        <v>0</v>
      </c>
      <c r="BA9" s="246">
        <v>0</v>
      </c>
      <c r="BB9" s="245">
        <v>0</v>
      </c>
      <c r="BC9" s="69">
        <v>0</v>
      </c>
      <c r="BD9" s="246">
        <v>0</v>
      </c>
      <c r="BE9" s="245">
        <v>0</v>
      </c>
      <c r="BF9" s="69">
        <v>0</v>
      </c>
      <c r="BG9" s="246">
        <v>0</v>
      </c>
      <c r="BH9" s="245">
        <v>0</v>
      </c>
      <c r="BI9" s="69">
        <v>0</v>
      </c>
      <c r="BJ9" s="246">
        <v>0</v>
      </c>
      <c r="BK9" s="245">
        <v>0</v>
      </c>
      <c r="BL9" s="69">
        <v>0</v>
      </c>
      <c r="BM9" s="246">
        <v>0</v>
      </c>
      <c r="BN9" s="245">
        <v>0</v>
      </c>
      <c r="BO9" s="69">
        <v>0</v>
      </c>
      <c r="BP9" s="246">
        <v>0</v>
      </c>
      <c r="BQ9" s="245">
        <v>0</v>
      </c>
      <c r="BR9" s="69">
        <v>0</v>
      </c>
      <c r="BS9" s="246">
        <v>0</v>
      </c>
      <c r="BT9" s="245">
        <v>0</v>
      </c>
      <c r="BU9" s="69">
        <v>0</v>
      </c>
      <c r="BV9" s="246">
        <v>0</v>
      </c>
      <c r="BW9" s="245">
        <v>0</v>
      </c>
      <c r="BX9" s="69">
        <v>0</v>
      </c>
      <c r="BY9" s="246">
        <v>0</v>
      </c>
      <c r="BZ9" s="245">
        <v>0</v>
      </c>
      <c r="CA9" s="69">
        <v>0</v>
      </c>
      <c r="CB9" s="246">
        <v>0</v>
      </c>
      <c r="CC9" s="245">
        <v>0</v>
      </c>
      <c r="CD9" s="69">
        <v>0</v>
      </c>
      <c r="CE9" s="246">
        <v>0</v>
      </c>
      <c r="CF9" s="245">
        <v>0</v>
      </c>
      <c r="CG9" s="69">
        <v>0</v>
      </c>
      <c r="CH9" s="246">
        <v>0</v>
      </c>
      <c r="CI9" s="247" t="str">
        <f>'[1]Data Summary'!J25</f>
        <v>[bbl] Annual natural gas liquids processed at a processing facility</v>
      </c>
      <c r="CJ9" s="234"/>
      <c r="CK9" s="234"/>
      <c r="CL9" s="234"/>
      <c r="CM9" s="234"/>
      <c r="CN9" s="234"/>
      <c r="CO9" s="234"/>
      <c r="CP9" s="234"/>
      <c r="CQ9" s="235"/>
      <c r="CR9" s="235"/>
      <c r="CS9" s="235"/>
      <c r="CT9" s="235"/>
      <c r="CU9" s="235"/>
      <c r="CV9" s="235"/>
    </row>
    <row r="10" spans="1:118" ht="15" customHeight="1" x14ac:dyDescent="0.25">
      <c r="CI10" s="219"/>
      <c r="CJ10" s="219"/>
      <c r="CK10" s="219"/>
      <c r="CL10" s="219"/>
      <c r="CM10" s="219"/>
      <c r="CN10" s="219"/>
      <c r="CO10" s="219"/>
      <c r="CP10" s="219"/>
    </row>
    <row r="11" spans="1:118" ht="15" customHeight="1" x14ac:dyDescent="0.25"/>
    <row r="12" spans="1:118" ht="15" customHeight="1" x14ac:dyDescent="0.25"/>
    <row r="13" spans="1:118" ht="15" customHeight="1" x14ac:dyDescent="0.25"/>
    <row r="14" spans="1:118" ht="15" customHeight="1" x14ac:dyDescent="0.25">
      <c r="F14">
        <v>1</v>
      </c>
      <c r="G14">
        <v>1</v>
      </c>
      <c r="H14">
        <v>1</v>
      </c>
      <c r="I14">
        <f t="shared" ref="I14:AN14" si="3">F14+1</f>
        <v>2</v>
      </c>
      <c r="J14">
        <f t="shared" si="3"/>
        <v>2</v>
      </c>
      <c r="K14">
        <f t="shared" si="3"/>
        <v>2</v>
      </c>
      <c r="L14">
        <f t="shared" si="3"/>
        <v>3</v>
      </c>
      <c r="M14">
        <f t="shared" si="3"/>
        <v>3</v>
      </c>
      <c r="N14">
        <f t="shared" si="3"/>
        <v>3</v>
      </c>
      <c r="O14">
        <f t="shared" si="3"/>
        <v>4</v>
      </c>
      <c r="P14">
        <f t="shared" si="3"/>
        <v>4</v>
      </c>
      <c r="Q14">
        <f t="shared" si="3"/>
        <v>4</v>
      </c>
      <c r="R14">
        <f t="shared" si="3"/>
        <v>5</v>
      </c>
      <c r="S14">
        <f t="shared" si="3"/>
        <v>5</v>
      </c>
      <c r="T14">
        <f t="shared" si="3"/>
        <v>5</v>
      </c>
      <c r="U14">
        <f t="shared" si="3"/>
        <v>6</v>
      </c>
      <c r="V14">
        <f t="shared" si="3"/>
        <v>6</v>
      </c>
      <c r="W14">
        <f t="shared" si="3"/>
        <v>6</v>
      </c>
      <c r="X14">
        <f t="shared" si="3"/>
        <v>7</v>
      </c>
      <c r="Y14">
        <f t="shared" si="3"/>
        <v>7</v>
      </c>
      <c r="Z14">
        <f t="shared" si="3"/>
        <v>7</v>
      </c>
      <c r="AA14">
        <f t="shared" si="3"/>
        <v>8</v>
      </c>
      <c r="AB14">
        <f t="shared" si="3"/>
        <v>8</v>
      </c>
      <c r="AC14">
        <f t="shared" si="3"/>
        <v>8</v>
      </c>
      <c r="AD14">
        <f t="shared" si="3"/>
        <v>9</v>
      </c>
      <c r="AE14">
        <f t="shared" si="3"/>
        <v>9</v>
      </c>
      <c r="AF14">
        <f t="shared" si="3"/>
        <v>9</v>
      </c>
      <c r="AG14">
        <f t="shared" si="3"/>
        <v>10</v>
      </c>
      <c r="AH14">
        <f t="shared" si="3"/>
        <v>10</v>
      </c>
      <c r="AI14">
        <f t="shared" si="3"/>
        <v>10</v>
      </c>
      <c r="AJ14">
        <f t="shared" si="3"/>
        <v>11</v>
      </c>
      <c r="AK14">
        <f t="shared" si="3"/>
        <v>11</v>
      </c>
      <c r="AL14">
        <f t="shared" si="3"/>
        <v>11</v>
      </c>
      <c r="AM14">
        <f t="shared" si="3"/>
        <v>12</v>
      </c>
      <c r="AN14">
        <f t="shared" si="3"/>
        <v>12</v>
      </c>
      <c r="AO14">
        <f t="shared" ref="AO14:BT14" si="4">AL14+1</f>
        <v>12</v>
      </c>
      <c r="AP14">
        <f t="shared" si="4"/>
        <v>13</v>
      </c>
      <c r="AQ14">
        <f t="shared" si="4"/>
        <v>13</v>
      </c>
      <c r="AR14">
        <f t="shared" si="4"/>
        <v>13</v>
      </c>
      <c r="AS14">
        <f t="shared" si="4"/>
        <v>14</v>
      </c>
      <c r="AT14">
        <f t="shared" si="4"/>
        <v>14</v>
      </c>
      <c r="AU14">
        <f t="shared" si="4"/>
        <v>14</v>
      </c>
      <c r="AV14">
        <f t="shared" si="4"/>
        <v>15</v>
      </c>
      <c r="AW14">
        <f t="shared" si="4"/>
        <v>15</v>
      </c>
      <c r="AX14">
        <f t="shared" si="4"/>
        <v>15</v>
      </c>
      <c r="AY14">
        <f t="shared" si="4"/>
        <v>16</v>
      </c>
      <c r="AZ14">
        <f t="shared" si="4"/>
        <v>16</v>
      </c>
      <c r="BA14">
        <f t="shared" si="4"/>
        <v>16</v>
      </c>
      <c r="BB14">
        <f t="shared" si="4"/>
        <v>17</v>
      </c>
      <c r="BC14">
        <f t="shared" si="4"/>
        <v>17</v>
      </c>
      <c r="BD14">
        <f t="shared" si="4"/>
        <v>17</v>
      </c>
      <c r="BE14">
        <f t="shared" si="4"/>
        <v>18</v>
      </c>
      <c r="BF14">
        <f t="shared" si="4"/>
        <v>18</v>
      </c>
      <c r="BG14">
        <f t="shared" si="4"/>
        <v>18</v>
      </c>
      <c r="BH14">
        <f t="shared" si="4"/>
        <v>19</v>
      </c>
      <c r="BI14">
        <f t="shared" si="4"/>
        <v>19</v>
      </c>
      <c r="BJ14">
        <f t="shared" si="4"/>
        <v>19</v>
      </c>
      <c r="BK14">
        <f t="shared" si="4"/>
        <v>20</v>
      </c>
      <c r="BL14">
        <f t="shared" si="4"/>
        <v>20</v>
      </c>
      <c r="BM14">
        <f t="shared" si="4"/>
        <v>20</v>
      </c>
      <c r="BN14">
        <f t="shared" si="4"/>
        <v>21</v>
      </c>
      <c r="BO14">
        <f t="shared" si="4"/>
        <v>21</v>
      </c>
      <c r="BP14">
        <f t="shared" si="4"/>
        <v>21</v>
      </c>
      <c r="BQ14">
        <f t="shared" si="4"/>
        <v>22</v>
      </c>
      <c r="BR14">
        <f t="shared" si="4"/>
        <v>22</v>
      </c>
      <c r="BS14">
        <f t="shared" si="4"/>
        <v>22</v>
      </c>
      <c r="BT14">
        <f t="shared" si="4"/>
        <v>23</v>
      </c>
      <c r="BU14">
        <f t="shared" ref="BU14:CH14" si="5">BR14+1</f>
        <v>23</v>
      </c>
      <c r="BV14">
        <f t="shared" si="5"/>
        <v>23</v>
      </c>
      <c r="BW14">
        <f t="shared" si="5"/>
        <v>24</v>
      </c>
      <c r="BX14">
        <f t="shared" si="5"/>
        <v>24</v>
      </c>
      <c r="BY14">
        <f t="shared" si="5"/>
        <v>24</v>
      </c>
      <c r="BZ14">
        <f t="shared" si="5"/>
        <v>25</v>
      </c>
      <c r="CA14">
        <f t="shared" si="5"/>
        <v>25</v>
      </c>
      <c r="CB14">
        <f t="shared" si="5"/>
        <v>25</v>
      </c>
      <c r="CC14">
        <f t="shared" si="5"/>
        <v>26</v>
      </c>
      <c r="CD14">
        <f t="shared" si="5"/>
        <v>26</v>
      </c>
      <c r="CE14">
        <f t="shared" si="5"/>
        <v>26</v>
      </c>
      <c r="CF14">
        <f t="shared" si="5"/>
        <v>27</v>
      </c>
      <c r="CG14">
        <f t="shared" si="5"/>
        <v>27</v>
      </c>
      <c r="CH14">
        <f t="shared" si="5"/>
        <v>27</v>
      </c>
    </row>
    <row r="15" spans="1:118" ht="18.75" x14ac:dyDescent="0.3">
      <c r="B15" s="70" t="s">
        <v>113</v>
      </c>
      <c r="F15" t="s">
        <v>308</v>
      </c>
      <c r="G15" t="s">
        <v>309</v>
      </c>
      <c r="H15" t="s">
        <v>310</v>
      </c>
      <c r="I15" t="s">
        <v>308</v>
      </c>
      <c r="J15" t="s">
        <v>309</v>
      </c>
      <c r="K15" t="s">
        <v>310</v>
      </c>
      <c r="L15" t="s">
        <v>308</v>
      </c>
      <c r="M15" t="s">
        <v>309</v>
      </c>
      <c r="N15" t="s">
        <v>310</v>
      </c>
      <c r="O15" t="s">
        <v>308</v>
      </c>
      <c r="P15" t="s">
        <v>309</v>
      </c>
      <c r="Q15" t="s">
        <v>310</v>
      </c>
      <c r="R15" t="s">
        <v>308</v>
      </c>
      <c r="S15" t="s">
        <v>309</v>
      </c>
      <c r="T15" t="s">
        <v>310</v>
      </c>
      <c r="U15" t="s">
        <v>308</v>
      </c>
      <c r="V15" t="s">
        <v>309</v>
      </c>
      <c r="W15" t="s">
        <v>310</v>
      </c>
      <c r="X15" t="s">
        <v>308</v>
      </c>
      <c r="Y15" t="s">
        <v>309</v>
      </c>
      <c r="Z15" t="s">
        <v>310</v>
      </c>
      <c r="AA15" t="s">
        <v>308</v>
      </c>
      <c r="AB15" t="s">
        <v>309</v>
      </c>
      <c r="AC15" t="s">
        <v>310</v>
      </c>
      <c r="AD15" t="s">
        <v>308</v>
      </c>
      <c r="AE15" t="s">
        <v>309</v>
      </c>
      <c r="AF15" t="s">
        <v>310</v>
      </c>
      <c r="AG15" t="s">
        <v>308</v>
      </c>
      <c r="AH15" t="s">
        <v>309</v>
      </c>
      <c r="AI15" t="s">
        <v>310</v>
      </c>
      <c r="AJ15" t="s">
        <v>308</v>
      </c>
      <c r="AK15" t="s">
        <v>309</v>
      </c>
      <c r="AL15" t="s">
        <v>310</v>
      </c>
      <c r="AM15" t="s">
        <v>308</v>
      </c>
      <c r="AN15" t="s">
        <v>309</v>
      </c>
      <c r="AO15" t="s">
        <v>310</v>
      </c>
      <c r="AP15" t="s">
        <v>308</v>
      </c>
      <c r="AQ15" t="s">
        <v>309</v>
      </c>
      <c r="AR15" t="s">
        <v>310</v>
      </c>
      <c r="AS15" t="s">
        <v>308</v>
      </c>
      <c r="AT15" t="s">
        <v>309</v>
      </c>
      <c r="AU15" t="s">
        <v>310</v>
      </c>
      <c r="AV15" t="s">
        <v>308</v>
      </c>
      <c r="AW15" t="s">
        <v>309</v>
      </c>
      <c r="AX15" t="s">
        <v>310</v>
      </c>
      <c r="AY15" t="s">
        <v>308</v>
      </c>
      <c r="AZ15" t="s">
        <v>309</v>
      </c>
      <c r="BA15" t="s">
        <v>310</v>
      </c>
      <c r="BB15" t="s">
        <v>308</v>
      </c>
      <c r="BC15" t="s">
        <v>309</v>
      </c>
      <c r="BD15" t="s">
        <v>310</v>
      </c>
      <c r="BE15" t="s">
        <v>308</v>
      </c>
      <c r="BF15" t="s">
        <v>309</v>
      </c>
      <c r="BG15" t="s">
        <v>310</v>
      </c>
      <c r="BH15" t="s">
        <v>308</v>
      </c>
      <c r="BI15" t="s">
        <v>309</v>
      </c>
      <c r="BJ15" t="s">
        <v>310</v>
      </c>
      <c r="BK15" t="s">
        <v>308</v>
      </c>
      <c r="BL15" t="s">
        <v>309</v>
      </c>
      <c r="BM15" t="s">
        <v>310</v>
      </c>
      <c r="BN15" t="s">
        <v>308</v>
      </c>
      <c r="BO15" t="s">
        <v>309</v>
      </c>
      <c r="BP15" t="s">
        <v>310</v>
      </c>
      <c r="BQ15" t="s">
        <v>308</v>
      </c>
      <c r="BR15" t="s">
        <v>309</v>
      </c>
      <c r="BS15" t="s">
        <v>310</v>
      </c>
      <c r="BT15" t="s">
        <v>308</v>
      </c>
      <c r="BU15" t="s">
        <v>309</v>
      </c>
      <c r="BV15" t="s">
        <v>310</v>
      </c>
      <c r="BW15" t="s">
        <v>308</v>
      </c>
      <c r="BX15" t="s">
        <v>309</v>
      </c>
      <c r="BY15" t="s">
        <v>310</v>
      </c>
      <c r="BZ15" t="s">
        <v>308</v>
      </c>
      <c r="CA15" t="s">
        <v>309</v>
      </c>
      <c r="CB15" t="s">
        <v>310</v>
      </c>
      <c r="CC15" t="s">
        <v>308</v>
      </c>
      <c r="CD15" t="s">
        <v>309</v>
      </c>
      <c r="CE15" t="s">
        <v>310</v>
      </c>
      <c r="CF15" t="s">
        <v>308</v>
      </c>
      <c r="CG15" t="s">
        <v>309</v>
      </c>
      <c r="CH15" t="s">
        <v>310</v>
      </c>
    </row>
    <row r="16" spans="1:118" x14ac:dyDescent="0.25">
      <c r="B16" s="71" t="s">
        <v>111</v>
      </c>
      <c r="C16" s="314" t="s">
        <v>9</v>
      </c>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314"/>
      <c r="AM16" s="314"/>
      <c r="AN16" s="314"/>
      <c r="AO16" s="314"/>
      <c r="AP16" s="314"/>
      <c r="AQ16" s="314"/>
      <c r="AR16" s="314"/>
      <c r="AS16" s="314"/>
      <c r="AT16" s="314"/>
      <c r="AU16" s="314"/>
      <c r="AV16" s="314"/>
      <c r="AW16" s="314"/>
      <c r="AX16" s="314"/>
      <c r="AY16" s="314"/>
      <c r="AZ16" s="314"/>
      <c r="BA16" s="314"/>
      <c r="BB16" s="314"/>
      <c r="BC16" s="314"/>
      <c r="BD16" s="314"/>
      <c r="BE16" s="314"/>
      <c r="BF16" s="314"/>
      <c r="BG16" s="314"/>
      <c r="BH16" s="314"/>
      <c r="BI16" s="314"/>
      <c r="BJ16" s="314"/>
      <c r="BK16" s="314"/>
      <c r="BL16" s="314"/>
      <c r="BM16" s="314"/>
      <c r="BN16" s="314"/>
      <c r="BO16" s="314"/>
      <c r="BP16" s="314"/>
      <c r="BQ16" s="314"/>
      <c r="BR16" s="314"/>
      <c r="BS16" s="314"/>
      <c r="BT16" s="314"/>
      <c r="BU16" s="314"/>
      <c r="BV16" s="314"/>
      <c r="BW16" s="314"/>
      <c r="BX16" s="314"/>
      <c r="BY16" s="314"/>
      <c r="BZ16" s="314"/>
      <c r="CA16" s="314"/>
      <c r="CB16" s="314"/>
      <c r="CC16" s="314"/>
      <c r="CD16" s="314"/>
      <c r="CE16" s="314"/>
      <c r="CF16" s="314"/>
      <c r="CG16" s="314"/>
      <c r="CH16" s="314"/>
      <c r="CI16" s="314"/>
    </row>
    <row r="17" spans="2:87" ht="30" customHeight="1" x14ac:dyDescent="0.25">
      <c r="B17" s="72">
        <v>1</v>
      </c>
      <c r="C17" s="313" t="s">
        <v>354</v>
      </c>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3"/>
      <c r="BP17" s="313"/>
      <c r="BQ17" s="313"/>
      <c r="BR17" s="313"/>
      <c r="BS17" s="313"/>
      <c r="BT17" s="313"/>
      <c r="BU17" s="313"/>
      <c r="BV17" s="313"/>
      <c r="BW17" s="313"/>
      <c r="BX17" s="313"/>
      <c r="BY17" s="313"/>
      <c r="BZ17" s="313"/>
      <c r="CA17" s="313"/>
      <c r="CB17" s="313"/>
      <c r="CC17" s="313"/>
      <c r="CD17" s="313"/>
      <c r="CE17" s="313"/>
      <c r="CF17" s="313"/>
      <c r="CG17" s="313"/>
      <c r="CH17" s="313"/>
      <c r="CI17" s="313"/>
    </row>
    <row r="18" spans="2:87" ht="30" customHeight="1" x14ac:dyDescent="0.25">
      <c r="B18" s="72">
        <v>2</v>
      </c>
      <c r="C18" s="313" t="s">
        <v>355</v>
      </c>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3"/>
      <c r="CA18" s="313"/>
      <c r="CB18" s="313"/>
      <c r="CC18" s="313"/>
      <c r="CD18" s="313"/>
      <c r="CE18" s="313"/>
      <c r="CF18" s="313"/>
      <c r="CG18" s="313"/>
      <c r="CH18" s="313"/>
      <c r="CI18" s="313"/>
    </row>
    <row r="19" spans="2:87" ht="30" customHeight="1" x14ac:dyDescent="0.25">
      <c r="B19" s="73">
        <f>B18+1</f>
        <v>3</v>
      </c>
      <c r="C19" s="313" t="s">
        <v>356</v>
      </c>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13"/>
      <c r="BV19" s="313"/>
      <c r="BW19" s="313"/>
      <c r="BX19" s="313"/>
      <c r="BY19" s="313"/>
      <c r="BZ19" s="313"/>
      <c r="CA19" s="313"/>
      <c r="CB19" s="313"/>
      <c r="CC19" s="313"/>
      <c r="CD19" s="313"/>
      <c r="CE19" s="313"/>
      <c r="CF19" s="313"/>
      <c r="CG19" s="313"/>
      <c r="CH19" s="313"/>
      <c r="CI19" s="313"/>
    </row>
    <row r="20" spans="2:87" ht="30" customHeight="1" x14ac:dyDescent="0.25">
      <c r="B20" s="73">
        <f t="shared" ref="B20:B43" si="6">B19+1</f>
        <v>4</v>
      </c>
      <c r="C20" s="313" t="s">
        <v>357</v>
      </c>
      <c r="D20" s="313"/>
      <c r="E20" s="313"/>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row>
    <row r="21" spans="2:87" ht="30" customHeight="1" x14ac:dyDescent="0.25">
      <c r="B21" s="73">
        <f t="shared" si="6"/>
        <v>5</v>
      </c>
      <c r="C21" s="313" t="s">
        <v>358</v>
      </c>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M21" s="313"/>
      <c r="BN21" s="313"/>
      <c r="BO21" s="313"/>
      <c r="BP21" s="313"/>
      <c r="BQ21" s="313"/>
      <c r="BR21" s="313"/>
      <c r="BS21" s="313"/>
      <c r="BT21" s="313"/>
      <c r="BU21" s="313"/>
      <c r="BV21" s="313"/>
      <c r="BW21" s="313"/>
      <c r="BX21" s="313"/>
      <c r="BY21" s="313"/>
      <c r="BZ21" s="313"/>
      <c r="CA21" s="313"/>
      <c r="CB21" s="313"/>
      <c r="CC21" s="313"/>
      <c r="CD21" s="313"/>
      <c r="CE21" s="313"/>
      <c r="CF21" s="313"/>
      <c r="CG21" s="313"/>
      <c r="CH21" s="313"/>
      <c r="CI21" s="313"/>
    </row>
    <row r="22" spans="2:87" ht="30" customHeight="1" x14ac:dyDescent="0.25">
      <c r="B22" s="73">
        <f t="shared" si="6"/>
        <v>6</v>
      </c>
      <c r="C22" s="313" t="s">
        <v>359</v>
      </c>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3"/>
      <c r="BV22" s="313"/>
      <c r="BW22" s="313"/>
      <c r="BX22" s="313"/>
      <c r="BY22" s="313"/>
      <c r="BZ22" s="313"/>
      <c r="CA22" s="313"/>
      <c r="CB22" s="313"/>
      <c r="CC22" s="313"/>
      <c r="CD22" s="313"/>
      <c r="CE22" s="313"/>
      <c r="CF22" s="313"/>
      <c r="CG22" s="313"/>
      <c r="CH22" s="313"/>
      <c r="CI22" s="313"/>
    </row>
    <row r="23" spans="2:87" ht="30" customHeight="1" x14ac:dyDescent="0.25">
      <c r="B23" s="73">
        <f t="shared" si="6"/>
        <v>7</v>
      </c>
      <c r="C23" s="313" t="s">
        <v>360</v>
      </c>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row>
    <row r="24" spans="2:87" ht="30" customHeight="1" x14ac:dyDescent="0.25">
      <c r="B24" s="73">
        <f t="shared" si="6"/>
        <v>8</v>
      </c>
      <c r="C24" s="313" t="s">
        <v>361</v>
      </c>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c r="BN24" s="313"/>
      <c r="BO24" s="313"/>
      <c r="BP24" s="313"/>
      <c r="BQ24" s="313"/>
      <c r="BR24" s="313"/>
      <c r="BS24" s="313"/>
      <c r="BT24" s="313"/>
      <c r="BU24" s="313"/>
      <c r="BV24" s="313"/>
      <c r="BW24" s="313"/>
      <c r="BX24" s="313"/>
      <c r="BY24" s="313"/>
      <c r="BZ24" s="313"/>
      <c r="CA24" s="313"/>
      <c r="CB24" s="313"/>
      <c r="CC24" s="313"/>
      <c r="CD24" s="313"/>
      <c r="CE24" s="313"/>
      <c r="CF24" s="313"/>
      <c r="CG24" s="313"/>
      <c r="CH24" s="313"/>
      <c r="CI24" s="313"/>
    </row>
    <row r="25" spans="2:87" ht="30" customHeight="1" x14ac:dyDescent="0.25">
      <c r="B25" s="73">
        <f t="shared" si="6"/>
        <v>9</v>
      </c>
      <c r="C25" s="313" t="s">
        <v>362</v>
      </c>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13"/>
      <c r="BV25" s="313"/>
      <c r="BW25" s="313"/>
      <c r="BX25" s="313"/>
      <c r="BY25" s="313"/>
      <c r="BZ25" s="313"/>
      <c r="CA25" s="313"/>
      <c r="CB25" s="313"/>
      <c r="CC25" s="313"/>
      <c r="CD25" s="313"/>
      <c r="CE25" s="313"/>
      <c r="CF25" s="313"/>
      <c r="CG25" s="313"/>
      <c r="CH25" s="313"/>
      <c r="CI25" s="313"/>
    </row>
    <row r="26" spans="2:87" ht="30" customHeight="1" x14ac:dyDescent="0.25">
      <c r="B26" s="73">
        <f t="shared" si="6"/>
        <v>10</v>
      </c>
      <c r="C26" s="313" t="s">
        <v>363</v>
      </c>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c r="BN26" s="313"/>
      <c r="BO26" s="313"/>
      <c r="BP26" s="313"/>
      <c r="BQ26" s="313"/>
      <c r="BR26" s="313"/>
      <c r="BS26" s="313"/>
      <c r="BT26" s="313"/>
      <c r="BU26" s="313"/>
      <c r="BV26" s="313"/>
      <c r="BW26" s="313"/>
      <c r="BX26" s="313"/>
      <c r="BY26" s="313"/>
      <c r="BZ26" s="313"/>
      <c r="CA26" s="313"/>
      <c r="CB26" s="313"/>
      <c r="CC26" s="313"/>
      <c r="CD26" s="313"/>
      <c r="CE26" s="313"/>
      <c r="CF26" s="313"/>
      <c r="CG26" s="313"/>
      <c r="CH26" s="313"/>
      <c r="CI26" s="313"/>
    </row>
    <row r="27" spans="2:87" ht="30" customHeight="1" x14ac:dyDescent="0.25">
      <c r="B27" s="73">
        <f t="shared" si="6"/>
        <v>11</v>
      </c>
      <c r="C27" s="313" t="s">
        <v>364</v>
      </c>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13"/>
      <c r="BZ27" s="313"/>
      <c r="CA27" s="313"/>
      <c r="CB27" s="313"/>
      <c r="CC27" s="313"/>
      <c r="CD27" s="313"/>
      <c r="CE27" s="313"/>
      <c r="CF27" s="313"/>
      <c r="CG27" s="313"/>
      <c r="CH27" s="313"/>
      <c r="CI27" s="313"/>
    </row>
    <row r="28" spans="2:87" ht="30" customHeight="1" x14ac:dyDescent="0.25">
      <c r="B28" s="73">
        <f t="shared" si="6"/>
        <v>12</v>
      </c>
      <c r="C28" s="313" t="s">
        <v>365</v>
      </c>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c r="BN28" s="313"/>
      <c r="BO28" s="313"/>
      <c r="BP28" s="313"/>
      <c r="BQ28" s="313"/>
      <c r="BR28" s="313"/>
      <c r="BS28" s="313"/>
      <c r="BT28" s="313"/>
      <c r="BU28" s="313"/>
      <c r="BV28" s="313"/>
      <c r="BW28" s="313"/>
      <c r="BX28" s="313"/>
      <c r="BY28" s="313"/>
      <c r="BZ28" s="313"/>
      <c r="CA28" s="313"/>
      <c r="CB28" s="313"/>
      <c r="CC28" s="313"/>
      <c r="CD28" s="313"/>
      <c r="CE28" s="313"/>
      <c r="CF28" s="313"/>
      <c r="CG28" s="313"/>
      <c r="CH28" s="313"/>
      <c r="CI28" s="313"/>
    </row>
    <row r="29" spans="2:87" ht="30" customHeight="1" x14ac:dyDescent="0.25">
      <c r="B29" s="73">
        <f t="shared" si="6"/>
        <v>13</v>
      </c>
      <c r="C29" s="313" t="s">
        <v>366</v>
      </c>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3"/>
      <c r="BW29" s="313"/>
      <c r="BX29" s="313"/>
      <c r="BY29" s="313"/>
      <c r="BZ29" s="313"/>
      <c r="CA29" s="313"/>
      <c r="CB29" s="313"/>
      <c r="CC29" s="313"/>
      <c r="CD29" s="313"/>
      <c r="CE29" s="313"/>
      <c r="CF29" s="313"/>
      <c r="CG29" s="313"/>
      <c r="CH29" s="313"/>
      <c r="CI29" s="313"/>
    </row>
    <row r="30" spans="2:87" ht="30" customHeight="1" x14ac:dyDescent="0.25">
      <c r="B30" s="73">
        <f t="shared" si="6"/>
        <v>14</v>
      </c>
      <c r="C30" s="313" t="s">
        <v>367</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c r="BN30" s="313"/>
      <c r="BO30" s="313"/>
      <c r="BP30" s="313"/>
      <c r="BQ30" s="313"/>
      <c r="BR30" s="313"/>
      <c r="BS30" s="313"/>
      <c r="BT30" s="313"/>
      <c r="BU30" s="313"/>
      <c r="BV30" s="313"/>
      <c r="BW30" s="313"/>
      <c r="BX30" s="313"/>
      <c r="BY30" s="313"/>
      <c r="BZ30" s="313"/>
      <c r="CA30" s="313"/>
      <c r="CB30" s="313"/>
      <c r="CC30" s="313"/>
      <c r="CD30" s="313"/>
      <c r="CE30" s="313"/>
      <c r="CF30" s="313"/>
      <c r="CG30" s="313"/>
      <c r="CH30" s="313"/>
      <c r="CI30" s="313"/>
    </row>
    <row r="31" spans="2:87" ht="30" customHeight="1" x14ac:dyDescent="0.25">
      <c r="B31" s="73">
        <f t="shared" si="6"/>
        <v>15</v>
      </c>
      <c r="C31" s="313" t="s">
        <v>368</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row>
    <row r="32" spans="2:87" ht="30" customHeight="1" x14ac:dyDescent="0.25">
      <c r="B32" s="73">
        <f t="shared" si="6"/>
        <v>16</v>
      </c>
      <c r="C32" s="313" t="s">
        <v>369</v>
      </c>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row>
    <row r="33" spans="2:87" ht="30" customHeight="1" x14ac:dyDescent="0.25">
      <c r="B33" s="73">
        <f t="shared" si="6"/>
        <v>17</v>
      </c>
      <c r="C33" s="313" t="s">
        <v>370</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row>
    <row r="34" spans="2:87" ht="30" customHeight="1" x14ac:dyDescent="0.25">
      <c r="B34" s="73">
        <f t="shared" si="6"/>
        <v>18</v>
      </c>
      <c r="C34" s="313" t="s">
        <v>371</v>
      </c>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13"/>
      <c r="BV34" s="313"/>
      <c r="BW34" s="313"/>
      <c r="BX34" s="313"/>
      <c r="BY34" s="313"/>
      <c r="BZ34" s="313"/>
      <c r="CA34" s="313"/>
      <c r="CB34" s="313"/>
      <c r="CC34" s="313"/>
      <c r="CD34" s="313"/>
      <c r="CE34" s="313"/>
      <c r="CF34" s="313"/>
      <c r="CG34" s="313"/>
      <c r="CH34" s="313"/>
      <c r="CI34" s="313"/>
    </row>
    <row r="35" spans="2:87" ht="30" customHeight="1" x14ac:dyDescent="0.25">
      <c r="B35" s="73">
        <f t="shared" si="6"/>
        <v>19</v>
      </c>
      <c r="C35" s="313" t="s">
        <v>372</v>
      </c>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3"/>
      <c r="AY35" s="313"/>
      <c r="AZ35" s="313"/>
      <c r="BA35" s="313"/>
      <c r="BB35" s="313"/>
      <c r="BC35" s="313"/>
      <c r="BD35" s="313"/>
      <c r="BE35" s="313"/>
      <c r="BF35" s="313"/>
      <c r="BG35" s="313"/>
      <c r="BH35" s="313"/>
      <c r="BI35" s="313"/>
      <c r="BJ35" s="313"/>
      <c r="BK35" s="313"/>
      <c r="BL35" s="313"/>
      <c r="BM35" s="313"/>
      <c r="BN35" s="313"/>
      <c r="BO35" s="313"/>
      <c r="BP35" s="313"/>
      <c r="BQ35" s="313"/>
      <c r="BR35" s="313"/>
      <c r="BS35" s="313"/>
      <c r="BT35" s="313"/>
      <c r="BU35" s="313"/>
      <c r="BV35" s="313"/>
      <c r="BW35" s="313"/>
      <c r="BX35" s="313"/>
      <c r="BY35" s="313"/>
      <c r="BZ35" s="313"/>
      <c r="CA35" s="313"/>
      <c r="CB35" s="313"/>
      <c r="CC35" s="313"/>
      <c r="CD35" s="313"/>
      <c r="CE35" s="313"/>
      <c r="CF35" s="313"/>
      <c r="CG35" s="313"/>
      <c r="CH35" s="313"/>
      <c r="CI35" s="313"/>
    </row>
    <row r="36" spans="2:87" ht="30" customHeight="1" x14ac:dyDescent="0.25">
      <c r="B36" s="73">
        <f t="shared" si="6"/>
        <v>20</v>
      </c>
      <c r="C36" s="313" t="s">
        <v>373</v>
      </c>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3"/>
      <c r="BR36" s="313"/>
      <c r="BS36" s="313"/>
      <c r="BT36" s="313"/>
      <c r="BU36" s="313"/>
      <c r="BV36" s="313"/>
      <c r="BW36" s="313"/>
      <c r="BX36" s="313"/>
      <c r="BY36" s="313"/>
      <c r="BZ36" s="313"/>
      <c r="CA36" s="313"/>
      <c r="CB36" s="313"/>
      <c r="CC36" s="313"/>
      <c r="CD36" s="313"/>
      <c r="CE36" s="313"/>
      <c r="CF36" s="313"/>
      <c r="CG36" s="313"/>
      <c r="CH36" s="313"/>
      <c r="CI36" s="313"/>
    </row>
    <row r="37" spans="2:87" ht="30" customHeight="1" x14ac:dyDescent="0.25">
      <c r="B37" s="73">
        <f t="shared" si="6"/>
        <v>21</v>
      </c>
      <c r="C37" s="313" t="s">
        <v>374</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3"/>
      <c r="BR37" s="313"/>
      <c r="BS37" s="313"/>
      <c r="BT37" s="313"/>
      <c r="BU37" s="313"/>
      <c r="BV37" s="313"/>
      <c r="BW37" s="313"/>
      <c r="BX37" s="313"/>
      <c r="BY37" s="313"/>
      <c r="BZ37" s="313"/>
      <c r="CA37" s="313"/>
      <c r="CB37" s="313"/>
      <c r="CC37" s="313"/>
      <c r="CD37" s="313"/>
      <c r="CE37" s="313"/>
      <c r="CF37" s="313"/>
      <c r="CG37" s="313"/>
      <c r="CH37" s="313"/>
      <c r="CI37" s="313"/>
    </row>
    <row r="38" spans="2:87" ht="30" customHeight="1" x14ac:dyDescent="0.25">
      <c r="B38" s="73">
        <f t="shared" si="6"/>
        <v>22</v>
      </c>
      <c r="C38" s="313" t="s">
        <v>375</v>
      </c>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3"/>
      <c r="BR38" s="313"/>
      <c r="BS38" s="313"/>
      <c r="BT38" s="313"/>
      <c r="BU38" s="313"/>
      <c r="BV38" s="313"/>
      <c r="BW38" s="313"/>
      <c r="BX38" s="313"/>
      <c r="BY38" s="313"/>
      <c r="BZ38" s="313"/>
      <c r="CA38" s="313"/>
      <c r="CB38" s="313"/>
      <c r="CC38" s="313"/>
      <c r="CD38" s="313"/>
      <c r="CE38" s="313"/>
      <c r="CF38" s="313"/>
      <c r="CG38" s="313"/>
      <c r="CH38" s="313"/>
      <c r="CI38" s="313"/>
    </row>
    <row r="39" spans="2:87" ht="30" customHeight="1" x14ac:dyDescent="0.25">
      <c r="B39" s="73">
        <f t="shared" si="6"/>
        <v>23</v>
      </c>
      <c r="C39" s="313" t="s">
        <v>376</v>
      </c>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row>
    <row r="40" spans="2:87" ht="30" customHeight="1" x14ac:dyDescent="0.25">
      <c r="B40" s="73">
        <f t="shared" si="6"/>
        <v>24</v>
      </c>
      <c r="C40" s="313" t="s">
        <v>377</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row>
    <row r="41" spans="2:87" ht="30" customHeight="1" x14ac:dyDescent="0.25">
      <c r="B41" s="73">
        <f t="shared" si="6"/>
        <v>25</v>
      </c>
      <c r="C41" s="313" t="s">
        <v>378</v>
      </c>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row>
    <row r="42" spans="2:87" ht="30" customHeight="1" x14ac:dyDescent="0.25">
      <c r="B42" s="73">
        <f t="shared" si="6"/>
        <v>26</v>
      </c>
      <c r="C42" s="313" t="s">
        <v>379</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row>
    <row r="43" spans="2:87" ht="30" customHeight="1" x14ac:dyDescent="0.25">
      <c r="B43" s="73">
        <f t="shared" si="6"/>
        <v>27</v>
      </c>
      <c r="C43" s="313" t="s">
        <v>380</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row>
  </sheetData>
  <mergeCells count="85">
    <mergeCell ref="C43:CI43"/>
    <mergeCell ref="C32:CI32"/>
    <mergeCell ref="C33:CI33"/>
    <mergeCell ref="C34:CI34"/>
    <mergeCell ref="C35:CI35"/>
    <mergeCell ref="C36:CI36"/>
    <mergeCell ref="C37:CI37"/>
    <mergeCell ref="C38:CI38"/>
    <mergeCell ref="C39:CI39"/>
    <mergeCell ref="C40:CI40"/>
    <mergeCell ref="C41:CI41"/>
    <mergeCell ref="C42:CI42"/>
    <mergeCell ref="BW3:BY3"/>
    <mergeCell ref="BZ3:CB3"/>
    <mergeCell ref="CC3:CE3"/>
    <mergeCell ref="CF3:CH3"/>
    <mergeCell ref="C31:CI31"/>
    <mergeCell ref="C20:CI20"/>
    <mergeCell ref="C21:CI21"/>
    <mergeCell ref="C22:CI22"/>
    <mergeCell ref="C23:CI23"/>
    <mergeCell ref="C24:CI24"/>
    <mergeCell ref="C25:CI25"/>
    <mergeCell ref="C26:CI26"/>
    <mergeCell ref="C27:CI27"/>
    <mergeCell ref="C28:CI28"/>
    <mergeCell ref="C29:CI29"/>
    <mergeCell ref="C30:CI30"/>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17:CI17"/>
    <mergeCell ref="C18:CI18"/>
    <mergeCell ref="C19:CI19"/>
    <mergeCell ref="I3:K3"/>
    <mergeCell ref="I5:K5"/>
    <mergeCell ref="L3:N3"/>
    <mergeCell ref="L5:N5"/>
    <mergeCell ref="O3:Q3"/>
    <mergeCell ref="O5:Q5"/>
    <mergeCell ref="R3:T3"/>
    <mergeCell ref="C16:CI16"/>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IK60"/>
  <sheetViews>
    <sheetView zoomScaleNormal="100" workbookViewId="0">
      <pane xSplit="1" topLeftCell="B1" activePane="topRight" state="frozen"/>
      <selection activeCell="D16" sqref="D16:M16"/>
      <selection pane="topRight" activeCell="E22" sqref="E22"/>
    </sheetView>
  </sheetViews>
  <sheetFormatPr defaultColWidth="36.85546875" defaultRowHeight="12.75" customHeight="1" x14ac:dyDescent="0.25"/>
  <cols>
    <col min="1" max="1" width="18.5703125" style="127" customWidth="1"/>
    <col min="2" max="10" width="31.42578125" style="126" customWidth="1"/>
    <col min="11" max="27" width="36.85546875" style="126" customWidth="1"/>
    <col min="28" max="28" width="37" style="126" customWidth="1"/>
    <col min="29" max="35" width="36.85546875" style="126" customWidth="1"/>
    <col min="36" max="44" width="36.85546875" style="127" customWidth="1"/>
    <col min="45" max="45" width="37.140625" style="127" customWidth="1"/>
    <col min="46" max="47" width="36.85546875" style="127" customWidth="1"/>
    <col min="48" max="48" width="36.5703125" style="127" customWidth="1"/>
    <col min="49" max="50" width="36.85546875" style="127" customWidth="1"/>
    <col min="51" max="51" width="36.5703125" style="127" customWidth="1"/>
    <col min="52" max="52" width="37" style="127" customWidth="1"/>
    <col min="53" max="71" width="36.85546875" style="127" customWidth="1"/>
    <col min="72" max="72" width="37" style="127" customWidth="1"/>
    <col min="73" max="90" width="36.85546875" style="127" customWidth="1"/>
    <col min="91" max="91" width="36.5703125" style="127" customWidth="1"/>
    <col min="92" max="104" width="36.85546875" style="127" customWidth="1"/>
    <col min="105" max="105" width="36.5703125" style="127" customWidth="1"/>
    <col min="106" max="108" width="36.85546875" style="127" customWidth="1"/>
    <col min="109" max="109" width="36.5703125" style="127" customWidth="1"/>
    <col min="110" max="117" width="36.85546875" style="127" customWidth="1"/>
    <col min="118" max="118" width="36.5703125" style="127" customWidth="1"/>
    <col min="119" max="256" width="36.85546875" style="127"/>
    <col min="257" max="257" width="18.5703125" style="127" customWidth="1"/>
    <col min="258" max="266" width="31.42578125" style="127" customWidth="1"/>
    <col min="267" max="283" width="36.85546875" style="127" customWidth="1"/>
    <col min="284" max="284" width="37" style="127" customWidth="1"/>
    <col min="285" max="300" width="36.85546875" style="127" customWidth="1"/>
    <col min="301" max="301" width="37.140625" style="127" customWidth="1"/>
    <col min="302" max="303" width="36.85546875" style="127" customWidth="1"/>
    <col min="304" max="304" width="36.5703125" style="127" customWidth="1"/>
    <col min="305" max="306" width="36.85546875" style="127" customWidth="1"/>
    <col min="307" max="307" width="36.5703125" style="127" customWidth="1"/>
    <col min="308" max="308" width="37" style="127" customWidth="1"/>
    <col min="309" max="327" width="36.85546875" style="127" customWidth="1"/>
    <col min="328" max="328" width="37" style="127" customWidth="1"/>
    <col min="329" max="346" width="36.85546875" style="127" customWidth="1"/>
    <col min="347" max="347" width="36.5703125" style="127" customWidth="1"/>
    <col min="348" max="360" width="36.85546875" style="127" customWidth="1"/>
    <col min="361" max="361" width="36.5703125" style="127" customWidth="1"/>
    <col min="362" max="364" width="36.85546875" style="127" customWidth="1"/>
    <col min="365" max="365" width="36.5703125" style="127" customWidth="1"/>
    <col min="366" max="373" width="36.85546875" style="127" customWidth="1"/>
    <col min="374" max="374" width="36.5703125" style="127" customWidth="1"/>
    <col min="375" max="512" width="36.85546875" style="127"/>
    <col min="513" max="513" width="18.5703125" style="127" customWidth="1"/>
    <col min="514" max="522" width="31.42578125" style="127" customWidth="1"/>
    <col min="523" max="539" width="36.85546875" style="127" customWidth="1"/>
    <col min="540" max="540" width="37" style="127" customWidth="1"/>
    <col min="541" max="556" width="36.85546875" style="127" customWidth="1"/>
    <col min="557" max="557" width="37.140625" style="127" customWidth="1"/>
    <col min="558" max="559" width="36.85546875" style="127" customWidth="1"/>
    <col min="560" max="560" width="36.5703125" style="127" customWidth="1"/>
    <col min="561" max="562" width="36.85546875" style="127" customWidth="1"/>
    <col min="563" max="563" width="36.5703125" style="127" customWidth="1"/>
    <col min="564" max="564" width="37" style="127" customWidth="1"/>
    <col min="565" max="583" width="36.85546875" style="127" customWidth="1"/>
    <col min="584" max="584" width="37" style="127" customWidth="1"/>
    <col min="585" max="602" width="36.85546875" style="127" customWidth="1"/>
    <col min="603" max="603" width="36.5703125" style="127" customWidth="1"/>
    <col min="604" max="616" width="36.85546875" style="127" customWidth="1"/>
    <col min="617" max="617" width="36.5703125" style="127" customWidth="1"/>
    <col min="618" max="620" width="36.85546875" style="127" customWidth="1"/>
    <col min="621" max="621" width="36.5703125" style="127" customWidth="1"/>
    <col min="622" max="629" width="36.85546875" style="127" customWidth="1"/>
    <col min="630" max="630" width="36.5703125" style="127" customWidth="1"/>
    <col min="631" max="768" width="36.85546875" style="127"/>
    <col min="769" max="769" width="18.5703125" style="127" customWidth="1"/>
    <col min="770" max="778" width="31.42578125" style="127" customWidth="1"/>
    <col min="779" max="795" width="36.85546875" style="127" customWidth="1"/>
    <col min="796" max="796" width="37" style="127" customWidth="1"/>
    <col min="797" max="812" width="36.85546875" style="127" customWidth="1"/>
    <col min="813" max="813" width="37.140625" style="127" customWidth="1"/>
    <col min="814" max="815" width="36.85546875" style="127" customWidth="1"/>
    <col min="816" max="816" width="36.5703125" style="127" customWidth="1"/>
    <col min="817" max="818" width="36.85546875" style="127" customWidth="1"/>
    <col min="819" max="819" width="36.5703125" style="127" customWidth="1"/>
    <col min="820" max="820" width="37" style="127" customWidth="1"/>
    <col min="821" max="839" width="36.85546875" style="127" customWidth="1"/>
    <col min="840" max="840" width="37" style="127" customWidth="1"/>
    <col min="841" max="858" width="36.85546875" style="127" customWidth="1"/>
    <col min="859" max="859" width="36.5703125" style="127" customWidth="1"/>
    <col min="860" max="872" width="36.85546875" style="127" customWidth="1"/>
    <col min="873" max="873" width="36.5703125" style="127" customWidth="1"/>
    <col min="874" max="876" width="36.85546875" style="127" customWidth="1"/>
    <col min="877" max="877" width="36.5703125" style="127" customWidth="1"/>
    <col min="878" max="885" width="36.85546875" style="127" customWidth="1"/>
    <col min="886" max="886" width="36.5703125" style="127" customWidth="1"/>
    <col min="887" max="1024" width="36.85546875" style="127"/>
    <col min="1025" max="1025" width="18.5703125" style="127" customWidth="1"/>
    <col min="1026" max="1034" width="31.42578125" style="127" customWidth="1"/>
    <col min="1035" max="1051" width="36.85546875" style="127" customWidth="1"/>
    <col min="1052" max="1052" width="37" style="127" customWidth="1"/>
    <col min="1053" max="1068" width="36.85546875" style="127" customWidth="1"/>
    <col min="1069" max="1069" width="37.140625" style="127" customWidth="1"/>
    <col min="1070" max="1071" width="36.85546875" style="127" customWidth="1"/>
    <col min="1072" max="1072" width="36.5703125" style="127" customWidth="1"/>
    <col min="1073" max="1074" width="36.85546875" style="127" customWidth="1"/>
    <col min="1075" max="1075" width="36.5703125" style="127" customWidth="1"/>
    <col min="1076" max="1076" width="37" style="127" customWidth="1"/>
    <col min="1077" max="1095" width="36.85546875" style="127" customWidth="1"/>
    <col min="1096" max="1096" width="37" style="127" customWidth="1"/>
    <col min="1097" max="1114" width="36.85546875" style="127" customWidth="1"/>
    <col min="1115" max="1115" width="36.5703125" style="127" customWidth="1"/>
    <col min="1116" max="1128" width="36.85546875" style="127" customWidth="1"/>
    <col min="1129" max="1129" width="36.5703125" style="127" customWidth="1"/>
    <col min="1130" max="1132" width="36.85546875" style="127" customWidth="1"/>
    <col min="1133" max="1133" width="36.5703125" style="127" customWidth="1"/>
    <col min="1134" max="1141" width="36.85546875" style="127" customWidth="1"/>
    <col min="1142" max="1142" width="36.5703125" style="127" customWidth="1"/>
    <col min="1143" max="1280" width="36.85546875" style="127"/>
    <col min="1281" max="1281" width="18.5703125" style="127" customWidth="1"/>
    <col min="1282" max="1290" width="31.42578125" style="127" customWidth="1"/>
    <col min="1291" max="1307" width="36.85546875" style="127" customWidth="1"/>
    <col min="1308" max="1308" width="37" style="127" customWidth="1"/>
    <col min="1309" max="1324" width="36.85546875" style="127" customWidth="1"/>
    <col min="1325" max="1325" width="37.140625" style="127" customWidth="1"/>
    <col min="1326" max="1327" width="36.85546875" style="127" customWidth="1"/>
    <col min="1328" max="1328" width="36.5703125" style="127" customWidth="1"/>
    <col min="1329" max="1330" width="36.85546875" style="127" customWidth="1"/>
    <col min="1331" max="1331" width="36.5703125" style="127" customWidth="1"/>
    <col min="1332" max="1332" width="37" style="127" customWidth="1"/>
    <col min="1333" max="1351" width="36.85546875" style="127" customWidth="1"/>
    <col min="1352" max="1352" width="37" style="127" customWidth="1"/>
    <col min="1353" max="1370" width="36.85546875" style="127" customWidth="1"/>
    <col min="1371" max="1371" width="36.5703125" style="127" customWidth="1"/>
    <col min="1372" max="1384" width="36.85546875" style="127" customWidth="1"/>
    <col min="1385" max="1385" width="36.5703125" style="127" customWidth="1"/>
    <col min="1386" max="1388" width="36.85546875" style="127" customWidth="1"/>
    <col min="1389" max="1389" width="36.5703125" style="127" customWidth="1"/>
    <col min="1390" max="1397" width="36.85546875" style="127" customWidth="1"/>
    <col min="1398" max="1398" width="36.5703125" style="127" customWidth="1"/>
    <col min="1399" max="1536" width="36.85546875" style="127"/>
    <col min="1537" max="1537" width="18.5703125" style="127" customWidth="1"/>
    <col min="1538" max="1546" width="31.42578125" style="127" customWidth="1"/>
    <col min="1547" max="1563" width="36.85546875" style="127" customWidth="1"/>
    <col min="1564" max="1564" width="37" style="127" customWidth="1"/>
    <col min="1565" max="1580" width="36.85546875" style="127" customWidth="1"/>
    <col min="1581" max="1581" width="37.140625" style="127" customWidth="1"/>
    <col min="1582" max="1583" width="36.85546875" style="127" customWidth="1"/>
    <col min="1584" max="1584" width="36.5703125" style="127" customWidth="1"/>
    <col min="1585" max="1586" width="36.85546875" style="127" customWidth="1"/>
    <col min="1587" max="1587" width="36.5703125" style="127" customWidth="1"/>
    <col min="1588" max="1588" width="37" style="127" customWidth="1"/>
    <col min="1589" max="1607" width="36.85546875" style="127" customWidth="1"/>
    <col min="1608" max="1608" width="37" style="127" customWidth="1"/>
    <col min="1609" max="1626" width="36.85546875" style="127" customWidth="1"/>
    <col min="1627" max="1627" width="36.5703125" style="127" customWidth="1"/>
    <col min="1628" max="1640" width="36.85546875" style="127" customWidth="1"/>
    <col min="1641" max="1641" width="36.5703125" style="127" customWidth="1"/>
    <col min="1642" max="1644" width="36.85546875" style="127" customWidth="1"/>
    <col min="1645" max="1645" width="36.5703125" style="127" customWidth="1"/>
    <col min="1646" max="1653" width="36.85546875" style="127" customWidth="1"/>
    <col min="1654" max="1654" width="36.5703125" style="127" customWidth="1"/>
    <col min="1655" max="1792" width="36.85546875" style="127"/>
    <col min="1793" max="1793" width="18.5703125" style="127" customWidth="1"/>
    <col min="1794" max="1802" width="31.42578125" style="127" customWidth="1"/>
    <col min="1803" max="1819" width="36.85546875" style="127" customWidth="1"/>
    <col min="1820" max="1820" width="37" style="127" customWidth="1"/>
    <col min="1821" max="1836" width="36.85546875" style="127" customWidth="1"/>
    <col min="1837" max="1837" width="37.140625" style="127" customWidth="1"/>
    <col min="1838" max="1839" width="36.85546875" style="127" customWidth="1"/>
    <col min="1840" max="1840" width="36.5703125" style="127" customWidth="1"/>
    <col min="1841" max="1842" width="36.85546875" style="127" customWidth="1"/>
    <col min="1843" max="1843" width="36.5703125" style="127" customWidth="1"/>
    <col min="1844" max="1844" width="37" style="127" customWidth="1"/>
    <col min="1845" max="1863" width="36.85546875" style="127" customWidth="1"/>
    <col min="1864" max="1864" width="37" style="127" customWidth="1"/>
    <col min="1865" max="1882" width="36.85546875" style="127" customWidth="1"/>
    <col min="1883" max="1883" width="36.5703125" style="127" customWidth="1"/>
    <col min="1884" max="1896" width="36.85546875" style="127" customWidth="1"/>
    <col min="1897" max="1897" width="36.5703125" style="127" customWidth="1"/>
    <col min="1898" max="1900" width="36.85546875" style="127" customWidth="1"/>
    <col min="1901" max="1901" width="36.5703125" style="127" customWidth="1"/>
    <col min="1902" max="1909" width="36.85546875" style="127" customWidth="1"/>
    <col min="1910" max="1910" width="36.5703125" style="127" customWidth="1"/>
    <col min="1911" max="2048" width="36.85546875" style="127"/>
    <col min="2049" max="2049" width="18.5703125" style="127" customWidth="1"/>
    <col min="2050" max="2058" width="31.42578125" style="127" customWidth="1"/>
    <col min="2059" max="2075" width="36.85546875" style="127" customWidth="1"/>
    <col min="2076" max="2076" width="37" style="127" customWidth="1"/>
    <col min="2077" max="2092" width="36.85546875" style="127" customWidth="1"/>
    <col min="2093" max="2093" width="37.140625" style="127" customWidth="1"/>
    <col min="2094" max="2095" width="36.85546875" style="127" customWidth="1"/>
    <col min="2096" max="2096" width="36.5703125" style="127" customWidth="1"/>
    <col min="2097" max="2098" width="36.85546875" style="127" customWidth="1"/>
    <col min="2099" max="2099" width="36.5703125" style="127" customWidth="1"/>
    <col min="2100" max="2100" width="37" style="127" customWidth="1"/>
    <col min="2101" max="2119" width="36.85546875" style="127" customWidth="1"/>
    <col min="2120" max="2120" width="37" style="127" customWidth="1"/>
    <col min="2121" max="2138" width="36.85546875" style="127" customWidth="1"/>
    <col min="2139" max="2139" width="36.5703125" style="127" customWidth="1"/>
    <col min="2140" max="2152" width="36.85546875" style="127" customWidth="1"/>
    <col min="2153" max="2153" width="36.5703125" style="127" customWidth="1"/>
    <col min="2154" max="2156" width="36.85546875" style="127" customWidth="1"/>
    <col min="2157" max="2157" width="36.5703125" style="127" customWidth="1"/>
    <col min="2158" max="2165" width="36.85546875" style="127" customWidth="1"/>
    <col min="2166" max="2166" width="36.5703125" style="127" customWidth="1"/>
    <col min="2167" max="2304" width="36.85546875" style="127"/>
    <col min="2305" max="2305" width="18.5703125" style="127" customWidth="1"/>
    <col min="2306" max="2314" width="31.42578125" style="127" customWidth="1"/>
    <col min="2315" max="2331" width="36.85546875" style="127" customWidth="1"/>
    <col min="2332" max="2332" width="37" style="127" customWidth="1"/>
    <col min="2333" max="2348" width="36.85546875" style="127" customWidth="1"/>
    <col min="2349" max="2349" width="37.140625" style="127" customWidth="1"/>
    <col min="2350" max="2351" width="36.85546875" style="127" customWidth="1"/>
    <col min="2352" max="2352" width="36.5703125" style="127" customWidth="1"/>
    <col min="2353" max="2354" width="36.85546875" style="127" customWidth="1"/>
    <col min="2355" max="2355" width="36.5703125" style="127" customWidth="1"/>
    <col min="2356" max="2356" width="37" style="127" customWidth="1"/>
    <col min="2357" max="2375" width="36.85546875" style="127" customWidth="1"/>
    <col min="2376" max="2376" width="37" style="127" customWidth="1"/>
    <col min="2377" max="2394" width="36.85546875" style="127" customWidth="1"/>
    <col min="2395" max="2395" width="36.5703125" style="127" customWidth="1"/>
    <col min="2396" max="2408" width="36.85546875" style="127" customWidth="1"/>
    <col min="2409" max="2409" width="36.5703125" style="127" customWidth="1"/>
    <col min="2410" max="2412" width="36.85546875" style="127" customWidth="1"/>
    <col min="2413" max="2413" width="36.5703125" style="127" customWidth="1"/>
    <col min="2414" max="2421" width="36.85546875" style="127" customWidth="1"/>
    <col min="2422" max="2422" width="36.5703125" style="127" customWidth="1"/>
    <col min="2423" max="2560" width="36.85546875" style="127"/>
    <col min="2561" max="2561" width="18.5703125" style="127" customWidth="1"/>
    <col min="2562" max="2570" width="31.42578125" style="127" customWidth="1"/>
    <col min="2571" max="2587" width="36.85546875" style="127" customWidth="1"/>
    <col min="2588" max="2588" width="37" style="127" customWidth="1"/>
    <col min="2589" max="2604" width="36.85546875" style="127" customWidth="1"/>
    <col min="2605" max="2605" width="37.140625" style="127" customWidth="1"/>
    <col min="2606" max="2607" width="36.85546875" style="127" customWidth="1"/>
    <col min="2608" max="2608" width="36.5703125" style="127" customWidth="1"/>
    <col min="2609" max="2610" width="36.85546875" style="127" customWidth="1"/>
    <col min="2611" max="2611" width="36.5703125" style="127" customWidth="1"/>
    <col min="2612" max="2612" width="37" style="127" customWidth="1"/>
    <col min="2613" max="2631" width="36.85546875" style="127" customWidth="1"/>
    <col min="2632" max="2632" width="37" style="127" customWidth="1"/>
    <col min="2633" max="2650" width="36.85546875" style="127" customWidth="1"/>
    <col min="2651" max="2651" width="36.5703125" style="127" customWidth="1"/>
    <col min="2652" max="2664" width="36.85546875" style="127" customWidth="1"/>
    <col min="2665" max="2665" width="36.5703125" style="127" customWidth="1"/>
    <col min="2666" max="2668" width="36.85546875" style="127" customWidth="1"/>
    <col min="2669" max="2669" width="36.5703125" style="127" customWidth="1"/>
    <col min="2670" max="2677" width="36.85546875" style="127" customWidth="1"/>
    <col min="2678" max="2678" width="36.5703125" style="127" customWidth="1"/>
    <col min="2679" max="2816" width="36.85546875" style="127"/>
    <col min="2817" max="2817" width="18.5703125" style="127" customWidth="1"/>
    <col min="2818" max="2826" width="31.42578125" style="127" customWidth="1"/>
    <col min="2827" max="2843" width="36.85546875" style="127" customWidth="1"/>
    <col min="2844" max="2844" width="37" style="127" customWidth="1"/>
    <col min="2845" max="2860" width="36.85546875" style="127" customWidth="1"/>
    <col min="2861" max="2861" width="37.140625" style="127" customWidth="1"/>
    <col min="2862" max="2863" width="36.85546875" style="127" customWidth="1"/>
    <col min="2864" max="2864" width="36.5703125" style="127" customWidth="1"/>
    <col min="2865" max="2866" width="36.85546875" style="127" customWidth="1"/>
    <col min="2867" max="2867" width="36.5703125" style="127" customWidth="1"/>
    <col min="2868" max="2868" width="37" style="127" customWidth="1"/>
    <col min="2869" max="2887" width="36.85546875" style="127" customWidth="1"/>
    <col min="2888" max="2888" width="37" style="127" customWidth="1"/>
    <col min="2889" max="2906" width="36.85546875" style="127" customWidth="1"/>
    <col min="2907" max="2907" width="36.5703125" style="127" customWidth="1"/>
    <col min="2908" max="2920" width="36.85546875" style="127" customWidth="1"/>
    <col min="2921" max="2921" width="36.5703125" style="127" customWidth="1"/>
    <col min="2922" max="2924" width="36.85546875" style="127" customWidth="1"/>
    <col min="2925" max="2925" width="36.5703125" style="127" customWidth="1"/>
    <col min="2926" max="2933" width="36.85546875" style="127" customWidth="1"/>
    <col min="2934" max="2934" width="36.5703125" style="127" customWidth="1"/>
    <col min="2935" max="3072" width="36.85546875" style="127"/>
    <col min="3073" max="3073" width="18.5703125" style="127" customWidth="1"/>
    <col min="3074" max="3082" width="31.42578125" style="127" customWidth="1"/>
    <col min="3083" max="3099" width="36.85546875" style="127" customWidth="1"/>
    <col min="3100" max="3100" width="37" style="127" customWidth="1"/>
    <col min="3101" max="3116" width="36.85546875" style="127" customWidth="1"/>
    <col min="3117" max="3117" width="37.140625" style="127" customWidth="1"/>
    <col min="3118" max="3119" width="36.85546875" style="127" customWidth="1"/>
    <col min="3120" max="3120" width="36.5703125" style="127" customWidth="1"/>
    <col min="3121" max="3122" width="36.85546875" style="127" customWidth="1"/>
    <col min="3123" max="3123" width="36.5703125" style="127" customWidth="1"/>
    <col min="3124" max="3124" width="37" style="127" customWidth="1"/>
    <col min="3125" max="3143" width="36.85546875" style="127" customWidth="1"/>
    <col min="3144" max="3144" width="37" style="127" customWidth="1"/>
    <col min="3145" max="3162" width="36.85546875" style="127" customWidth="1"/>
    <col min="3163" max="3163" width="36.5703125" style="127" customWidth="1"/>
    <col min="3164" max="3176" width="36.85546875" style="127" customWidth="1"/>
    <col min="3177" max="3177" width="36.5703125" style="127" customWidth="1"/>
    <col min="3178" max="3180" width="36.85546875" style="127" customWidth="1"/>
    <col min="3181" max="3181" width="36.5703125" style="127" customWidth="1"/>
    <col min="3182" max="3189" width="36.85546875" style="127" customWidth="1"/>
    <col min="3190" max="3190" width="36.5703125" style="127" customWidth="1"/>
    <col min="3191" max="3328" width="36.85546875" style="127"/>
    <col min="3329" max="3329" width="18.5703125" style="127" customWidth="1"/>
    <col min="3330" max="3338" width="31.42578125" style="127" customWidth="1"/>
    <col min="3339" max="3355" width="36.85546875" style="127" customWidth="1"/>
    <col min="3356" max="3356" width="37" style="127" customWidth="1"/>
    <col min="3357" max="3372" width="36.85546875" style="127" customWidth="1"/>
    <col min="3373" max="3373" width="37.140625" style="127" customWidth="1"/>
    <col min="3374" max="3375" width="36.85546875" style="127" customWidth="1"/>
    <col min="3376" max="3376" width="36.5703125" style="127" customWidth="1"/>
    <col min="3377" max="3378" width="36.85546875" style="127" customWidth="1"/>
    <col min="3379" max="3379" width="36.5703125" style="127" customWidth="1"/>
    <col min="3380" max="3380" width="37" style="127" customWidth="1"/>
    <col min="3381" max="3399" width="36.85546875" style="127" customWidth="1"/>
    <col min="3400" max="3400" width="37" style="127" customWidth="1"/>
    <col min="3401" max="3418" width="36.85546875" style="127" customWidth="1"/>
    <col min="3419" max="3419" width="36.5703125" style="127" customWidth="1"/>
    <col min="3420" max="3432" width="36.85546875" style="127" customWidth="1"/>
    <col min="3433" max="3433" width="36.5703125" style="127" customWidth="1"/>
    <col min="3434" max="3436" width="36.85546875" style="127" customWidth="1"/>
    <col min="3437" max="3437" width="36.5703125" style="127" customWidth="1"/>
    <col min="3438" max="3445" width="36.85546875" style="127" customWidth="1"/>
    <col min="3446" max="3446" width="36.5703125" style="127" customWidth="1"/>
    <col min="3447" max="3584" width="36.85546875" style="127"/>
    <col min="3585" max="3585" width="18.5703125" style="127" customWidth="1"/>
    <col min="3586" max="3594" width="31.42578125" style="127" customWidth="1"/>
    <col min="3595" max="3611" width="36.85546875" style="127" customWidth="1"/>
    <col min="3612" max="3612" width="37" style="127" customWidth="1"/>
    <col min="3613" max="3628" width="36.85546875" style="127" customWidth="1"/>
    <col min="3629" max="3629" width="37.140625" style="127" customWidth="1"/>
    <col min="3630" max="3631" width="36.85546875" style="127" customWidth="1"/>
    <col min="3632" max="3632" width="36.5703125" style="127" customWidth="1"/>
    <col min="3633" max="3634" width="36.85546875" style="127" customWidth="1"/>
    <col min="3635" max="3635" width="36.5703125" style="127" customWidth="1"/>
    <col min="3636" max="3636" width="37" style="127" customWidth="1"/>
    <col min="3637" max="3655" width="36.85546875" style="127" customWidth="1"/>
    <col min="3656" max="3656" width="37" style="127" customWidth="1"/>
    <col min="3657" max="3674" width="36.85546875" style="127" customWidth="1"/>
    <col min="3675" max="3675" width="36.5703125" style="127" customWidth="1"/>
    <col min="3676" max="3688" width="36.85546875" style="127" customWidth="1"/>
    <col min="3689" max="3689" width="36.5703125" style="127" customWidth="1"/>
    <col min="3690" max="3692" width="36.85546875" style="127" customWidth="1"/>
    <col min="3693" max="3693" width="36.5703125" style="127" customWidth="1"/>
    <col min="3694" max="3701" width="36.85546875" style="127" customWidth="1"/>
    <col min="3702" max="3702" width="36.5703125" style="127" customWidth="1"/>
    <col min="3703" max="3840" width="36.85546875" style="127"/>
    <col min="3841" max="3841" width="18.5703125" style="127" customWidth="1"/>
    <col min="3842" max="3850" width="31.42578125" style="127" customWidth="1"/>
    <col min="3851" max="3867" width="36.85546875" style="127" customWidth="1"/>
    <col min="3868" max="3868" width="37" style="127" customWidth="1"/>
    <col min="3869" max="3884" width="36.85546875" style="127" customWidth="1"/>
    <col min="3885" max="3885" width="37.140625" style="127" customWidth="1"/>
    <col min="3886" max="3887" width="36.85546875" style="127" customWidth="1"/>
    <col min="3888" max="3888" width="36.5703125" style="127" customWidth="1"/>
    <col min="3889" max="3890" width="36.85546875" style="127" customWidth="1"/>
    <col min="3891" max="3891" width="36.5703125" style="127" customWidth="1"/>
    <col min="3892" max="3892" width="37" style="127" customWidth="1"/>
    <col min="3893" max="3911" width="36.85546875" style="127" customWidth="1"/>
    <col min="3912" max="3912" width="37" style="127" customWidth="1"/>
    <col min="3913" max="3930" width="36.85546875" style="127" customWidth="1"/>
    <col min="3931" max="3931" width="36.5703125" style="127" customWidth="1"/>
    <col min="3932" max="3944" width="36.85546875" style="127" customWidth="1"/>
    <col min="3945" max="3945" width="36.5703125" style="127" customWidth="1"/>
    <col min="3946" max="3948" width="36.85546875" style="127" customWidth="1"/>
    <col min="3949" max="3949" width="36.5703125" style="127" customWidth="1"/>
    <col min="3950" max="3957" width="36.85546875" style="127" customWidth="1"/>
    <col min="3958" max="3958" width="36.5703125" style="127" customWidth="1"/>
    <col min="3959" max="4096" width="36.85546875" style="127"/>
    <col min="4097" max="4097" width="18.5703125" style="127" customWidth="1"/>
    <col min="4098" max="4106" width="31.42578125" style="127" customWidth="1"/>
    <col min="4107" max="4123" width="36.85546875" style="127" customWidth="1"/>
    <col min="4124" max="4124" width="37" style="127" customWidth="1"/>
    <col min="4125" max="4140" width="36.85546875" style="127" customWidth="1"/>
    <col min="4141" max="4141" width="37.140625" style="127" customWidth="1"/>
    <col min="4142" max="4143" width="36.85546875" style="127" customWidth="1"/>
    <col min="4144" max="4144" width="36.5703125" style="127" customWidth="1"/>
    <col min="4145" max="4146" width="36.85546875" style="127" customWidth="1"/>
    <col min="4147" max="4147" width="36.5703125" style="127" customWidth="1"/>
    <col min="4148" max="4148" width="37" style="127" customWidth="1"/>
    <col min="4149" max="4167" width="36.85546875" style="127" customWidth="1"/>
    <col min="4168" max="4168" width="37" style="127" customWidth="1"/>
    <col min="4169" max="4186" width="36.85546875" style="127" customWidth="1"/>
    <col min="4187" max="4187" width="36.5703125" style="127" customWidth="1"/>
    <col min="4188" max="4200" width="36.85546875" style="127" customWidth="1"/>
    <col min="4201" max="4201" width="36.5703125" style="127" customWidth="1"/>
    <col min="4202" max="4204" width="36.85546875" style="127" customWidth="1"/>
    <col min="4205" max="4205" width="36.5703125" style="127" customWidth="1"/>
    <col min="4206" max="4213" width="36.85546875" style="127" customWidth="1"/>
    <col min="4214" max="4214" width="36.5703125" style="127" customWidth="1"/>
    <col min="4215" max="4352" width="36.85546875" style="127"/>
    <col min="4353" max="4353" width="18.5703125" style="127" customWidth="1"/>
    <col min="4354" max="4362" width="31.42578125" style="127" customWidth="1"/>
    <col min="4363" max="4379" width="36.85546875" style="127" customWidth="1"/>
    <col min="4380" max="4380" width="37" style="127" customWidth="1"/>
    <col min="4381" max="4396" width="36.85546875" style="127" customWidth="1"/>
    <col min="4397" max="4397" width="37.140625" style="127" customWidth="1"/>
    <col min="4398" max="4399" width="36.85546875" style="127" customWidth="1"/>
    <col min="4400" max="4400" width="36.5703125" style="127" customWidth="1"/>
    <col min="4401" max="4402" width="36.85546875" style="127" customWidth="1"/>
    <col min="4403" max="4403" width="36.5703125" style="127" customWidth="1"/>
    <col min="4404" max="4404" width="37" style="127" customWidth="1"/>
    <col min="4405" max="4423" width="36.85546875" style="127" customWidth="1"/>
    <col min="4424" max="4424" width="37" style="127" customWidth="1"/>
    <col min="4425" max="4442" width="36.85546875" style="127" customWidth="1"/>
    <col min="4443" max="4443" width="36.5703125" style="127" customWidth="1"/>
    <col min="4444" max="4456" width="36.85546875" style="127" customWidth="1"/>
    <col min="4457" max="4457" width="36.5703125" style="127" customWidth="1"/>
    <col min="4458" max="4460" width="36.85546875" style="127" customWidth="1"/>
    <col min="4461" max="4461" width="36.5703125" style="127" customWidth="1"/>
    <col min="4462" max="4469" width="36.85546875" style="127" customWidth="1"/>
    <col min="4470" max="4470" width="36.5703125" style="127" customWidth="1"/>
    <col min="4471" max="4608" width="36.85546875" style="127"/>
    <col min="4609" max="4609" width="18.5703125" style="127" customWidth="1"/>
    <col min="4610" max="4618" width="31.42578125" style="127" customWidth="1"/>
    <col min="4619" max="4635" width="36.85546875" style="127" customWidth="1"/>
    <col min="4636" max="4636" width="37" style="127" customWidth="1"/>
    <col min="4637" max="4652" width="36.85546875" style="127" customWidth="1"/>
    <col min="4653" max="4653" width="37.140625" style="127" customWidth="1"/>
    <col min="4654" max="4655" width="36.85546875" style="127" customWidth="1"/>
    <col min="4656" max="4656" width="36.5703125" style="127" customWidth="1"/>
    <col min="4657" max="4658" width="36.85546875" style="127" customWidth="1"/>
    <col min="4659" max="4659" width="36.5703125" style="127" customWidth="1"/>
    <col min="4660" max="4660" width="37" style="127" customWidth="1"/>
    <col min="4661" max="4679" width="36.85546875" style="127" customWidth="1"/>
    <col min="4680" max="4680" width="37" style="127" customWidth="1"/>
    <col min="4681" max="4698" width="36.85546875" style="127" customWidth="1"/>
    <col min="4699" max="4699" width="36.5703125" style="127" customWidth="1"/>
    <col min="4700" max="4712" width="36.85546875" style="127" customWidth="1"/>
    <col min="4713" max="4713" width="36.5703125" style="127" customWidth="1"/>
    <col min="4714" max="4716" width="36.85546875" style="127" customWidth="1"/>
    <col min="4717" max="4717" width="36.5703125" style="127" customWidth="1"/>
    <col min="4718" max="4725" width="36.85546875" style="127" customWidth="1"/>
    <col min="4726" max="4726" width="36.5703125" style="127" customWidth="1"/>
    <col min="4727" max="4864" width="36.85546875" style="127"/>
    <col min="4865" max="4865" width="18.5703125" style="127" customWidth="1"/>
    <col min="4866" max="4874" width="31.42578125" style="127" customWidth="1"/>
    <col min="4875" max="4891" width="36.85546875" style="127" customWidth="1"/>
    <col min="4892" max="4892" width="37" style="127" customWidth="1"/>
    <col min="4893" max="4908" width="36.85546875" style="127" customWidth="1"/>
    <col min="4909" max="4909" width="37.140625" style="127" customWidth="1"/>
    <col min="4910" max="4911" width="36.85546875" style="127" customWidth="1"/>
    <col min="4912" max="4912" width="36.5703125" style="127" customWidth="1"/>
    <col min="4913" max="4914" width="36.85546875" style="127" customWidth="1"/>
    <col min="4915" max="4915" width="36.5703125" style="127" customWidth="1"/>
    <col min="4916" max="4916" width="37" style="127" customWidth="1"/>
    <col min="4917" max="4935" width="36.85546875" style="127" customWidth="1"/>
    <col min="4936" max="4936" width="37" style="127" customWidth="1"/>
    <col min="4937" max="4954" width="36.85546875" style="127" customWidth="1"/>
    <col min="4955" max="4955" width="36.5703125" style="127" customWidth="1"/>
    <col min="4956" max="4968" width="36.85546875" style="127" customWidth="1"/>
    <col min="4969" max="4969" width="36.5703125" style="127" customWidth="1"/>
    <col min="4970" max="4972" width="36.85546875" style="127" customWidth="1"/>
    <col min="4973" max="4973" width="36.5703125" style="127" customWidth="1"/>
    <col min="4974" max="4981" width="36.85546875" style="127" customWidth="1"/>
    <col min="4982" max="4982" width="36.5703125" style="127" customWidth="1"/>
    <col min="4983" max="5120" width="36.85546875" style="127"/>
    <col min="5121" max="5121" width="18.5703125" style="127" customWidth="1"/>
    <col min="5122" max="5130" width="31.42578125" style="127" customWidth="1"/>
    <col min="5131" max="5147" width="36.85546875" style="127" customWidth="1"/>
    <col min="5148" max="5148" width="37" style="127" customWidth="1"/>
    <col min="5149" max="5164" width="36.85546875" style="127" customWidth="1"/>
    <col min="5165" max="5165" width="37.140625" style="127" customWidth="1"/>
    <col min="5166" max="5167" width="36.85546875" style="127" customWidth="1"/>
    <col min="5168" max="5168" width="36.5703125" style="127" customWidth="1"/>
    <col min="5169" max="5170" width="36.85546875" style="127" customWidth="1"/>
    <col min="5171" max="5171" width="36.5703125" style="127" customWidth="1"/>
    <col min="5172" max="5172" width="37" style="127" customWidth="1"/>
    <col min="5173" max="5191" width="36.85546875" style="127" customWidth="1"/>
    <col min="5192" max="5192" width="37" style="127" customWidth="1"/>
    <col min="5193" max="5210" width="36.85546875" style="127" customWidth="1"/>
    <col min="5211" max="5211" width="36.5703125" style="127" customWidth="1"/>
    <col min="5212" max="5224" width="36.85546875" style="127" customWidth="1"/>
    <col min="5225" max="5225" width="36.5703125" style="127" customWidth="1"/>
    <col min="5226" max="5228" width="36.85546875" style="127" customWidth="1"/>
    <col min="5229" max="5229" width="36.5703125" style="127" customWidth="1"/>
    <col min="5230" max="5237" width="36.85546875" style="127" customWidth="1"/>
    <col min="5238" max="5238" width="36.5703125" style="127" customWidth="1"/>
    <col min="5239" max="5376" width="36.85546875" style="127"/>
    <col min="5377" max="5377" width="18.5703125" style="127" customWidth="1"/>
    <col min="5378" max="5386" width="31.42578125" style="127" customWidth="1"/>
    <col min="5387" max="5403" width="36.85546875" style="127" customWidth="1"/>
    <col min="5404" max="5404" width="37" style="127" customWidth="1"/>
    <col min="5405" max="5420" width="36.85546875" style="127" customWidth="1"/>
    <col min="5421" max="5421" width="37.140625" style="127" customWidth="1"/>
    <col min="5422" max="5423" width="36.85546875" style="127" customWidth="1"/>
    <col min="5424" max="5424" width="36.5703125" style="127" customWidth="1"/>
    <col min="5425" max="5426" width="36.85546875" style="127" customWidth="1"/>
    <col min="5427" max="5427" width="36.5703125" style="127" customWidth="1"/>
    <col min="5428" max="5428" width="37" style="127" customWidth="1"/>
    <col min="5429" max="5447" width="36.85546875" style="127" customWidth="1"/>
    <col min="5448" max="5448" width="37" style="127" customWidth="1"/>
    <col min="5449" max="5466" width="36.85546875" style="127" customWidth="1"/>
    <col min="5467" max="5467" width="36.5703125" style="127" customWidth="1"/>
    <col min="5468" max="5480" width="36.85546875" style="127" customWidth="1"/>
    <col min="5481" max="5481" width="36.5703125" style="127" customWidth="1"/>
    <col min="5482" max="5484" width="36.85546875" style="127" customWidth="1"/>
    <col min="5485" max="5485" width="36.5703125" style="127" customWidth="1"/>
    <col min="5486" max="5493" width="36.85546875" style="127" customWidth="1"/>
    <col min="5494" max="5494" width="36.5703125" style="127" customWidth="1"/>
    <col min="5495" max="5632" width="36.85546875" style="127"/>
    <col min="5633" max="5633" width="18.5703125" style="127" customWidth="1"/>
    <col min="5634" max="5642" width="31.42578125" style="127" customWidth="1"/>
    <col min="5643" max="5659" width="36.85546875" style="127" customWidth="1"/>
    <col min="5660" max="5660" width="37" style="127" customWidth="1"/>
    <col min="5661" max="5676" width="36.85546875" style="127" customWidth="1"/>
    <col min="5677" max="5677" width="37.140625" style="127" customWidth="1"/>
    <col min="5678" max="5679" width="36.85546875" style="127" customWidth="1"/>
    <col min="5680" max="5680" width="36.5703125" style="127" customWidth="1"/>
    <col min="5681" max="5682" width="36.85546875" style="127" customWidth="1"/>
    <col min="5683" max="5683" width="36.5703125" style="127" customWidth="1"/>
    <col min="5684" max="5684" width="37" style="127" customWidth="1"/>
    <col min="5685" max="5703" width="36.85546875" style="127" customWidth="1"/>
    <col min="5704" max="5704" width="37" style="127" customWidth="1"/>
    <col min="5705" max="5722" width="36.85546875" style="127" customWidth="1"/>
    <col min="5723" max="5723" width="36.5703125" style="127" customWidth="1"/>
    <col min="5724" max="5736" width="36.85546875" style="127" customWidth="1"/>
    <col min="5737" max="5737" width="36.5703125" style="127" customWidth="1"/>
    <col min="5738" max="5740" width="36.85546875" style="127" customWidth="1"/>
    <col min="5741" max="5741" width="36.5703125" style="127" customWidth="1"/>
    <col min="5742" max="5749" width="36.85546875" style="127" customWidth="1"/>
    <col min="5750" max="5750" width="36.5703125" style="127" customWidth="1"/>
    <col min="5751" max="5888" width="36.85546875" style="127"/>
    <col min="5889" max="5889" width="18.5703125" style="127" customWidth="1"/>
    <col min="5890" max="5898" width="31.42578125" style="127" customWidth="1"/>
    <col min="5899" max="5915" width="36.85546875" style="127" customWidth="1"/>
    <col min="5916" max="5916" width="37" style="127" customWidth="1"/>
    <col min="5917" max="5932" width="36.85546875" style="127" customWidth="1"/>
    <col min="5933" max="5933" width="37.140625" style="127" customWidth="1"/>
    <col min="5934" max="5935" width="36.85546875" style="127" customWidth="1"/>
    <col min="5936" max="5936" width="36.5703125" style="127" customWidth="1"/>
    <col min="5937" max="5938" width="36.85546875" style="127" customWidth="1"/>
    <col min="5939" max="5939" width="36.5703125" style="127" customWidth="1"/>
    <col min="5940" max="5940" width="37" style="127" customWidth="1"/>
    <col min="5941" max="5959" width="36.85546875" style="127" customWidth="1"/>
    <col min="5960" max="5960" width="37" style="127" customWidth="1"/>
    <col min="5961" max="5978" width="36.85546875" style="127" customWidth="1"/>
    <col min="5979" max="5979" width="36.5703125" style="127" customWidth="1"/>
    <col min="5980" max="5992" width="36.85546875" style="127" customWidth="1"/>
    <col min="5993" max="5993" width="36.5703125" style="127" customWidth="1"/>
    <col min="5994" max="5996" width="36.85546875" style="127" customWidth="1"/>
    <col min="5997" max="5997" width="36.5703125" style="127" customWidth="1"/>
    <col min="5998" max="6005" width="36.85546875" style="127" customWidth="1"/>
    <col min="6006" max="6006" width="36.5703125" style="127" customWidth="1"/>
    <col min="6007" max="6144" width="36.85546875" style="127"/>
    <col min="6145" max="6145" width="18.5703125" style="127" customWidth="1"/>
    <col min="6146" max="6154" width="31.42578125" style="127" customWidth="1"/>
    <col min="6155" max="6171" width="36.85546875" style="127" customWidth="1"/>
    <col min="6172" max="6172" width="37" style="127" customWidth="1"/>
    <col min="6173" max="6188" width="36.85546875" style="127" customWidth="1"/>
    <col min="6189" max="6189" width="37.140625" style="127" customWidth="1"/>
    <col min="6190" max="6191" width="36.85546875" style="127" customWidth="1"/>
    <col min="6192" max="6192" width="36.5703125" style="127" customWidth="1"/>
    <col min="6193" max="6194" width="36.85546875" style="127" customWidth="1"/>
    <col min="6195" max="6195" width="36.5703125" style="127" customWidth="1"/>
    <col min="6196" max="6196" width="37" style="127" customWidth="1"/>
    <col min="6197" max="6215" width="36.85546875" style="127" customWidth="1"/>
    <col min="6216" max="6216" width="37" style="127" customWidth="1"/>
    <col min="6217" max="6234" width="36.85546875" style="127" customWidth="1"/>
    <col min="6235" max="6235" width="36.5703125" style="127" customWidth="1"/>
    <col min="6236" max="6248" width="36.85546875" style="127" customWidth="1"/>
    <col min="6249" max="6249" width="36.5703125" style="127" customWidth="1"/>
    <col min="6250" max="6252" width="36.85546875" style="127" customWidth="1"/>
    <col min="6253" max="6253" width="36.5703125" style="127" customWidth="1"/>
    <col min="6254" max="6261" width="36.85546875" style="127" customWidth="1"/>
    <col min="6262" max="6262" width="36.5703125" style="127" customWidth="1"/>
    <col min="6263" max="6400" width="36.85546875" style="127"/>
    <col min="6401" max="6401" width="18.5703125" style="127" customWidth="1"/>
    <col min="6402" max="6410" width="31.42578125" style="127" customWidth="1"/>
    <col min="6411" max="6427" width="36.85546875" style="127" customWidth="1"/>
    <col min="6428" max="6428" width="37" style="127" customWidth="1"/>
    <col min="6429" max="6444" width="36.85546875" style="127" customWidth="1"/>
    <col min="6445" max="6445" width="37.140625" style="127" customWidth="1"/>
    <col min="6446" max="6447" width="36.85546875" style="127" customWidth="1"/>
    <col min="6448" max="6448" width="36.5703125" style="127" customWidth="1"/>
    <col min="6449" max="6450" width="36.85546875" style="127" customWidth="1"/>
    <col min="6451" max="6451" width="36.5703125" style="127" customWidth="1"/>
    <col min="6452" max="6452" width="37" style="127" customWidth="1"/>
    <col min="6453" max="6471" width="36.85546875" style="127" customWidth="1"/>
    <col min="6472" max="6472" width="37" style="127" customWidth="1"/>
    <col min="6473" max="6490" width="36.85546875" style="127" customWidth="1"/>
    <col min="6491" max="6491" width="36.5703125" style="127" customWidth="1"/>
    <col min="6492" max="6504" width="36.85546875" style="127" customWidth="1"/>
    <col min="6505" max="6505" width="36.5703125" style="127" customWidth="1"/>
    <col min="6506" max="6508" width="36.85546875" style="127" customWidth="1"/>
    <col min="6509" max="6509" width="36.5703125" style="127" customWidth="1"/>
    <col min="6510" max="6517" width="36.85546875" style="127" customWidth="1"/>
    <col min="6518" max="6518" width="36.5703125" style="127" customWidth="1"/>
    <col min="6519" max="6656" width="36.85546875" style="127"/>
    <col min="6657" max="6657" width="18.5703125" style="127" customWidth="1"/>
    <col min="6658" max="6666" width="31.42578125" style="127" customWidth="1"/>
    <col min="6667" max="6683" width="36.85546875" style="127" customWidth="1"/>
    <col min="6684" max="6684" width="37" style="127" customWidth="1"/>
    <col min="6685" max="6700" width="36.85546875" style="127" customWidth="1"/>
    <col min="6701" max="6701" width="37.140625" style="127" customWidth="1"/>
    <col min="6702" max="6703" width="36.85546875" style="127" customWidth="1"/>
    <col min="6704" max="6704" width="36.5703125" style="127" customWidth="1"/>
    <col min="6705" max="6706" width="36.85546875" style="127" customWidth="1"/>
    <col min="6707" max="6707" width="36.5703125" style="127" customWidth="1"/>
    <col min="6708" max="6708" width="37" style="127" customWidth="1"/>
    <col min="6709" max="6727" width="36.85546875" style="127" customWidth="1"/>
    <col min="6728" max="6728" width="37" style="127" customWidth="1"/>
    <col min="6729" max="6746" width="36.85546875" style="127" customWidth="1"/>
    <col min="6747" max="6747" width="36.5703125" style="127" customWidth="1"/>
    <col min="6748" max="6760" width="36.85546875" style="127" customWidth="1"/>
    <col min="6761" max="6761" width="36.5703125" style="127" customWidth="1"/>
    <col min="6762" max="6764" width="36.85546875" style="127" customWidth="1"/>
    <col min="6765" max="6765" width="36.5703125" style="127" customWidth="1"/>
    <col min="6766" max="6773" width="36.85546875" style="127" customWidth="1"/>
    <col min="6774" max="6774" width="36.5703125" style="127" customWidth="1"/>
    <col min="6775" max="6912" width="36.85546875" style="127"/>
    <col min="6913" max="6913" width="18.5703125" style="127" customWidth="1"/>
    <col min="6914" max="6922" width="31.42578125" style="127" customWidth="1"/>
    <col min="6923" max="6939" width="36.85546875" style="127" customWidth="1"/>
    <col min="6940" max="6940" width="37" style="127" customWidth="1"/>
    <col min="6941" max="6956" width="36.85546875" style="127" customWidth="1"/>
    <col min="6957" max="6957" width="37.140625" style="127" customWidth="1"/>
    <col min="6958" max="6959" width="36.85546875" style="127" customWidth="1"/>
    <col min="6960" max="6960" width="36.5703125" style="127" customWidth="1"/>
    <col min="6961" max="6962" width="36.85546875" style="127" customWidth="1"/>
    <col min="6963" max="6963" width="36.5703125" style="127" customWidth="1"/>
    <col min="6964" max="6964" width="37" style="127" customWidth="1"/>
    <col min="6965" max="6983" width="36.85546875" style="127" customWidth="1"/>
    <col min="6984" max="6984" width="37" style="127" customWidth="1"/>
    <col min="6985" max="7002" width="36.85546875" style="127" customWidth="1"/>
    <col min="7003" max="7003" width="36.5703125" style="127" customWidth="1"/>
    <col min="7004" max="7016" width="36.85546875" style="127" customWidth="1"/>
    <col min="7017" max="7017" width="36.5703125" style="127" customWidth="1"/>
    <col min="7018" max="7020" width="36.85546875" style="127" customWidth="1"/>
    <col min="7021" max="7021" width="36.5703125" style="127" customWidth="1"/>
    <col min="7022" max="7029" width="36.85546875" style="127" customWidth="1"/>
    <col min="7030" max="7030" width="36.5703125" style="127" customWidth="1"/>
    <col min="7031" max="7168" width="36.85546875" style="127"/>
    <col min="7169" max="7169" width="18.5703125" style="127" customWidth="1"/>
    <col min="7170" max="7178" width="31.42578125" style="127" customWidth="1"/>
    <col min="7179" max="7195" width="36.85546875" style="127" customWidth="1"/>
    <col min="7196" max="7196" width="37" style="127" customWidth="1"/>
    <col min="7197" max="7212" width="36.85546875" style="127" customWidth="1"/>
    <col min="7213" max="7213" width="37.140625" style="127" customWidth="1"/>
    <col min="7214" max="7215" width="36.85546875" style="127" customWidth="1"/>
    <col min="7216" max="7216" width="36.5703125" style="127" customWidth="1"/>
    <col min="7217" max="7218" width="36.85546875" style="127" customWidth="1"/>
    <col min="7219" max="7219" width="36.5703125" style="127" customWidth="1"/>
    <col min="7220" max="7220" width="37" style="127" customWidth="1"/>
    <col min="7221" max="7239" width="36.85546875" style="127" customWidth="1"/>
    <col min="7240" max="7240" width="37" style="127" customWidth="1"/>
    <col min="7241" max="7258" width="36.85546875" style="127" customWidth="1"/>
    <col min="7259" max="7259" width="36.5703125" style="127" customWidth="1"/>
    <col min="7260" max="7272" width="36.85546875" style="127" customWidth="1"/>
    <col min="7273" max="7273" width="36.5703125" style="127" customWidth="1"/>
    <col min="7274" max="7276" width="36.85546875" style="127" customWidth="1"/>
    <col min="7277" max="7277" width="36.5703125" style="127" customWidth="1"/>
    <col min="7278" max="7285" width="36.85546875" style="127" customWidth="1"/>
    <col min="7286" max="7286" width="36.5703125" style="127" customWidth="1"/>
    <col min="7287" max="7424" width="36.85546875" style="127"/>
    <col min="7425" max="7425" width="18.5703125" style="127" customWidth="1"/>
    <col min="7426" max="7434" width="31.42578125" style="127" customWidth="1"/>
    <col min="7435" max="7451" width="36.85546875" style="127" customWidth="1"/>
    <col min="7452" max="7452" width="37" style="127" customWidth="1"/>
    <col min="7453" max="7468" width="36.85546875" style="127" customWidth="1"/>
    <col min="7469" max="7469" width="37.140625" style="127" customWidth="1"/>
    <col min="7470" max="7471" width="36.85546875" style="127" customWidth="1"/>
    <col min="7472" max="7472" width="36.5703125" style="127" customWidth="1"/>
    <col min="7473" max="7474" width="36.85546875" style="127" customWidth="1"/>
    <col min="7475" max="7475" width="36.5703125" style="127" customWidth="1"/>
    <col min="7476" max="7476" width="37" style="127" customWidth="1"/>
    <col min="7477" max="7495" width="36.85546875" style="127" customWidth="1"/>
    <col min="7496" max="7496" width="37" style="127" customWidth="1"/>
    <col min="7497" max="7514" width="36.85546875" style="127" customWidth="1"/>
    <col min="7515" max="7515" width="36.5703125" style="127" customWidth="1"/>
    <col min="7516" max="7528" width="36.85546875" style="127" customWidth="1"/>
    <col min="7529" max="7529" width="36.5703125" style="127" customWidth="1"/>
    <col min="7530" max="7532" width="36.85546875" style="127" customWidth="1"/>
    <col min="7533" max="7533" width="36.5703125" style="127" customWidth="1"/>
    <col min="7534" max="7541" width="36.85546875" style="127" customWidth="1"/>
    <col min="7542" max="7542" width="36.5703125" style="127" customWidth="1"/>
    <col min="7543" max="7680" width="36.85546875" style="127"/>
    <col min="7681" max="7681" width="18.5703125" style="127" customWidth="1"/>
    <col min="7682" max="7690" width="31.42578125" style="127" customWidth="1"/>
    <col min="7691" max="7707" width="36.85546875" style="127" customWidth="1"/>
    <col min="7708" max="7708" width="37" style="127" customWidth="1"/>
    <col min="7709" max="7724" width="36.85546875" style="127" customWidth="1"/>
    <col min="7725" max="7725" width="37.140625" style="127" customWidth="1"/>
    <col min="7726" max="7727" width="36.85546875" style="127" customWidth="1"/>
    <col min="7728" max="7728" width="36.5703125" style="127" customWidth="1"/>
    <col min="7729" max="7730" width="36.85546875" style="127" customWidth="1"/>
    <col min="7731" max="7731" width="36.5703125" style="127" customWidth="1"/>
    <col min="7732" max="7732" width="37" style="127" customWidth="1"/>
    <col min="7733" max="7751" width="36.85546875" style="127" customWidth="1"/>
    <col min="7752" max="7752" width="37" style="127" customWidth="1"/>
    <col min="7753" max="7770" width="36.85546875" style="127" customWidth="1"/>
    <col min="7771" max="7771" width="36.5703125" style="127" customWidth="1"/>
    <col min="7772" max="7784" width="36.85546875" style="127" customWidth="1"/>
    <col min="7785" max="7785" width="36.5703125" style="127" customWidth="1"/>
    <col min="7786" max="7788" width="36.85546875" style="127" customWidth="1"/>
    <col min="7789" max="7789" width="36.5703125" style="127" customWidth="1"/>
    <col min="7790" max="7797" width="36.85546875" style="127" customWidth="1"/>
    <col min="7798" max="7798" width="36.5703125" style="127" customWidth="1"/>
    <col min="7799" max="7936" width="36.85546875" style="127"/>
    <col min="7937" max="7937" width="18.5703125" style="127" customWidth="1"/>
    <col min="7938" max="7946" width="31.42578125" style="127" customWidth="1"/>
    <col min="7947" max="7963" width="36.85546875" style="127" customWidth="1"/>
    <col min="7964" max="7964" width="37" style="127" customWidth="1"/>
    <col min="7965" max="7980" width="36.85546875" style="127" customWidth="1"/>
    <col min="7981" max="7981" width="37.140625" style="127" customWidth="1"/>
    <col min="7982" max="7983" width="36.85546875" style="127" customWidth="1"/>
    <col min="7984" max="7984" width="36.5703125" style="127" customWidth="1"/>
    <col min="7985" max="7986" width="36.85546875" style="127" customWidth="1"/>
    <col min="7987" max="7987" width="36.5703125" style="127" customWidth="1"/>
    <col min="7988" max="7988" width="37" style="127" customWidth="1"/>
    <col min="7989" max="8007" width="36.85546875" style="127" customWidth="1"/>
    <col min="8008" max="8008" width="37" style="127" customWidth="1"/>
    <col min="8009" max="8026" width="36.85546875" style="127" customWidth="1"/>
    <col min="8027" max="8027" width="36.5703125" style="127" customWidth="1"/>
    <col min="8028" max="8040" width="36.85546875" style="127" customWidth="1"/>
    <col min="8041" max="8041" width="36.5703125" style="127" customWidth="1"/>
    <col min="8042" max="8044" width="36.85546875" style="127" customWidth="1"/>
    <col min="8045" max="8045" width="36.5703125" style="127" customWidth="1"/>
    <col min="8046" max="8053" width="36.85546875" style="127" customWidth="1"/>
    <col min="8054" max="8054" width="36.5703125" style="127" customWidth="1"/>
    <col min="8055" max="8192" width="36.85546875" style="127"/>
    <col min="8193" max="8193" width="18.5703125" style="127" customWidth="1"/>
    <col min="8194" max="8202" width="31.42578125" style="127" customWidth="1"/>
    <col min="8203" max="8219" width="36.85546875" style="127" customWidth="1"/>
    <col min="8220" max="8220" width="37" style="127" customWidth="1"/>
    <col min="8221" max="8236" width="36.85546875" style="127" customWidth="1"/>
    <col min="8237" max="8237" width="37.140625" style="127" customWidth="1"/>
    <col min="8238" max="8239" width="36.85546875" style="127" customWidth="1"/>
    <col min="8240" max="8240" width="36.5703125" style="127" customWidth="1"/>
    <col min="8241" max="8242" width="36.85546875" style="127" customWidth="1"/>
    <col min="8243" max="8243" width="36.5703125" style="127" customWidth="1"/>
    <col min="8244" max="8244" width="37" style="127" customWidth="1"/>
    <col min="8245" max="8263" width="36.85546875" style="127" customWidth="1"/>
    <col min="8264" max="8264" width="37" style="127" customWidth="1"/>
    <col min="8265" max="8282" width="36.85546875" style="127" customWidth="1"/>
    <col min="8283" max="8283" width="36.5703125" style="127" customWidth="1"/>
    <col min="8284" max="8296" width="36.85546875" style="127" customWidth="1"/>
    <col min="8297" max="8297" width="36.5703125" style="127" customWidth="1"/>
    <col min="8298" max="8300" width="36.85546875" style="127" customWidth="1"/>
    <col min="8301" max="8301" width="36.5703125" style="127" customWidth="1"/>
    <col min="8302" max="8309" width="36.85546875" style="127" customWidth="1"/>
    <col min="8310" max="8310" width="36.5703125" style="127" customWidth="1"/>
    <col min="8311" max="8448" width="36.85546875" style="127"/>
    <col min="8449" max="8449" width="18.5703125" style="127" customWidth="1"/>
    <col min="8450" max="8458" width="31.42578125" style="127" customWidth="1"/>
    <col min="8459" max="8475" width="36.85546875" style="127" customWidth="1"/>
    <col min="8476" max="8476" width="37" style="127" customWidth="1"/>
    <col min="8477" max="8492" width="36.85546875" style="127" customWidth="1"/>
    <col min="8493" max="8493" width="37.140625" style="127" customWidth="1"/>
    <col min="8494" max="8495" width="36.85546875" style="127" customWidth="1"/>
    <col min="8496" max="8496" width="36.5703125" style="127" customWidth="1"/>
    <col min="8497" max="8498" width="36.85546875" style="127" customWidth="1"/>
    <col min="8499" max="8499" width="36.5703125" style="127" customWidth="1"/>
    <col min="8500" max="8500" width="37" style="127" customWidth="1"/>
    <col min="8501" max="8519" width="36.85546875" style="127" customWidth="1"/>
    <col min="8520" max="8520" width="37" style="127" customWidth="1"/>
    <col min="8521" max="8538" width="36.85546875" style="127" customWidth="1"/>
    <col min="8539" max="8539" width="36.5703125" style="127" customWidth="1"/>
    <col min="8540" max="8552" width="36.85546875" style="127" customWidth="1"/>
    <col min="8553" max="8553" width="36.5703125" style="127" customWidth="1"/>
    <col min="8554" max="8556" width="36.85546875" style="127" customWidth="1"/>
    <col min="8557" max="8557" width="36.5703125" style="127" customWidth="1"/>
    <col min="8558" max="8565" width="36.85546875" style="127" customWidth="1"/>
    <col min="8566" max="8566" width="36.5703125" style="127" customWidth="1"/>
    <col min="8567" max="8704" width="36.85546875" style="127"/>
    <col min="8705" max="8705" width="18.5703125" style="127" customWidth="1"/>
    <col min="8706" max="8714" width="31.42578125" style="127" customWidth="1"/>
    <col min="8715" max="8731" width="36.85546875" style="127" customWidth="1"/>
    <col min="8732" max="8732" width="37" style="127" customWidth="1"/>
    <col min="8733" max="8748" width="36.85546875" style="127" customWidth="1"/>
    <col min="8749" max="8749" width="37.140625" style="127" customWidth="1"/>
    <col min="8750" max="8751" width="36.85546875" style="127" customWidth="1"/>
    <col min="8752" max="8752" width="36.5703125" style="127" customWidth="1"/>
    <col min="8753" max="8754" width="36.85546875" style="127" customWidth="1"/>
    <col min="8755" max="8755" width="36.5703125" style="127" customWidth="1"/>
    <col min="8756" max="8756" width="37" style="127" customWidth="1"/>
    <col min="8757" max="8775" width="36.85546875" style="127" customWidth="1"/>
    <col min="8776" max="8776" width="37" style="127" customWidth="1"/>
    <col min="8777" max="8794" width="36.85546875" style="127" customWidth="1"/>
    <col min="8795" max="8795" width="36.5703125" style="127" customWidth="1"/>
    <col min="8796" max="8808" width="36.85546875" style="127" customWidth="1"/>
    <col min="8809" max="8809" width="36.5703125" style="127" customWidth="1"/>
    <col min="8810" max="8812" width="36.85546875" style="127" customWidth="1"/>
    <col min="8813" max="8813" width="36.5703125" style="127" customWidth="1"/>
    <col min="8814" max="8821" width="36.85546875" style="127" customWidth="1"/>
    <col min="8822" max="8822" width="36.5703125" style="127" customWidth="1"/>
    <col min="8823" max="8960" width="36.85546875" style="127"/>
    <col min="8961" max="8961" width="18.5703125" style="127" customWidth="1"/>
    <col min="8962" max="8970" width="31.42578125" style="127" customWidth="1"/>
    <col min="8971" max="8987" width="36.85546875" style="127" customWidth="1"/>
    <col min="8988" max="8988" width="37" style="127" customWidth="1"/>
    <col min="8989" max="9004" width="36.85546875" style="127" customWidth="1"/>
    <col min="9005" max="9005" width="37.140625" style="127" customWidth="1"/>
    <col min="9006" max="9007" width="36.85546875" style="127" customWidth="1"/>
    <col min="9008" max="9008" width="36.5703125" style="127" customWidth="1"/>
    <col min="9009" max="9010" width="36.85546875" style="127" customWidth="1"/>
    <col min="9011" max="9011" width="36.5703125" style="127" customWidth="1"/>
    <col min="9012" max="9012" width="37" style="127" customWidth="1"/>
    <col min="9013" max="9031" width="36.85546875" style="127" customWidth="1"/>
    <col min="9032" max="9032" width="37" style="127" customWidth="1"/>
    <col min="9033" max="9050" width="36.85546875" style="127" customWidth="1"/>
    <col min="9051" max="9051" width="36.5703125" style="127" customWidth="1"/>
    <col min="9052" max="9064" width="36.85546875" style="127" customWidth="1"/>
    <col min="9065" max="9065" width="36.5703125" style="127" customWidth="1"/>
    <col min="9066" max="9068" width="36.85546875" style="127" customWidth="1"/>
    <col min="9069" max="9069" width="36.5703125" style="127" customWidth="1"/>
    <col min="9070" max="9077" width="36.85546875" style="127" customWidth="1"/>
    <col min="9078" max="9078" width="36.5703125" style="127" customWidth="1"/>
    <col min="9079" max="9216" width="36.85546875" style="127"/>
    <col min="9217" max="9217" width="18.5703125" style="127" customWidth="1"/>
    <col min="9218" max="9226" width="31.42578125" style="127" customWidth="1"/>
    <col min="9227" max="9243" width="36.85546875" style="127" customWidth="1"/>
    <col min="9244" max="9244" width="37" style="127" customWidth="1"/>
    <col min="9245" max="9260" width="36.85546875" style="127" customWidth="1"/>
    <col min="9261" max="9261" width="37.140625" style="127" customWidth="1"/>
    <col min="9262" max="9263" width="36.85546875" style="127" customWidth="1"/>
    <col min="9264" max="9264" width="36.5703125" style="127" customWidth="1"/>
    <col min="9265" max="9266" width="36.85546875" style="127" customWidth="1"/>
    <col min="9267" max="9267" width="36.5703125" style="127" customWidth="1"/>
    <col min="9268" max="9268" width="37" style="127" customWidth="1"/>
    <col min="9269" max="9287" width="36.85546875" style="127" customWidth="1"/>
    <col min="9288" max="9288" width="37" style="127" customWidth="1"/>
    <col min="9289" max="9306" width="36.85546875" style="127" customWidth="1"/>
    <col min="9307" max="9307" width="36.5703125" style="127" customWidth="1"/>
    <col min="9308" max="9320" width="36.85546875" style="127" customWidth="1"/>
    <col min="9321" max="9321" width="36.5703125" style="127" customWidth="1"/>
    <col min="9322" max="9324" width="36.85546875" style="127" customWidth="1"/>
    <col min="9325" max="9325" width="36.5703125" style="127" customWidth="1"/>
    <col min="9326" max="9333" width="36.85546875" style="127" customWidth="1"/>
    <col min="9334" max="9334" width="36.5703125" style="127" customWidth="1"/>
    <col min="9335" max="9472" width="36.85546875" style="127"/>
    <col min="9473" max="9473" width="18.5703125" style="127" customWidth="1"/>
    <col min="9474" max="9482" width="31.42578125" style="127" customWidth="1"/>
    <col min="9483" max="9499" width="36.85546875" style="127" customWidth="1"/>
    <col min="9500" max="9500" width="37" style="127" customWidth="1"/>
    <col min="9501" max="9516" width="36.85546875" style="127" customWidth="1"/>
    <col min="9517" max="9517" width="37.140625" style="127" customWidth="1"/>
    <col min="9518" max="9519" width="36.85546875" style="127" customWidth="1"/>
    <col min="9520" max="9520" width="36.5703125" style="127" customWidth="1"/>
    <col min="9521" max="9522" width="36.85546875" style="127" customWidth="1"/>
    <col min="9523" max="9523" width="36.5703125" style="127" customWidth="1"/>
    <col min="9524" max="9524" width="37" style="127" customWidth="1"/>
    <col min="9525" max="9543" width="36.85546875" style="127" customWidth="1"/>
    <col min="9544" max="9544" width="37" style="127" customWidth="1"/>
    <col min="9545" max="9562" width="36.85546875" style="127" customWidth="1"/>
    <col min="9563" max="9563" width="36.5703125" style="127" customWidth="1"/>
    <col min="9564" max="9576" width="36.85546875" style="127" customWidth="1"/>
    <col min="9577" max="9577" width="36.5703125" style="127" customWidth="1"/>
    <col min="9578" max="9580" width="36.85546875" style="127" customWidth="1"/>
    <col min="9581" max="9581" width="36.5703125" style="127" customWidth="1"/>
    <col min="9582" max="9589" width="36.85546875" style="127" customWidth="1"/>
    <col min="9590" max="9590" width="36.5703125" style="127" customWidth="1"/>
    <col min="9591" max="9728" width="36.85546875" style="127"/>
    <col min="9729" max="9729" width="18.5703125" style="127" customWidth="1"/>
    <col min="9730" max="9738" width="31.42578125" style="127" customWidth="1"/>
    <col min="9739" max="9755" width="36.85546875" style="127" customWidth="1"/>
    <col min="9756" max="9756" width="37" style="127" customWidth="1"/>
    <col min="9757" max="9772" width="36.85546875" style="127" customWidth="1"/>
    <col min="9773" max="9773" width="37.140625" style="127" customWidth="1"/>
    <col min="9774" max="9775" width="36.85546875" style="127" customWidth="1"/>
    <col min="9776" max="9776" width="36.5703125" style="127" customWidth="1"/>
    <col min="9777" max="9778" width="36.85546875" style="127" customWidth="1"/>
    <col min="9779" max="9779" width="36.5703125" style="127" customWidth="1"/>
    <col min="9780" max="9780" width="37" style="127" customWidth="1"/>
    <col min="9781" max="9799" width="36.85546875" style="127" customWidth="1"/>
    <col min="9800" max="9800" width="37" style="127" customWidth="1"/>
    <col min="9801" max="9818" width="36.85546875" style="127" customWidth="1"/>
    <col min="9819" max="9819" width="36.5703125" style="127" customWidth="1"/>
    <col min="9820" max="9832" width="36.85546875" style="127" customWidth="1"/>
    <col min="9833" max="9833" width="36.5703125" style="127" customWidth="1"/>
    <col min="9834" max="9836" width="36.85546875" style="127" customWidth="1"/>
    <col min="9837" max="9837" width="36.5703125" style="127" customWidth="1"/>
    <col min="9838" max="9845" width="36.85546875" style="127" customWidth="1"/>
    <col min="9846" max="9846" width="36.5703125" style="127" customWidth="1"/>
    <col min="9847" max="9984" width="36.85546875" style="127"/>
    <col min="9985" max="9985" width="18.5703125" style="127" customWidth="1"/>
    <col min="9986" max="9994" width="31.42578125" style="127" customWidth="1"/>
    <col min="9995" max="10011" width="36.85546875" style="127" customWidth="1"/>
    <col min="10012" max="10012" width="37" style="127" customWidth="1"/>
    <col min="10013" max="10028" width="36.85546875" style="127" customWidth="1"/>
    <col min="10029" max="10029" width="37.140625" style="127" customWidth="1"/>
    <col min="10030" max="10031" width="36.85546875" style="127" customWidth="1"/>
    <col min="10032" max="10032" width="36.5703125" style="127" customWidth="1"/>
    <col min="10033" max="10034" width="36.85546875" style="127" customWidth="1"/>
    <col min="10035" max="10035" width="36.5703125" style="127" customWidth="1"/>
    <col min="10036" max="10036" width="37" style="127" customWidth="1"/>
    <col min="10037" max="10055" width="36.85546875" style="127" customWidth="1"/>
    <col min="10056" max="10056" width="37" style="127" customWidth="1"/>
    <col min="10057" max="10074" width="36.85546875" style="127" customWidth="1"/>
    <col min="10075" max="10075" width="36.5703125" style="127" customWidth="1"/>
    <col min="10076" max="10088" width="36.85546875" style="127" customWidth="1"/>
    <col min="10089" max="10089" width="36.5703125" style="127" customWidth="1"/>
    <col min="10090" max="10092" width="36.85546875" style="127" customWidth="1"/>
    <col min="10093" max="10093" width="36.5703125" style="127" customWidth="1"/>
    <col min="10094" max="10101" width="36.85546875" style="127" customWidth="1"/>
    <col min="10102" max="10102" width="36.5703125" style="127" customWidth="1"/>
    <col min="10103" max="10240" width="36.85546875" style="127"/>
    <col min="10241" max="10241" width="18.5703125" style="127" customWidth="1"/>
    <col min="10242" max="10250" width="31.42578125" style="127" customWidth="1"/>
    <col min="10251" max="10267" width="36.85546875" style="127" customWidth="1"/>
    <col min="10268" max="10268" width="37" style="127" customWidth="1"/>
    <col min="10269" max="10284" width="36.85546875" style="127" customWidth="1"/>
    <col min="10285" max="10285" width="37.140625" style="127" customWidth="1"/>
    <col min="10286" max="10287" width="36.85546875" style="127" customWidth="1"/>
    <col min="10288" max="10288" width="36.5703125" style="127" customWidth="1"/>
    <col min="10289" max="10290" width="36.85546875" style="127" customWidth="1"/>
    <col min="10291" max="10291" width="36.5703125" style="127" customWidth="1"/>
    <col min="10292" max="10292" width="37" style="127" customWidth="1"/>
    <col min="10293" max="10311" width="36.85546875" style="127" customWidth="1"/>
    <col min="10312" max="10312" width="37" style="127" customWidth="1"/>
    <col min="10313" max="10330" width="36.85546875" style="127" customWidth="1"/>
    <col min="10331" max="10331" width="36.5703125" style="127" customWidth="1"/>
    <col min="10332" max="10344" width="36.85546875" style="127" customWidth="1"/>
    <col min="10345" max="10345" width="36.5703125" style="127" customWidth="1"/>
    <col min="10346" max="10348" width="36.85546875" style="127" customWidth="1"/>
    <col min="10349" max="10349" width="36.5703125" style="127" customWidth="1"/>
    <col min="10350" max="10357" width="36.85546875" style="127" customWidth="1"/>
    <col min="10358" max="10358" width="36.5703125" style="127" customWidth="1"/>
    <col min="10359" max="10496" width="36.85546875" style="127"/>
    <col min="10497" max="10497" width="18.5703125" style="127" customWidth="1"/>
    <col min="10498" max="10506" width="31.42578125" style="127" customWidth="1"/>
    <col min="10507" max="10523" width="36.85546875" style="127" customWidth="1"/>
    <col min="10524" max="10524" width="37" style="127" customWidth="1"/>
    <col min="10525" max="10540" width="36.85546875" style="127" customWidth="1"/>
    <col min="10541" max="10541" width="37.140625" style="127" customWidth="1"/>
    <col min="10542" max="10543" width="36.85546875" style="127" customWidth="1"/>
    <col min="10544" max="10544" width="36.5703125" style="127" customWidth="1"/>
    <col min="10545" max="10546" width="36.85546875" style="127" customWidth="1"/>
    <col min="10547" max="10547" width="36.5703125" style="127" customWidth="1"/>
    <col min="10548" max="10548" width="37" style="127" customWidth="1"/>
    <col min="10549" max="10567" width="36.85546875" style="127" customWidth="1"/>
    <col min="10568" max="10568" width="37" style="127" customWidth="1"/>
    <col min="10569" max="10586" width="36.85546875" style="127" customWidth="1"/>
    <col min="10587" max="10587" width="36.5703125" style="127" customWidth="1"/>
    <col min="10588" max="10600" width="36.85546875" style="127" customWidth="1"/>
    <col min="10601" max="10601" width="36.5703125" style="127" customWidth="1"/>
    <col min="10602" max="10604" width="36.85546875" style="127" customWidth="1"/>
    <col min="10605" max="10605" width="36.5703125" style="127" customWidth="1"/>
    <col min="10606" max="10613" width="36.85546875" style="127" customWidth="1"/>
    <col min="10614" max="10614" width="36.5703125" style="127" customWidth="1"/>
    <col min="10615" max="10752" width="36.85546875" style="127"/>
    <col min="10753" max="10753" width="18.5703125" style="127" customWidth="1"/>
    <col min="10754" max="10762" width="31.42578125" style="127" customWidth="1"/>
    <col min="10763" max="10779" width="36.85546875" style="127" customWidth="1"/>
    <col min="10780" max="10780" width="37" style="127" customWidth="1"/>
    <col min="10781" max="10796" width="36.85546875" style="127" customWidth="1"/>
    <col min="10797" max="10797" width="37.140625" style="127" customWidth="1"/>
    <col min="10798" max="10799" width="36.85546875" style="127" customWidth="1"/>
    <col min="10800" max="10800" width="36.5703125" style="127" customWidth="1"/>
    <col min="10801" max="10802" width="36.85546875" style="127" customWidth="1"/>
    <col min="10803" max="10803" width="36.5703125" style="127" customWidth="1"/>
    <col min="10804" max="10804" width="37" style="127" customWidth="1"/>
    <col min="10805" max="10823" width="36.85546875" style="127" customWidth="1"/>
    <col min="10824" max="10824" width="37" style="127" customWidth="1"/>
    <col min="10825" max="10842" width="36.85546875" style="127" customWidth="1"/>
    <col min="10843" max="10843" width="36.5703125" style="127" customWidth="1"/>
    <col min="10844" max="10856" width="36.85546875" style="127" customWidth="1"/>
    <col min="10857" max="10857" width="36.5703125" style="127" customWidth="1"/>
    <col min="10858" max="10860" width="36.85546875" style="127" customWidth="1"/>
    <col min="10861" max="10861" width="36.5703125" style="127" customWidth="1"/>
    <col min="10862" max="10869" width="36.85546875" style="127" customWidth="1"/>
    <col min="10870" max="10870" width="36.5703125" style="127" customWidth="1"/>
    <col min="10871" max="11008" width="36.85546875" style="127"/>
    <col min="11009" max="11009" width="18.5703125" style="127" customWidth="1"/>
    <col min="11010" max="11018" width="31.42578125" style="127" customWidth="1"/>
    <col min="11019" max="11035" width="36.85546875" style="127" customWidth="1"/>
    <col min="11036" max="11036" width="37" style="127" customWidth="1"/>
    <col min="11037" max="11052" width="36.85546875" style="127" customWidth="1"/>
    <col min="11053" max="11053" width="37.140625" style="127" customWidth="1"/>
    <col min="11054" max="11055" width="36.85546875" style="127" customWidth="1"/>
    <col min="11056" max="11056" width="36.5703125" style="127" customWidth="1"/>
    <col min="11057" max="11058" width="36.85546875" style="127" customWidth="1"/>
    <col min="11059" max="11059" width="36.5703125" style="127" customWidth="1"/>
    <col min="11060" max="11060" width="37" style="127" customWidth="1"/>
    <col min="11061" max="11079" width="36.85546875" style="127" customWidth="1"/>
    <col min="11080" max="11080" width="37" style="127" customWidth="1"/>
    <col min="11081" max="11098" width="36.85546875" style="127" customWidth="1"/>
    <col min="11099" max="11099" width="36.5703125" style="127" customWidth="1"/>
    <col min="11100" max="11112" width="36.85546875" style="127" customWidth="1"/>
    <col min="11113" max="11113" width="36.5703125" style="127" customWidth="1"/>
    <col min="11114" max="11116" width="36.85546875" style="127" customWidth="1"/>
    <col min="11117" max="11117" width="36.5703125" style="127" customWidth="1"/>
    <col min="11118" max="11125" width="36.85546875" style="127" customWidth="1"/>
    <col min="11126" max="11126" width="36.5703125" style="127" customWidth="1"/>
    <col min="11127" max="11264" width="36.85546875" style="127"/>
    <col min="11265" max="11265" width="18.5703125" style="127" customWidth="1"/>
    <col min="11266" max="11274" width="31.42578125" style="127" customWidth="1"/>
    <col min="11275" max="11291" width="36.85546875" style="127" customWidth="1"/>
    <col min="11292" max="11292" width="37" style="127" customWidth="1"/>
    <col min="11293" max="11308" width="36.85546875" style="127" customWidth="1"/>
    <col min="11309" max="11309" width="37.140625" style="127" customWidth="1"/>
    <col min="11310" max="11311" width="36.85546875" style="127" customWidth="1"/>
    <col min="11312" max="11312" width="36.5703125" style="127" customWidth="1"/>
    <col min="11313" max="11314" width="36.85546875" style="127" customWidth="1"/>
    <col min="11315" max="11315" width="36.5703125" style="127" customWidth="1"/>
    <col min="11316" max="11316" width="37" style="127" customWidth="1"/>
    <col min="11317" max="11335" width="36.85546875" style="127" customWidth="1"/>
    <col min="11336" max="11336" width="37" style="127" customWidth="1"/>
    <col min="11337" max="11354" width="36.85546875" style="127" customWidth="1"/>
    <col min="11355" max="11355" width="36.5703125" style="127" customWidth="1"/>
    <col min="11356" max="11368" width="36.85546875" style="127" customWidth="1"/>
    <col min="11369" max="11369" width="36.5703125" style="127" customWidth="1"/>
    <col min="11370" max="11372" width="36.85546875" style="127" customWidth="1"/>
    <col min="11373" max="11373" width="36.5703125" style="127" customWidth="1"/>
    <col min="11374" max="11381" width="36.85546875" style="127" customWidth="1"/>
    <col min="11382" max="11382" width="36.5703125" style="127" customWidth="1"/>
    <col min="11383" max="11520" width="36.85546875" style="127"/>
    <col min="11521" max="11521" width="18.5703125" style="127" customWidth="1"/>
    <col min="11522" max="11530" width="31.42578125" style="127" customWidth="1"/>
    <col min="11531" max="11547" width="36.85546875" style="127" customWidth="1"/>
    <col min="11548" max="11548" width="37" style="127" customWidth="1"/>
    <col min="11549" max="11564" width="36.85546875" style="127" customWidth="1"/>
    <col min="11565" max="11565" width="37.140625" style="127" customWidth="1"/>
    <col min="11566" max="11567" width="36.85546875" style="127" customWidth="1"/>
    <col min="11568" max="11568" width="36.5703125" style="127" customWidth="1"/>
    <col min="11569" max="11570" width="36.85546875" style="127" customWidth="1"/>
    <col min="11571" max="11571" width="36.5703125" style="127" customWidth="1"/>
    <col min="11572" max="11572" width="37" style="127" customWidth="1"/>
    <col min="11573" max="11591" width="36.85546875" style="127" customWidth="1"/>
    <col min="11592" max="11592" width="37" style="127" customWidth="1"/>
    <col min="11593" max="11610" width="36.85546875" style="127" customWidth="1"/>
    <col min="11611" max="11611" width="36.5703125" style="127" customWidth="1"/>
    <col min="11612" max="11624" width="36.85546875" style="127" customWidth="1"/>
    <col min="11625" max="11625" width="36.5703125" style="127" customWidth="1"/>
    <col min="11626" max="11628" width="36.85546875" style="127" customWidth="1"/>
    <col min="11629" max="11629" width="36.5703125" style="127" customWidth="1"/>
    <col min="11630" max="11637" width="36.85546875" style="127" customWidth="1"/>
    <col min="11638" max="11638" width="36.5703125" style="127" customWidth="1"/>
    <col min="11639" max="11776" width="36.85546875" style="127"/>
    <col min="11777" max="11777" width="18.5703125" style="127" customWidth="1"/>
    <col min="11778" max="11786" width="31.42578125" style="127" customWidth="1"/>
    <col min="11787" max="11803" width="36.85546875" style="127" customWidth="1"/>
    <col min="11804" max="11804" width="37" style="127" customWidth="1"/>
    <col min="11805" max="11820" width="36.85546875" style="127" customWidth="1"/>
    <col min="11821" max="11821" width="37.140625" style="127" customWidth="1"/>
    <col min="11822" max="11823" width="36.85546875" style="127" customWidth="1"/>
    <col min="11824" max="11824" width="36.5703125" style="127" customWidth="1"/>
    <col min="11825" max="11826" width="36.85546875" style="127" customWidth="1"/>
    <col min="11827" max="11827" width="36.5703125" style="127" customWidth="1"/>
    <col min="11828" max="11828" width="37" style="127" customWidth="1"/>
    <col min="11829" max="11847" width="36.85546875" style="127" customWidth="1"/>
    <col min="11848" max="11848" width="37" style="127" customWidth="1"/>
    <col min="11849" max="11866" width="36.85546875" style="127" customWidth="1"/>
    <col min="11867" max="11867" width="36.5703125" style="127" customWidth="1"/>
    <col min="11868" max="11880" width="36.85546875" style="127" customWidth="1"/>
    <col min="11881" max="11881" width="36.5703125" style="127" customWidth="1"/>
    <col min="11882" max="11884" width="36.85546875" style="127" customWidth="1"/>
    <col min="11885" max="11885" width="36.5703125" style="127" customWidth="1"/>
    <col min="11886" max="11893" width="36.85546875" style="127" customWidth="1"/>
    <col min="11894" max="11894" width="36.5703125" style="127" customWidth="1"/>
    <col min="11895" max="12032" width="36.85546875" style="127"/>
    <col min="12033" max="12033" width="18.5703125" style="127" customWidth="1"/>
    <col min="12034" max="12042" width="31.42578125" style="127" customWidth="1"/>
    <col min="12043" max="12059" width="36.85546875" style="127" customWidth="1"/>
    <col min="12060" max="12060" width="37" style="127" customWidth="1"/>
    <col min="12061" max="12076" width="36.85546875" style="127" customWidth="1"/>
    <col min="12077" max="12077" width="37.140625" style="127" customWidth="1"/>
    <col min="12078" max="12079" width="36.85546875" style="127" customWidth="1"/>
    <col min="12080" max="12080" width="36.5703125" style="127" customWidth="1"/>
    <col min="12081" max="12082" width="36.85546875" style="127" customWidth="1"/>
    <col min="12083" max="12083" width="36.5703125" style="127" customWidth="1"/>
    <col min="12084" max="12084" width="37" style="127" customWidth="1"/>
    <col min="12085" max="12103" width="36.85546875" style="127" customWidth="1"/>
    <col min="12104" max="12104" width="37" style="127" customWidth="1"/>
    <col min="12105" max="12122" width="36.85546875" style="127" customWidth="1"/>
    <col min="12123" max="12123" width="36.5703125" style="127" customWidth="1"/>
    <col min="12124" max="12136" width="36.85546875" style="127" customWidth="1"/>
    <col min="12137" max="12137" width="36.5703125" style="127" customWidth="1"/>
    <col min="12138" max="12140" width="36.85546875" style="127" customWidth="1"/>
    <col min="12141" max="12141" width="36.5703125" style="127" customWidth="1"/>
    <col min="12142" max="12149" width="36.85546875" style="127" customWidth="1"/>
    <col min="12150" max="12150" width="36.5703125" style="127" customWidth="1"/>
    <col min="12151" max="12288" width="36.85546875" style="127"/>
    <col min="12289" max="12289" width="18.5703125" style="127" customWidth="1"/>
    <col min="12290" max="12298" width="31.42578125" style="127" customWidth="1"/>
    <col min="12299" max="12315" width="36.85546875" style="127" customWidth="1"/>
    <col min="12316" max="12316" width="37" style="127" customWidth="1"/>
    <col min="12317" max="12332" width="36.85546875" style="127" customWidth="1"/>
    <col min="12333" max="12333" width="37.140625" style="127" customWidth="1"/>
    <col min="12334" max="12335" width="36.85546875" style="127" customWidth="1"/>
    <col min="12336" max="12336" width="36.5703125" style="127" customWidth="1"/>
    <col min="12337" max="12338" width="36.85546875" style="127" customWidth="1"/>
    <col min="12339" max="12339" width="36.5703125" style="127" customWidth="1"/>
    <col min="12340" max="12340" width="37" style="127" customWidth="1"/>
    <col min="12341" max="12359" width="36.85546875" style="127" customWidth="1"/>
    <col min="12360" max="12360" width="37" style="127" customWidth="1"/>
    <col min="12361" max="12378" width="36.85546875" style="127" customWidth="1"/>
    <col min="12379" max="12379" width="36.5703125" style="127" customWidth="1"/>
    <col min="12380" max="12392" width="36.85546875" style="127" customWidth="1"/>
    <col min="12393" max="12393" width="36.5703125" style="127" customWidth="1"/>
    <col min="12394" max="12396" width="36.85546875" style="127" customWidth="1"/>
    <col min="12397" max="12397" width="36.5703125" style="127" customWidth="1"/>
    <col min="12398" max="12405" width="36.85546875" style="127" customWidth="1"/>
    <col min="12406" max="12406" width="36.5703125" style="127" customWidth="1"/>
    <col min="12407" max="12544" width="36.85546875" style="127"/>
    <col min="12545" max="12545" width="18.5703125" style="127" customWidth="1"/>
    <col min="12546" max="12554" width="31.42578125" style="127" customWidth="1"/>
    <col min="12555" max="12571" width="36.85546875" style="127" customWidth="1"/>
    <col min="12572" max="12572" width="37" style="127" customWidth="1"/>
    <col min="12573" max="12588" width="36.85546875" style="127" customWidth="1"/>
    <col min="12589" max="12589" width="37.140625" style="127" customWidth="1"/>
    <col min="12590" max="12591" width="36.85546875" style="127" customWidth="1"/>
    <col min="12592" max="12592" width="36.5703125" style="127" customWidth="1"/>
    <col min="12593" max="12594" width="36.85546875" style="127" customWidth="1"/>
    <col min="12595" max="12595" width="36.5703125" style="127" customWidth="1"/>
    <col min="12596" max="12596" width="37" style="127" customWidth="1"/>
    <col min="12597" max="12615" width="36.85546875" style="127" customWidth="1"/>
    <col min="12616" max="12616" width="37" style="127" customWidth="1"/>
    <col min="12617" max="12634" width="36.85546875" style="127" customWidth="1"/>
    <col min="12635" max="12635" width="36.5703125" style="127" customWidth="1"/>
    <col min="12636" max="12648" width="36.85546875" style="127" customWidth="1"/>
    <col min="12649" max="12649" width="36.5703125" style="127" customWidth="1"/>
    <col min="12650" max="12652" width="36.85546875" style="127" customWidth="1"/>
    <col min="12653" max="12653" width="36.5703125" style="127" customWidth="1"/>
    <col min="12654" max="12661" width="36.85546875" style="127" customWidth="1"/>
    <col min="12662" max="12662" width="36.5703125" style="127" customWidth="1"/>
    <col min="12663" max="12800" width="36.85546875" style="127"/>
    <col min="12801" max="12801" width="18.5703125" style="127" customWidth="1"/>
    <col min="12802" max="12810" width="31.42578125" style="127" customWidth="1"/>
    <col min="12811" max="12827" width="36.85546875" style="127" customWidth="1"/>
    <col min="12828" max="12828" width="37" style="127" customWidth="1"/>
    <col min="12829" max="12844" width="36.85546875" style="127" customWidth="1"/>
    <col min="12845" max="12845" width="37.140625" style="127" customWidth="1"/>
    <col min="12846" max="12847" width="36.85546875" style="127" customWidth="1"/>
    <col min="12848" max="12848" width="36.5703125" style="127" customWidth="1"/>
    <col min="12849" max="12850" width="36.85546875" style="127" customWidth="1"/>
    <col min="12851" max="12851" width="36.5703125" style="127" customWidth="1"/>
    <col min="12852" max="12852" width="37" style="127" customWidth="1"/>
    <col min="12853" max="12871" width="36.85546875" style="127" customWidth="1"/>
    <col min="12872" max="12872" width="37" style="127" customWidth="1"/>
    <col min="12873" max="12890" width="36.85546875" style="127" customWidth="1"/>
    <col min="12891" max="12891" width="36.5703125" style="127" customWidth="1"/>
    <col min="12892" max="12904" width="36.85546875" style="127" customWidth="1"/>
    <col min="12905" max="12905" width="36.5703125" style="127" customWidth="1"/>
    <col min="12906" max="12908" width="36.85546875" style="127" customWidth="1"/>
    <col min="12909" max="12909" width="36.5703125" style="127" customWidth="1"/>
    <col min="12910" max="12917" width="36.85546875" style="127" customWidth="1"/>
    <col min="12918" max="12918" width="36.5703125" style="127" customWidth="1"/>
    <col min="12919" max="13056" width="36.85546875" style="127"/>
    <col min="13057" max="13057" width="18.5703125" style="127" customWidth="1"/>
    <col min="13058" max="13066" width="31.42578125" style="127" customWidth="1"/>
    <col min="13067" max="13083" width="36.85546875" style="127" customWidth="1"/>
    <col min="13084" max="13084" width="37" style="127" customWidth="1"/>
    <col min="13085" max="13100" width="36.85546875" style="127" customWidth="1"/>
    <col min="13101" max="13101" width="37.140625" style="127" customWidth="1"/>
    <col min="13102" max="13103" width="36.85546875" style="127" customWidth="1"/>
    <col min="13104" max="13104" width="36.5703125" style="127" customWidth="1"/>
    <col min="13105" max="13106" width="36.85546875" style="127" customWidth="1"/>
    <col min="13107" max="13107" width="36.5703125" style="127" customWidth="1"/>
    <col min="13108" max="13108" width="37" style="127" customWidth="1"/>
    <col min="13109" max="13127" width="36.85546875" style="127" customWidth="1"/>
    <col min="13128" max="13128" width="37" style="127" customWidth="1"/>
    <col min="13129" max="13146" width="36.85546875" style="127" customWidth="1"/>
    <col min="13147" max="13147" width="36.5703125" style="127" customWidth="1"/>
    <col min="13148" max="13160" width="36.85546875" style="127" customWidth="1"/>
    <col min="13161" max="13161" width="36.5703125" style="127" customWidth="1"/>
    <col min="13162" max="13164" width="36.85546875" style="127" customWidth="1"/>
    <col min="13165" max="13165" width="36.5703125" style="127" customWidth="1"/>
    <col min="13166" max="13173" width="36.85546875" style="127" customWidth="1"/>
    <col min="13174" max="13174" width="36.5703125" style="127" customWidth="1"/>
    <col min="13175" max="13312" width="36.85546875" style="127"/>
    <col min="13313" max="13313" width="18.5703125" style="127" customWidth="1"/>
    <col min="13314" max="13322" width="31.42578125" style="127" customWidth="1"/>
    <col min="13323" max="13339" width="36.85546875" style="127" customWidth="1"/>
    <col min="13340" max="13340" width="37" style="127" customWidth="1"/>
    <col min="13341" max="13356" width="36.85546875" style="127" customWidth="1"/>
    <col min="13357" max="13357" width="37.140625" style="127" customWidth="1"/>
    <col min="13358" max="13359" width="36.85546875" style="127" customWidth="1"/>
    <col min="13360" max="13360" width="36.5703125" style="127" customWidth="1"/>
    <col min="13361" max="13362" width="36.85546875" style="127" customWidth="1"/>
    <col min="13363" max="13363" width="36.5703125" style="127" customWidth="1"/>
    <col min="13364" max="13364" width="37" style="127" customWidth="1"/>
    <col min="13365" max="13383" width="36.85546875" style="127" customWidth="1"/>
    <col min="13384" max="13384" width="37" style="127" customWidth="1"/>
    <col min="13385" max="13402" width="36.85546875" style="127" customWidth="1"/>
    <col min="13403" max="13403" width="36.5703125" style="127" customWidth="1"/>
    <col min="13404" max="13416" width="36.85546875" style="127" customWidth="1"/>
    <col min="13417" max="13417" width="36.5703125" style="127" customWidth="1"/>
    <col min="13418" max="13420" width="36.85546875" style="127" customWidth="1"/>
    <col min="13421" max="13421" width="36.5703125" style="127" customWidth="1"/>
    <col min="13422" max="13429" width="36.85546875" style="127" customWidth="1"/>
    <col min="13430" max="13430" width="36.5703125" style="127" customWidth="1"/>
    <col min="13431" max="13568" width="36.85546875" style="127"/>
    <col min="13569" max="13569" width="18.5703125" style="127" customWidth="1"/>
    <col min="13570" max="13578" width="31.42578125" style="127" customWidth="1"/>
    <col min="13579" max="13595" width="36.85546875" style="127" customWidth="1"/>
    <col min="13596" max="13596" width="37" style="127" customWidth="1"/>
    <col min="13597" max="13612" width="36.85546875" style="127" customWidth="1"/>
    <col min="13613" max="13613" width="37.140625" style="127" customWidth="1"/>
    <col min="13614" max="13615" width="36.85546875" style="127" customWidth="1"/>
    <col min="13616" max="13616" width="36.5703125" style="127" customWidth="1"/>
    <col min="13617" max="13618" width="36.85546875" style="127" customWidth="1"/>
    <col min="13619" max="13619" width="36.5703125" style="127" customWidth="1"/>
    <col min="13620" max="13620" width="37" style="127" customWidth="1"/>
    <col min="13621" max="13639" width="36.85546875" style="127" customWidth="1"/>
    <col min="13640" max="13640" width="37" style="127" customWidth="1"/>
    <col min="13641" max="13658" width="36.85546875" style="127" customWidth="1"/>
    <col min="13659" max="13659" width="36.5703125" style="127" customWidth="1"/>
    <col min="13660" max="13672" width="36.85546875" style="127" customWidth="1"/>
    <col min="13673" max="13673" width="36.5703125" style="127" customWidth="1"/>
    <col min="13674" max="13676" width="36.85546875" style="127" customWidth="1"/>
    <col min="13677" max="13677" width="36.5703125" style="127" customWidth="1"/>
    <col min="13678" max="13685" width="36.85546875" style="127" customWidth="1"/>
    <col min="13686" max="13686" width="36.5703125" style="127" customWidth="1"/>
    <col min="13687" max="13824" width="36.85546875" style="127"/>
    <col min="13825" max="13825" width="18.5703125" style="127" customWidth="1"/>
    <col min="13826" max="13834" width="31.42578125" style="127" customWidth="1"/>
    <col min="13835" max="13851" width="36.85546875" style="127" customWidth="1"/>
    <col min="13852" max="13852" width="37" style="127" customWidth="1"/>
    <col min="13853" max="13868" width="36.85546875" style="127" customWidth="1"/>
    <col min="13869" max="13869" width="37.140625" style="127" customWidth="1"/>
    <col min="13870" max="13871" width="36.85546875" style="127" customWidth="1"/>
    <col min="13872" max="13872" width="36.5703125" style="127" customWidth="1"/>
    <col min="13873" max="13874" width="36.85546875" style="127" customWidth="1"/>
    <col min="13875" max="13875" width="36.5703125" style="127" customWidth="1"/>
    <col min="13876" max="13876" width="37" style="127" customWidth="1"/>
    <col min="13877" max="13895" width="36.85546875" style="127" customWidth="1"/>
    <col min="13896" max="13896" width="37" style="127" customWidth="1"/>
    <col min="13897" max="13914" width="36.85546875" style="127" customWidth="1"/>
    <col min="13915" max="13915" width="36.5703125" style="127" customWidth="1"/>
    <col min="13916" max="13928" width="36.85546875" style="127" customWidth="1"/>
    <col min="13929" max="13929" width="36.5703125" style="127" customWidth="1"/>
    <col min="13930" max="13932" width="36.85546875" style="127" customWidth="1"/>
    <col min="13933" max="13933" width="36.5703125" style="127" customWidth="1"/>
    <col min="13934" max="13941" width="36.85546875" style="127" customWidth="1"/>
    <col min="13942" max="13942" width="36.5703125" style="127" customWidth="1"/>
    <col min="13943" max="14080" width="36.85546875" style="127"/>
    <col min="14081" max="14081" width="18.5703125" style="127" customWidth="1"/>
    <col min="14082" max="14090" width="31.42578125" style="127" customWidth="1"/>
    <col min="14091" max="14107" width="36.85546875" style="127" customWidth="1"/>
    <col min="14108" max="14108" width="37" style="127" customWidth="1"/>
    <col min="14109" max="14124" width="36.85546875" style="127" customWidth="1"/>
    <col min="14125" max="14125" width="37.140625" style="127" customWidth="1"/>
    <col min="14126" max="14127" width="36.85546875" style="127" customWidth="1"/>
    <col min="14128" max="14128" width="36.5703125" style="127" customWidth="1"/>
    <col min="14129" max="14130" width="36.85546875" style="127" customWidth="1"/>
    <col min="14131" max="14131" width="36.5703125" style="127" customWidth="1"/>
    <col min="14132" max="14132" width="37" style="127" customWidth="1"/>
    <col min="14133" max="14151" width="36.85546875" style="127" customWidth="1"/>
    <col min="14152" max="14152" width="37" style="127" customWidth="1"/>
    <col min="14153" max="14170" width="36.85546875" style="127" customWidth="1"/>
    <col min="14171" max="14171" width="36.5703125" style="127" customWidth="1"/>
    <col min="14172" max="14184" width="36.85546875" style="127" customWidth="1"/>
    <col min="14185" max="14185" width="36.5703125" style="127" customWidth="1"/>
    <col min="14186" max="14188" width="36.85546875" style="127" customWidth="1"/>
    <col min="14189" max="14189" width="36.5703125" style="127" customWidth="1"/>
    <col min="14190" max="14197" width="36.85546875" style="127" customWidth="1"/>
    <col min="14198" max="14198" width="36.5703125" style="127" customWidth="1"/>
    <col min="14199" max="14336" width="36.85546875" style="127"/>
    <col min="14337" max="14337" width="18.5703125" style="127" customWidth="1"/>
    <col min="14338" max="14346" width="31.42578125" style="127" customWidth="1"/>
    <col min="14347" max="14363" width="36.85546875" style="127" customWidth="1"/>
    <col min="14364" max="14364" width="37" style="127" customWidth="1"/>
    <col min="14365" max="14380" width="36.85546875" style="127" customWidth="1"/>
    <col min="14381" max="14381" width="37.140625" style="127" customWidth="1"/>
    <col min="14382" max="14383" width="36.85546875" style="127" customWidth="1"/>
    <col min="14384" max="14384" width="36.5703125" style="127" customWidth="1"/>
    <col min="14385" max="14386" width="36.85546875" style="127" customWidth="1"/>
    <col min="14387" max="14387" width="36.5703125" style="127" customWidth="1"/>
    <col min="14388" max="14388" width="37" style="127" customWidth="1"/>
    <col min="14389" max="14407" width="36.85546875" style="127" customWidth="1"/>
    <col min="14408" max="14408" width="37" style="127" customWidth="1"/>
    <col min="14409" max="14426" width="36.85546875" style="127" customWidth="1"/>
    <col min="14427" max="14427" width="36.5703125" style="127" customWidth="1"/>
    <col min="14428" max="14440" width="36.85546875" style="127" customWidth="1"/>
    <col min="14441" max="14441" width="36.5703125" style="127" customWidth="1"/>
    <col min="14442" max="14444" width="36.85546875" style="127" customWidth="1"/>
    <col min="14445" max="14445" width="36.5703125" style="127" customWidth="1"/>
    <col min="14446" max="14453" width="36.85546875" style="127" customWidth="1"/>
    <col min="14454" max="14454" width="36.5703125" style="127" customWidth="1"/>
    <col min="14455" max="14592" width="36.85546875" style="127"/>
    <col min="14593" max="14593" width="18.5703125" style="127" customWidth="1"/>
    <col min="14594" max="14602" width="31.42578125" style="127" customWidth="1"/>
    <col min="14603" max="14619" width="36.85546875" style="127" customWidth="1"/>
    <col min="14620" max="14620" width="37" style="127" customWidth="1"/>
    <col min="14621" max="14636" width="36.85546875" style="127" customWidth="1"/>
    <col min="14637" max="14637" width="37.140625" style="127" customWidth="1"/>
    <col min="14638" max="14639" width="36.85546875" style="127" customWidth="1"/>
    <col min="14640" max="14640" width="36.5703125" style="127" customWidth="1"/>
    <col min="14641" max="14642" width="36.85546875" style="127" customWidth="1"/>
    <col min="14643" max="14643" width="36.5703125" style="127" customWidth="1"/>
    <col min="14644" max="14644" width="37" style="127" customWidth="1"/>
    <col min="14645" max="14663" width="36.85546875" style="127" customWidth="1"/>
    <col min="14664" max="14664" width="37" style="127" customWidth="1"/>
    <col min="14665" max="14682" width="36.85546875" style="127" customWidth="1"/>
    <col min="14683" max="14683" width="36.5703125" style="127" customWidth="1"/>
    <col min="14684" max="14696" width="36.85546875" style="127" customWidth="1"/>
    <col min="14697" max="14697" width="36.5703125" style="127" customWidth="1"/>
    <col min="14698" max="14700" width="36.85546875" style="127" customWidth="1"/>
    <col min="14701" max="14701" width="36.5703125" style="127" customWidth="1"/>
    <col min="14702" max="14709" width="36.85546875" style="127" customWidth="1"/>
    <col min="14710" max="14710" width="36.5703125" style="127" customWidth="1"/>
    <col min="14711" max="14848" width="36.85546875" style="127"/>
    <col min="14849" max="14849" width="18.5703125" style="127" customWidth="1"/>
    <col min="14850" max="14858" width="31.42578125" style="127" customWidth="1"/>
    <col min="14859" max="14875" width="36.85546875" style="127" customWidth="1"/>
    <col min="14876" max="14876" width="37" style="127" customWidth="1"/>
    <col min="14877" max="14892" width="36.85546875" style="127" customWidth="1"/>
    <col min="14893" max="14893" width="37.140625" style="127" customWidth="1"/>
    <col min="14894" max="14895" width="36.85546875" style="127" customWidth="1"/>
    <col min="14896" max="14896" width="36.5703125" style="127" customWidth="1"/>
    <col min="14897" max="14898" width="36.85546875" style="127" customWidth="1"/>
    <col min="14899" max="14899" width="36.5703125" style="127" customWidth="1"/>
    <col min="14900" max="14900" width="37" style="127" customWidth="1"/>
    <col min="14901" max="14919" width="36.85546875" style="127" customWidth="1"/>
    <col min="14920" max="14920" width="37" style="127" customWidth="1"/>
    <col min="14921" max="14938" width="36.85546875" style="127" customWidth="1"/>
    <col min="14939" max="14939" width="36.5703125" style="127" customWidth="1"/>
    <col min="14940" max="14952" width="36.85546875" style="127" customWidth="1"/>
    <col min="14953" max="14953" width="36.5703125" style="127" customWidth="1"/>
    <col min="14954" max="14956" width="36.85546875" style="127" customWidth="1"/>
    <col min="14957" max="14957" width="36.5703125" style="127" customWidth="1"/>
    <col min="14958" max="14965" width="36.85546875" style="127" customWidth="1"/>
    <col min="14966" max="14966" width="36.5703125" style="127" customWidth="1"/>
    <col min="14967" max="15104" width="36.85546875" style="127"/>
    <col min="15105" max="15105" width="18.5703125" style="127" customWidth="1"/>
    <col min="15106" max="15114" width="31.42578125" style="127" customWidth="1"/>
    <col min="15115" max="15131" width="36.85546875" style="127" customWidth="1"/>
    <col min="15132" max="15132" width="37" style="127" customWidth="1"/>
    <col min="15133" max="15148" width="36.85546875" style="127" customWidth="1"/>
    <col min="15149" max="15149" width="37.140625" style="127" customWidth="1"/>
    <col min="15150" max="15151" width="36.85546875" style="127" customWidth="1"/>
    <col min="15152" max="15152" width="36.5703125" style="127" customWidth="1"/>
    <col min="15153" max="15154" width="36.85546875" style="127" customWidth="1"/>
    <col min="15155" max="15155" width="36.5703125" style="127" customWidth="1"/>
    <col min="15156" max="15156" width="37" style="127" customWidth="1"/>
    <col min="15157" max="15175" width="36.85546875" style="127" customWidth="1"/>
    <col min="15176" max="15176" width="37" style="127" customWidth="1"/>
    <col min="15177" max="15194" width="36.85546875" style="127" customWidth="1"/>
    <col min="15195" max="15195" width="36.5703125" style="127" customWidth="1"/>
    <col min="15196" max="15208" width="36.85546875" style="127" customWidth="1"/>
    <col min="15209" max="15209" width="36.5703125" style="127" customWidth="1"/>
    <col min="15210" max="15212" width="36.85546875" style="127" customWidth="1"/>
    <col min="15213" max="15213" width="36.5703125" style="127" customWidth="1"/>
    <col min="15214" max="15221" width="36.85546875" style="127" customWidth="1"/>
    <col min="15222" max="15222" width="36.5703125" style="127" customWidth="1"/>
    <col min="15223" max="15360" width="36.85546875" style="127"/>
    <col min="15361" max="15361" width="18.5703125" style="127" customWidth="1"/>
    <col min="15362" max="15370" width="31.42578125" style="127" customWidth="1"/>
    <col min="15371" max="15387" width="36.85546875" style="127" customWidth="1"/>
    <col min="15388" max="15388" width="37" style="127" customWidth="1"/>
    <col min="15389" max="15404" width="36.85546875" style="127" customWidth="1"/>
    <col min="15405" max="15405" width="37.140625" style="127" customWidth="1"/>
    <col min="15406" max="15407" width="36.85546875" style="127" customWidth="1"/>
    <col min="15408" max="15408" width="36.5703125" style="127" customWidth="1"/>
    <col min="15409" max="15410" width="36.85546875" style="127" customWidth="1"/>
    <col min="15411" max="15411" width="36.5703125" style="127" customWidth="1"/>
    <col min="15412" max="15412" width="37" style="127" customWidth="1"/>
    <col min="15413" max="15431" width="36.85546875" style="127" customWidth="1"/>
    <col min="15432" max="15432" width="37" style="127" customWidth="1"/>
    <col min="15433" max="15450" width="36.85546875" style="127" customWidth="1"/>
    <col min="15451" max="15451" width="36.5703125" style="127" customWidth="1"/>
    <col min="15452" max="15464" width="36.85546875" style="127" customWidth="1"/>
    <col min="15465" max="15465" width="36.5703125" style="127" customWidth="1"/>
    <col min="15466" max="15468" width="36.85546875" style="127" customWidth="1"/>
    <col min="15469" max="15469" width="36.5703125" style="127" customWidth="1"/>
    <col min="15470" max="15477" width="36.85546875" style="127" customWidth="1"/>
    <col min="15478" max="15478" width="36.5703125" style="127" customWidth="1"/>
    <col min="15479" max="15616" width="36.85546875" style="127"/>
    <col min="15617" max="15617" width="18.5703125" style="127" customWidth="1"/>
    <col min="15618" max="15626" width="31.42578125" style="127" customWidth="1"/>
    <col min="15627" max="15643" width="36.85546875" style="127" customWidth="1"/>
    <col min="15644" max="15644" width="37" style="127" customWidth="1"/>
    <col min="15645" max="15660" width="36.85546875" style="127" customWidth="1"/>
    <col min="15661" max="15661" width="37.140625" style="127" customWidth="1"/>
    <col min="15662" max="15663" width="36.85546875" style="127" customWidth="1"/>
    <col min="15664" max="15664" width="36.5703125" style="127" customWidth="1"/>
    <col min="15665" max="15666" width="36.85546875" style="127" customWidth="1"/>
    <col min="15667" max="15667" width="36.5703125" style="127" customWidth="1"/>
    <col min="15668" max="15668" width="37" style="127" customWidth="1"/>
    <col min="15669" max="15687" width="36.85546875" style="127" customWidth="1"/>
    <col min="15688" max="15688" width="37" style="127" customWidth="1"/>
    <col min="15689" max="15706" width="36.85546875" style="127" customWidth="1"/>
    <col min="15707" max="15707" width="36.5703125" style="127" customWidth="1"/>
    <col min="15708" max="15720" width="36.85546875" style="127" customWidth="1"/>
    <col min="15721" max="15721" width="36.5703125" style="127" customWidth="1"/>
    <col min="15722" max="15724" width="36.85546875" style="127" customWidth="1"/>
    <col min="15725" max="15725" width="36.5703125" style="127" customWidth="1"/>
    <col min="15726" max="15733" width="36.85546875" style="127" customWidth="1"/>
    <col min="15734" max="15734" width="36.5703125" style="127" customWidth="1"/>
    <col min="15735" max="15872" width="36.85546875" style="127"/>
    <col min="15873" max="15873" width="18.5703125" style="127" customWidth="1"/>
    <col min="15874" max="15882" width="31.42578125" style="127" customWidth="1"/>
    <col min="15883" max="15899" width="36.85546875" style="127" customWidth="1"/>
    <col min="15900" max="15900" width="37" style="127" customWidth="1"/>
    <col min="15901" max="15916" width="36.85546875" style="127" customWidth="1"/>
    <col min="15917" max="15917" width="37.140625" style="127" customWidth="1"/>
    <col min="15918" max="15919" width="36.85546875" style="127" customWidth="1"/>
    <col min="15920" max="15920" width="36.5703125" style="127" customWidth="1"/>
    <col min="15921" max="15922" width="36.85546875" style="127" customWidth="1"/>
    <col min="15923" max="15923" width="36.5703125" style="127" customWidth="1"/>
    <col min="15924" max="15924" width="37" style="127" customWidth="1"/>
    <col min="15925" max="15943" width="36.85546875" style="127" customWidth="1"/>
    <col min="15944" max="15944" width="37" style="127" customWidth="1"/>
    <col min="15945" max="15962" width="36.85546875" style="127" customWidth="1"/>
    <col min="15963" max="15963" width="36.5703125" style="127" customWidth="1"/>
    <col min="15964" max="15976" width="36.85546875" style="127" customWidth="1"/>
    <col min="15977" max="15977" width="36.5703125" style="127" customWidth="1"/>
    <col min="15978" max="15980" width="36.85546875" style="127" customWidth="1"/>
    <col min="15981" max="15981" width="36.5703125" style="127" customWidth="1"/>
    <col min="15982" max="15989" width="36.85546875" style="127" customWidth="1"/>
    <col min="15990" max="15990" width="36.5703125" style="127" customWidth="1"/>
    <col min="15991" max="16128" width="36.85546875" style="127"/>
    <col min="16129" max="16129" width="18.5703125" style="127" customWidth="1"/>
    <col min="16130" max="16138" width="31.42578125" style="127" customWidth="1"/>
    <col min="16139" max="16155" width="36.85546875" style="127" customWidth="1"/>
    <col min="16156" max="16156" width="37" style="127" customWidth="1"/>
    <col min="16157" max="16172" width="36.85546875" style="127" customWidth="1"/>
    <col min="16173" max="16173" width="37.140625" style="127" customWidth="1"/>
    <col min="16174" max="16175" width="36.85546875" style="127" customWidth="1"/>
    <col min="16176" max="16176" width="36.5703125" style="127" customWidth="1"/>
    <col min="16177" max="16178" width="36.85546875" style="127" customWidth="1"/>
    <col min="16179" max="16179" width="36.5703125" style="127" customWidth="1"/>
    <col min="16180" max="16180" width="37" style="127" customWidth="1"/>
    <col min="16181" max="16199" width="36.85546875" style="127" customWidth="1"/>
    <col min="16200" max="16200" width="37" style="127" customWidth="1"/>
    <col min="16201" max="16218" width="36.85546875" style="127" customWidth="1"/>
    <col min="16219" max="16219" width="36.5703125" style="127" customWidth="1"/>
    <col min="16220" max="16232" width="36.85546875" style="127" customWidth="1"/>
    <col min="16233" max="16233" width="36.5703125" style="127" customWidth="1"/>
    <col min="16234" max="16236" width="36.85546875" style="127" customWidth="1"/>
    <col min="16237" max="16237" width="36.5703125" style="127" customWidth="1"/>
    <col min="16238" max="16245" width="36.85546875" style="127" customWidth="1"/>
    <col min="16246" max="16246" width="36.5703125" style="127" customWidth="1"/>
    <col min="16247" max="16384" width="36.85546875" style="127"/>
  </cols>
  <sheetData>
    <row r="1" spans="1:245" s="78" customFormat="1" ht="12.75" customHeight="1" x14ac:dyDescent="0.25">
      <c r="A1" s="74" t="s">
        <v>114</v>
      </c>
      <c r="B1" s="75"/>
      <c r="C1" s="76"/>
      <c r="D1" s="76"/>
      <c r="E1" s="76"/>
      <c r="F1" s="76"/>
      <c r="G1" s="76"/>
      <c r="H1" s="76"/>
      <c r="I1" s="76"/>
      <c r="J1" s="76"/>
      <c r="K1" s="77"/>
      <c r="L1" s="77"/>
      <c r="M1" s="77"/>
      <c r="N1" s="77"/>
      <c r="O1" s="77"/>
      <c r="P1" s="77"/>
      <c r="Q1" s="77"/>
      <c r="R1" s="77"/>
      <c r="S1" s="77"/>
      <c r="T1" s="77"/>
      <c r="U1" s="77"/>
      <c r="V1" s="77"/>
      <c r="W1" s="77"/>
      <c r="X1" s="77"/>
      <c r="Y1" s="77"/>
      <c r="Z1" s="77"/>
      <c r="AA1" s="77"/>
      <c r="AB1" s="77"/>
      <c r="AC1" s="77"/>
      <c r="AD1" s="77"/>
      <c r="AE1" s="77"/>
      <c r="AF1" s="77"/>
      <c r="AG1" s="77"/>
      <c r="AH1" s="77"/>
      <c r="AI1" s="77"/>
    </row>
    <row r="2" spans="1:245" s="82" customFormat="1" ht="12.75" customHeight="1" x14ac:dyDescent="0.25">
      <c r="A2" s="79" t="s">
        <v>115</v>
      </c>
      <c r="B2" s="80">
        <v>1</v>
      </c>
      <c r="C2" s="80">
        <v>2</v>
      </c>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1"/>
      <c r="AK2" s="81" t="str">
        <f t="shared" ref="AK2:CV2" si="0">IF(AK3="","",AJ2+1)</f>
        <v/>
      </c>
      <c r="AL2" s="81" t="str">
        <f t="shared" si="0"/>
        <v/>
      </c>
      <c r="AM2" s="81" t="str">
        <f t="shared" si="0"/>
        <v/>
      </c>
      <c r="AN2" s="81" t="str">
        <f t="shared" si="0"/>
        <v/>
      </c>
      <c r="AO2" s="81" t="str">
        <f t="shared" si="0"/>
        <v/>
      </c>
      <c r="AP2" s="81" t="str">
        <f t="shared" si="0"/>
        <v/>
      </c>
      <c r="AQ2" s="81" t="str">
        <f t="shared" si="0"/>
        <v/>
      </c>
      <c r="AR2" s="81" t="str">
        <f t="shared" si="0"/>
        <v/>
      </c>
      <c r="AS2" s="81" t="str">
        <f t="shared" si="0"/>
        <v/>
      </c>
      <c r="AT2" s="81" t="str">
        <f t="shared" si="0"/>
        <v/>
      </c>
      <c r="AU2" s="81" t="str">
        <f t="shared" si="0"/>
        <v/>
      </c>
      <c r="AV2" s="81" t="str">
        <f t="shared" si="0"/>
        <v/>
      </c>
      <c r="AW2" s="81" t="str">
        <f t="shared" si="0"/>
        <v/>
      </c>
      <c r="AX2" s="81" t="str">
        <f t="shared" si="0"/>
        <v/>
      </c>
      <c r="AY2" s="81" t="str">
        <f t="shared" si="0"/>
        <v/>
      </c>
      <c r="AZ2" s="81" t="str">
        <f t="shared" si="0"/>
        <v/>
      </c>
      <c r="BA2" s="81" t="str">
        <f t="shared" si="0"/>
        <v/>
      </c>
      <c r="BB2" s="81" t="str">
        <f t="shared" si="0"/>
        <v/>
      </c>
      <c r="BC2" s="81" t="str">
        <f t="shared" si="0"/>
        <v/>
      </c>
      <c r="BD2" s="81" t="str">
        <f t="shared" si="0"/>
        <v/>
      </c>
      <c r="BE2" s="81" t="str">
        <f t="shared" si="0"/>
        <v/>
      </c>
      <c r="BF2" s="81" t="str">
        <f t="shared" si="0"/>
        <v/>
      </c>
      <c r="BG2" s="81" t="str">
        <f t="shared" si="0"/>
        <v/>
      </c>
      <c r="BH2" s="81" t="str">
        <f t="shared" si="0"/>
        <v/>
      </c>
      <c r="BI2" s="81" t="str">
        <f t="shared" si="0"/>
        <v/>
      </c>
      <c r="BJ2" s="81" t="str">
        <f t="shared" si="0"/>
        <v/>
      </c>
      <c r="BK2" s="81" t="str">
        <f t="shared" si="0"/>
        <v/>
      </c>
      <c r="BL2" s="81" t="str">
        <f t="shared" si="0"/>
        <v/>
      </c>
      <c r="BM2" s="81" t="str">
        <f t="shared" si="0"/>
        <v/>
      </c>
      <c r="BN2" s="81" t="str">
        <f t="shared" si="0"/>
        <v/>
      </c>
      <c r="BO2" s="81" t="str">
        <f t="shared" si="0"/>
        <v/>
      </c>
      <c r="BP2" s="81" t="str">
        <f t="shared" si="0"/>
        <v/>
      </c>
      <c r="BQ2" s="81" t="str">
        <f t="shared" si="0"/>
        <v/>
      </c>
      <c r="BR2" s="81" t="str">
        <f t="shared" si="0"/>
        <v/>
      </c>
      <c r="BS2" s="81" t="str">
        <f t="shared" si="0"/>
        <v/>
      </c>
      <c r="BT2" s="81" t="str">
        <f t="shared" si="0"/>
        <v/>
      </c>
      <c r="BU2" s="81" t="str">
        <f t="shared" si="0"/>
        <v/>
      </c>
      <c r="BV2" s="81" t="str">
        <f t="shared" si="0"/>
        <v/>
      </c>
      <c r="BW2" s="81" t="str">
        <f t="shared" si="0"/>
        <v/>
      </c>
      <c r="BX2" s="81" t="str">
        <f t="shared" si="0"/>
        <v/>
      </c>
      <c r="BY2" s="81" t="str">
        <f t="shared" si="0"/>
        <v/>
      </c>
      <c r="BZ2" s="81" t="str">
        <f t="shared" si="0"/>
        <v/>
      </c>
      <c r="CA2" s="81" t="str">
        <f t="shared" si="0"/>
        <v/>
      </c>
      <c r="CB2" s="81" t="str">
        <f t="shared" si="0"/>
        <v/>
      </c>
      <c r="CC2" s="81" t="str">
        <f t="shared" si="0"/>
        <v/>
      </c>
      <c r="CD2" s="81" t="str">
        <f t="shared" si="0"/>
        <v/>
      </c>
      <c r="CE2" s="81" t="str">
        <f t="shared" si="0"/>
        <v/>
      </c>
      <c r="CF2" s="81" t="str">
        <f t="shared" si="0"/>
        <v/>
      </c>
      <c r="CG2" s="81" t="str">
        <f t="shared" si="0"/>
        <v/>
      </c>
      <c r="CH2" s="81" t="str">
        <f t="shared" si="0"/>
        <v/>
      </c>
      <c r="CI2" s="81" t="str">
        <f t="shared" si="0"/>
        <v/>
      </c>
      <c r="CJ2" s="81" t="str">
        <f t="shared" si="0"/>
        <v/>
      </c>
      <c r="CK2" s="81" t="str">
        <f t="shared" si="0"/>
        <v/>
      </c>
      <c r="CL2" s="81" t="str">
        <f t="shared" si="0"/>
        <v/>
      </c>
      <c r="CM2" s="81" t="str">
        <f t="shared" si="0"/>
        <v/>
      </c>
      <c r="CN2" s="81" t="str">
        <f t="shared" si="0"/>
        <v/>
      </c>
      <c r="CO2" s="81" t="str">
        <f t="shared" si="0"/>
        <v/>
      </c>
      <c r="CP2" s="81" t="str">
        <f t="shared" si="0"/>
        <v/>
      </c>
      <c r="CQ2" s="81" t="str">
        <f t="shared" si="0"/>
        <v/>
      </c>
      <c r="CR2" s="81" t="str">
        <f t="shared" si="0"/>
        <v/>
      </c>
      <c r="CS2" s="81" t="str">
        <f t="shared" si="0"/>
        <v/>
      </c>
      <c r="CT2" s="81" t="str">
        <f t="shared" si="0"/>
        <v/>
      </c>
      <c r="CU2" s="81" t="str">
        <f t="shared" si="0"/>
        <v/>
      </c>
      <c r="CV2" s="81" t="str">
        <f t="shared" si="0"/>
        <v/>
      </c>
      <c r="CW2" s="81" t="str">
        <f t="shared" ref="CW2:FH2" si="1">IF(CW3="","",CV2+1)</f>
        <v/>
      </c>
      <c r="CX2" s="81" t="str">
        <f t="shared" si="1"/>
        <v/>
      </c>
      <c r="CY2" s="81" t="str">
        <f t="shared" si="1"/>
        <v/>
      </c>
      <c r="CZ2" s="81" t="str">
        <f t="shared" si="1"/>
        <v/>
      </c>
      <c r="DA2" s="81" t="str">
        <f t="shared" si="1"/>
        <v/>
      </c>
      <c r="DB2" s="81" t="str">
        <f t="shared" si="1"/>
        <v/>
      </c>
      <c r="DC2" s="81" t="str">
        <f t="shared" si="1"/>
        <v/>
      </c>
      <c r="DD2" s="81" t="str">
        <f t="shared" si="1"/>
        <v/>
      </c>
      <c r="DE2" s="81" t="str">
        <f t="shared" si="1"/>
        <v/>
      </c>
      <c r="DF2" s="81" t="str">
        <f t="shared" si="1"/>
        <v/>
      </c>
      <c r="DG2" s="81" t="str">
        <f t="shared" si="1"/>
        <v/>
      </c>
      <c r="DH2" s="81" t="str">
        <f t="shared" si="1"/>
        <v/>
      </c>
      <c r="DI2" s="81" t="str">
        <f t="shared" si="1"/>
        <v/>
      </c>
      <c r="DJ2" s="81" t="str">
        <f t="shared" si="1"/>
        <v/>
      </c>
      <c r="DK2" s="81" t="str">
        <f t="shared" si="1"/>
        <v/>
      </c>
      <c r="DL2" s="81" t="str">
        <f t="shared" si="1"/>
        <v/>
      </c>
      <c r="DM2" s="81" t="str">
        <f t="shared" si="1"/>
        <v/>
      </c>
      <c r="DN2" s="81" t="str">
        <f t="shared" si="1"/>
        <v/>
      </c>
      <c r="DO2" s="81" t="str">
        <f t="shared" si="1"/>
        <v/>
      </c>
      <c r="DP2" s="81" t="str">
        <f t="shared" si="1"/>
        <v/>
      </c>
      <c r="DQ2" s="81" t="str">
        <f t="shared" si="1"/>
        <v/>
      </c>
      <c r="DR2" s="81" t="str">
        <f t="shared" si="1"/>
        <v/>
      </c>
      <c r="DS2" s="81" t="str">
        <f t="shared" si="1"/>
        <v/>
      </c>
      <c r="DT2" s="81" t="str">
        <f t="shared" si="1"/>
        <v/>
      </c>
      <c r="DU2" s="81" t="str">
        <f t="shared" si="1"/>
        <v/>
      </c>
      <c r="DV2" s="81" t="str">
        <f t="shared" si="1"/>
        <v/>
      </c>
      <c r="DW2" s="81" t="str">
        <f t="shared" si="1"/>
        <v/>
      </c>
      <c r="DX2" s="81" t="str">
        <f t="shared" si="1"/>
        <v/>
      </c>
      <c r="DY2" s="81" t="str">
        <f t="shared" si="1"/>
        <v/>
      </c>
      <c r="DZ2" s="81" t="str">
        <f t="shared" si="1"/>
        <v/>
      </c>
      <c r="EA2" s="81" t="str">
        <f t="shared" si="1"/>
        <v/>
      </c>
      <c r="EB2" s="81" t="str">
        <f t="shared" si="1"/>
        <v/>
      </c>
      <c r="EC2" s="81" t="str">
        <f t="shared" si="1"/>
        <v/>
      </c>
      <c r="ED2" s="81" t="str">
        <f t="shared" si="1"/>
        <v/>
      </c>
      <c r="EE2" s="81" t="str">
        <f t="shared" si="1"/>
        <v/>
      </c>
      <c r="EF2" s="81" t="str">
        <f t="shared" si="1"/>
        <v/>
      </c>
      <c r="EG2" s="81" t="str">
        <f t="shared" si="1"/>
        <v/>
      </c>
      <c r="EH2" s="81" t="str">
        <f t="shared" si="1"/>
        <v/>
      </c>
      <c r="EI2" s="81" t="str">
        <f t="shared" si="1"/>
        <v/>
      </c>
      <c r="EJ2" s="81" t="str">
        <f t="shared" si="1"/>
        <v/>
      </c>
      <c r="EK2" s="81" t="str">
        <f t="shared" si="1"/>
        <v/>
      </c>
      <c r="EL2" s="81" t="str">
        <f t="shared" si="1"/>
        <v/>
      </c>
      <c r="EM2" s="81" t="str">
        <f t="shared" si="1"/>
        <v/>
      </c>
      <c r="EN2" s="81" t="str">
        <f t="shared" si="1"/>
        <v/>
      </c>
      <c r="EO2" s="81" t="str">
        <f t="shared" si="1"/>
        <v/>
      </c>
      <c r="EP2" s="81" t="str">
        <f t="shared" si="1"/>
        <v/>
      </c>
      <c r="EQ2" s="81" t="str">
        <f t="shared" si="1"/>
        <v/>
      </c>
      <c r="ER2" s="81" t="str">
        <f t="shared" si="1"/>
        <v/>
      </c>
      <c r="ES2" s="81" t="str">
        <f t="shared" si="1"/>
        <v/>
      </c>
      <c r="ET2" s="81" t="str">
        <f t="shared" si="1"/>
        <v/>
      </c>
      <c r="EU2" s="81" t="str">
        <f t="shared" si="1"/>
        <v/>
      </c>
      <c r="EV2" s="81" t="str">
        <f t="shared" si="1"/>
        <v/>
      </c>
      <c r="EW2" s="81" t="str">
        <f t="shared" si="1"/>
        <v/>
      </c>
      <c r="EX2" s="81" t="str">
        <f t="shared" si="1"/>
        <v/>
      </c>
      <c r="EY2" s="81" t="str">
        <f t="shared" si="1"/>
        <v/>
      </c>
      <c r="EZ2" s="81" t="str">
        <f t="shared" si="1"/>
        <v/>
      </c>
      <c r="FA2" s="81" t="str">
        <f t="shared" si="1"/>
        <v/>
      </c>
      <c r="FB2" s="81" t="str">
        <f t="shared" si="1"/>
        <v/>
      </c>
      <c r="FC2" s="81" t="str">
        <f t="shared" si="1"/>
        <v/>
      </c>
      <c r="FD2" s="81" t="str">
        <f t="shared" si="1"/>
        <v/>
      </c>
      <c r="FE2" s="81" t="str">
        <f t="shared" si="1"/>
        <v/>
      </c>
      <c r="FF2" s="81" t="str">
        <f t="shared" si="1"/>
        <v/>
      </c>
      <c r="FG2" s="81" t="str">
        <f t="shared" si="1"/>
        <v/>
      </c>
      <c r="FH2" s="81" t="str">
        <f t="shared" si="1"/>
        <v/>
      </c>
      <c r="FI2" s="81" t="str">
        <f t="shared" ref="FI2:HT2" si="2">IF(FI3="","",FH2+1)</f>
        <v/>
      </c>
      <c r="FJ2" s="81" t="str">
        <f t="shared" si="2"/>
        <v/>
      </c>
      <c r="FK2" s="81" t="str">
        <f t="shared" si="2"/>
        <v/>
      </c>
      <c r="FL2" s="81" t="str">
        <f t="shared" si="2"/>
        <v/>
      </c>
      <c r="FM2" s="81" t="str">
        <f t="shared" si="2"/>
        <v/>
      </c>
      <c r="FN2" s="81" t="str">
        <f t="shared" si="2"/>
        <v/>
      </c>
      <c r="FO2" s="81" t="str">
        <f t="shared" si="2"/>
        <v/>
      </c>
      <c r="FP2" s="81" t="str">
        <f t="shared" si="2"/>
        <v/>
      </c>
      <c r="FQ2" s="81" t="str">
        <f t="shared" si="2"/>
        <v/>
      </c>
      <c r="FR2" s="81" t="str">
        <f t="shared" si="2"/>
        <v/>
      </c>
      <c r="FS2" s="81" t="str">
        <f t="shared" si="2"/>
        <v/>
      </c>
      <c r="FT2" s="81" t="str">
        <f t="shared" si="2"/>
        <v/>
      </c>
      <c r="FU2" s="81" t="str">
        <f t="shared" si="2"/>
        <v/>
      </c>
      <c r="FV2" s="81" t="str">
        <f t="shared" si="2"/>
        <v/>
      </c>
      <c r="FW2" s="81" t="str">
        <f t="shared" si="2"/>
        <v/>
      </c>
      <c r="FX2" s="81" t="str">
        <f t="shared" si="2"/>
        <v/>
      </c>
      <c r="FY2" s="81" t="str">
        <f t="shared" si="2"/>
        <v/>
      </c>
      <c r="FZ2" s="81" t="str">
        <f t="shared" si="2"/>
        <v/>
      </c>
      <c r="GA2" s="81" t="str">
        <f t="shared" si="2"/>
        <v/>
      </c>
      <c r="GB2" s="81" t="str">
        <f t="shared" si="2"/>
        <v/>
      </c>
      <c r="GC2" s="81" t="str">
        <f t="shared" si="2"/>
        <v/>
      </c>
      <c r="GD2" s="81" t="str">
        <f t="shared" si="2"/>
        <v/>
      </c>
      <c r="GE2" s="81" t="str">
        <f t="shared" si="2"/>
        <v/>
      </c>
      <c r="GF2" s="81" t="str">
        <f t="shared" si="2"/>
        <v/>
      </c>
      <c r="GG2" s="81" t="str">
        <f t="shared" si="2"/>
        <v/>
      </c>
      <c r="GH2" s="81" t="str">
        <f t="shared" si="2"/>
        <v/>
      </c>
      <c r="GI2" s="81" t="str">
        <f t="shared" si="2"/>
        <v/>
      </c>
      <c r="GJ2" s="81" t="str">
        <f t="shared" si="2"/>
        <v/>
      </c>
      <c r="GK2" s="81" t="str">
        <f t="shared" si="2"/>
        <v/>
      </c>
      <c r="GL2" s="81" t="str">
        <f t="shared" si="2"/>
        <v/>
      </c>
      <c r="GM2" s="81" t="str">
        <f t="shared" si="2"/>
        <v/>
      </c>
      <c r="GN2" s="81" t="str">
        <f t="shared" si="2"/>
        <v/>
      </c>
      <c r="GO2" s="81" t="str">
        <f t="shared" si="2"/>
        <v/>
      </c>
      <c r="GP2" s="81" t="str">
        <f t="shared" si="2"/>
        <v/>
      </c>
      <c r="GQ2" s="81" t="str">
        <f t="shared" si="2"/>
        <v/>
      </c>
      <c r="GR2" s="81" t="str">
        <f t="shared" si="2"/>
        <v/>
      </c>
      <c r="GS2" s="81" t="str">
        <f t="shared" si="2"/>
        <v/>
      </c>
      <c r="GT2" s="81" t="str">
        <f t="shared" si="2"/>
        <v/>
      </c>
      <c r="GU2" s="81" t="str">
        <f t="shared" si="2"/>
        <v/>
      </c>
      <c r="GV2" s="81" t="str">
        <f t="shared" si="2"/>
        <v/>
      </c>
      <c r="GW2" s="81" t="str">
        <f t="shared" si="2"/>
        <v/>
      </c>
      <c r="GX2" s="81" t="str">
        <f t="shared" si="2"/>
        <v/>
      </c>
      <c r="GY2" s="81" t="str">
        <f t="shared" si="2"/>
        <v/>
      </c>
      <c r="GZ2" s="81" t="str">
        <f t="shared" si="2"/>
        <v/>
      </c>
      <c r="HA2" s="81" t="str">
        <f t="shared" si="2"/>
        <v/>
      </c>
      <c r="HB2" s="81" t="str">
        <f t="shared" si="2"/>
        <v/>
      </c>
      <c r="HC2" s="81" t="str">
        <f t="shared" si="2"/>
        <v/>
      </c>
      <c r="HD2" s="81" t="str">
        <f t="shared" si="2"/>
        <v/>
      </c>
      <c r="HE2" s="81" t="str">
        <f t="shared" si="2"/>
        <v/>
      </c>
      <c r="HF2" s="81" t="str">
        <f t="shared" si="2"/>
        <v/>
      </c>
      <c r="HG2" s="81" t="str">
        <f t="shared" si="2"/>
        <v/>
      </c>
      <c r="HH2" s="81" t="str">
        <f t="shared" si="2"/>
        <v/>
      </c>
      <c r="HI2" s="81" t="str">
        <f t="shared" si="2"/>
        <v/>
      </c>
      <c r="HJ2" s="81" t="str">
        <f t="shared" si="2"/>
        <v/>
      </c>
      <c r="HK2" s="81" t="str">
        <f t="shared" si="2"/>
        <v/>
      </c>
      <c r="HL2" s="81" t="str">
        <f t="shared" si="2"/>
        <v/>
      </c>
      <c r="HM2" s="81" t="str">
        <f t="shared" si="2"/>
        <v/>
      </c>
      <c r="HN2" s="81" t="str">
        <f t="shared" si="2"/>
        <v/>
      </c>
      <c r="HO2" s="81" t="str">
        <f t="shared" si="2"/>
        <v/>
      </c>
      <c r="HP2" s="81" t="str">
        <f t="shared" si="2"/>
        <v/>
      </c>
      <c r="HQ2" s="81" t="str">
        <f t="shared" si="2"/>
        <v/>
      </c>
      <c r="HR2" s="81" t="str">
        <f t="shared" si="2"/>
        <v/>
      </c>
      <c r="HS2" s="81" t="str">
        <f t="shared" si="2"/>
        <v/>
      </c>
      <c r="HT2" s="81" t="str">
        <f t="shared" si="2"/>
        <v/>
      </c>
      <c r="HU2" s="81" t="str">
        <f t="shared" ref="HU2:IK2" si="3">IF(HU3="","",HT2+1)</f>
        <v/>
      </c>
      <c r="HV2" s="81" t="str">
        <f t="shared" si="3"/>
        <v/>
      </c>
      <c r="HW2" s="81" t="str">
        <f t="shared" si="3"/>
        <v/>
      </c>
      <c r="HX2" s="81" t="str">
        <f t="shared" si="3"/>
        <v/>
      </c>
      <c r="HY2" s="81" t="str">
        <f t="shared" si="3"/>
        <v/>
      </c>
      <c r="HZ2" s="81" t="str">
        <f t="shared" si="3"/>
        <v/>
      </c>
      <c r="IA2" s="81" t="str">
        <f t="shared" si="3"/>
        <v/>
      </c>
      <c r="IB2" s="81" t="str">
        <f t="shared" si="3"/>
        <v/>
      </c>
      <c r="IC2" s="81" t="str">
        <f t="shared" si="3"/>
        <v/>
      </c>
      <c r="ID2" s="81" t="str">
        <f t="shared" si="3"/>
        <v/>
      </c>
      <c r="IE2" s="81" t="str">
        <f t="shared" si="3"/>
        <v/>
      </c>
      <c r="IF2" s="81" t="str">
        <f t="shared" si="3"/>
        <v/>
      </c>
      <c r="IG2" s="81" t="str">
        <f t="shared" si="3"/>
        <v/>
      </c>
      <c r="IH2" s="81" t="str">
        <f t="shared" si="3"/>
        <v/>
      </c>
      <c r="II2" s="81" t="str">
        <f t="shared" si="3"/>
        <v/>
      </c>
      <c r="IJ2" s="81" t="str">
        <f t="shared" si="3"/>
        <v/>
      </c>
      <c r="IK2" s="81" t="str">
        <f t="shared" si="3"/>
        <v/>
      </c>
    </row>
    <row r="3" spans="1:245" s="86" customFormat="1" x14ac:dyDescent="0.2">
      <c r="A3" s="83" t="s">
        <v>116</v>
      </c>
      <c r="B3" s="84" t="s">
        <v>327</v>
      </c>
      <c r="C3" s="85" t="s">
        <v>328</v>
      </c>
      <c r="D3" s="85"/>
      <c r="F3" s="131"/>
      <c r="G3" s="131"/>
      <c r="H3" s="84"/>
      <c r="I3" s="84"/>
      <c r="J3" s="84"/>
      <c r="K3" s="85"/>
      <c r="L3" s="85"/>
      <c r="M3" s="85"/>
      <c r="N3" s="85"/>
      <c r="O3" s="85"/>
      <c r="P3" s="85"/>
      <c r="Q3" s="85"/>
      <c r="R3" s="85"/>
      <c r="S3" s="85"/>
      <c r="T3" s="85"/>
      <c r="U3" s="85"/>
      <c r="V3" s="85"/>
      <c r="W3" s="85"/>
      <c r="X3" s="85"/>
      <c r="Y3" s="85"/>
      <c r="Z3" s="85"/>
      <c r="AA3" s="85"/>
      <c r="AB3" s="85"/>
      <c r="AC3" s="85"/>
      <c r="AD3" s="85"/>
      <c r="AE3" s="85"/>
      <c r="AF3" s="85"/>
      <c r="AG3" s="85"/>
      <c r="AH3" s="85"/>
      <c r="AI3" s="85"/>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row>
    <row r="4" spans="1:245" s="86" customFormat="1" x14ac:dyDescent="0.2">
      <c r="A4" s="83" t="s">
        <v>117</v>
      </c>
      <c r="B4" s="84"/>
      <c r="C4" s="84"/>
      <c r="D4" s="84"/>
      <c r="F4" s="84"/>
      <c r="G4" s="84"/>
      <c r="H4" s="84"/>
      <c r="I4" s="84"/>
      <c r="J4" s="84"/>
      <c r="K4" s="85"/>
      <c r="L4" s="84"/>
      <c r="M4" s="84"/>
      <c r="N4" s="84"/>
      <c r="O4" s="85"/>
      <c r="P4" s="85"/>
      <c r="Q4" s="84"/>
      <c r="R4" s="84"/>
      <c r="S4" s="84"/>
      <c r="T4" s="84"/>
      <c r="U4" s="84"/>
      <c r="V4" s="84"/>
      <c r="W4" s="84"/>
      <c r="X4" s="88"/>
      <c r="Y4" s="84"/>
      <c r="Z4" s="85"/>
      <c r="AA4" s="84"/>
      <c r="AB4" s="84"/>
      <c r="AC4" s="85"/>
      <c r="AD4" s="85"/>
      <c r="AE4" s="85"/>
      <c r="AF4" s="85"/>
      <c r="AG4" s="85"/>
      <c r="AH4" s="85"/>
      <c r="AI4" s="85"/>
      <c r="AQ4" s="89"/>
      <c r="AR4" s="89"/>
      <c r="AS4" s="89"/>
      <c r="AT4" s="89"/>
      <c r="AU4" s="89"/>
      <c r="AV4" s="89"/>
      <c r="AW4" s="89"/>
      <c r="GA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row>
    <row r="5" spans="1:245" s="94" customFormat="1" x14ac:dyDescent="0.2">
      <c r="A5" s="90" t="s">
        <v>118</v>
      </c>
      <c r="B5" s="91" t="s">
        <v>323</v>
      </c>
      <c r="C5" s="91" t="s">
        <v>326</v>
      </c>
      <c r="D5" s="92"/>
      <c r="F5" s="91"/>
      <c r="G5" s="91"/>
      <c r="H5" s="91"/>
      <c r="I5" s="91"/>
      <c r="J5" s="91"/>
      <c r="K5" s="91"/>
      <c r="L5" s="92"/>
      <c r="M5" s="91"/>
      <c r="N5" s="92"/>
      <c r="O5" s="92"/>
      <c r="P5" s="92"/>
      <c r="Q5" s="91"/>
      <c r="R5" s="92"/>
      <c r="S5" s="91"/>
      <c r="T5" s="92"/>
      <c r="U5" s="91"/>
      <c r="V5" s="92"/>
      <c r="W5" s="91"/>
      <c r="X5" s="92"/>
      <c r="Y5" s="91"/>
      <c r="Z5" s="91"/>
      <c r="AA5" s="92"/>
      <c r="AB5" s="92"/>
      <c r="AC5" s="92"/>
      <c r="AD5" s="92"/>
      <c r="AE5" s="92"/>
      <c r="AF5" s="92"/>
      <c r="AG5" s="92"/>
      <c r="AH5" s="92"/>
      <c r="AI5" s="92"/>
      <c r="DO5" s="95"/>
      <c r="GC5" s="96"/>
      <c r="GD5" s="96"/>
      <c r="GE5" s="96"/>
      <c r="GF5" s="96"/>
      <c r="GG5" s="96"/>
      <c r="GH5" s="96"/>
      <c r="GI5" s="96"/>
      <c r="GJ5" s="96"/>
      <c r="GK5" s="96"/>
      <c r="GL5" s="96"/>
      <c r="GM5" s="96"/>
      <c r="GN5" s="96"/>
      <c r="GO5" s="96"/>
      <c r="GP5" s="96"/>
      <c r="GQ5" s="96"/>
      <c r="GR5" s="96"/>
      <c r="GS5" s="96"/>
      <c r="GT5" s="96"/>
      <c r="GU5" s="96"/>
      <c r="GV5" s="96"/>
      <c r="GW5" s="97"/>
      <c r="GX5" s="96"/>
      <c r="GY5" s="96"/>
      <c r="GZ5" s="96"/>
      <c r="HA5" s="96"/>
      <c r="HB5" s="96"/>
    </row>
    <row r="6" spans="1:245" s="94" customFormat="1" x14ac:dyDescent="0.2">
      <c r="A6" s="90" t="s">
        <v>119</v>
      </c>
      <c r="B6" s="91"/>
      <c r="C6" s="92"/>
      <c r="D6" s="92"/>
      <c r="F6" s="91"/>
      <c r="G6" s="91"/>
      <c r="H6" s="91"/>
      <c r="I6" s="91"/>
      <c r="J6" s="91"/>
      <c r="K6" s="92"/>
      <c r="L6" s="92"/>
      <c r="M6" s="92"/>
      <c r="N6" s="92"/>
      <c r="O6" s="92"/>
      <c r="P6" s="92"/>
      <c r="Q6" s="92"/>
      <c r="R6" s="92"/>
      <c r="S6" s="92"/>
      <c r="T6" s="92"/>
      <c r="U6" s="92"/>
      <c r="V6" s="92"/>
      <c r="W6" s="92"/>
      <c r="X6" s="92"/>
      <c r="Y6" s="92"/>
      <c r="Z6" s="92"/>
      <c r="AA6" s="92"/>
      <c r="AB6" s="92"/>
      <c r="AC6" s="92"/>
      <c r="AD6" s="92"/>
      <c r="AE6" s="92"/>
      <c r="AF6" s="92"/>
      <c r="AG6" s="92"/>
      <c r="AH6" s="92"/>
      <c r="AI6" s="92"/>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row>
    <row r="7" spans="1:245" s="100" customFormat="1" x14ac:dyDescent="0.2">
      <c r="A7" s="83" t="s">
        <v>120</v>
      </c>
      <c r="B7" s="98" t="s">
        <v>324</v>
      </c>
      <c r="C7" s="98" t="s">
        <v>325</v>
      </c>
      <c r="D7" s="99"/>
      <c r="F7" s="98"/>
      <c r="G7" s="98"/>
      <c r="H7" s="98"/>
      <c r="I7" s="98"/>
      <c r="J7" s="98"/>
      <c r="K7" s="99"/>
      <c r="L7" s="99"/>
      <c r="M7" s="98"/>
      <c r="N7" s="99"/>
      <c r="O7" s="99"/>
      <c r="P7" s="99"/>
      <c r="Q7" s="98"/>
      <c r="R7" s="99"/>
      <c r="S7" s="98"/>
      <c r="T7" s="99"/>
      <c r="U7" s="99"/>
      <c r="V7" s="99"/>
      <c r="W7" s="99"/>
      <c r="X7" s="99"/>
      <c r="Y7" s="99"/>
      <c r="Z7" s="99"/>
      <c r="AA7" s="99"/>
      <c r="AB7" s="99"/>
      <c r="AC7" s="99"/>
      <c r="AD7" s="99"/>
      <c r="AE7" s="99"/>
      <c r="AF7" s="99"/>
      <c r="AG7" s="99"/>
      <c r="AH7" s="99"/>
      <c r="AI7" s="99"/>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row>
    <row r="8" spans="1:245" s="100" customFormat="1" x14ac:dyDescent="0.2">
      <c r="A8" s="83" t="s">
        <v>121</v>
      </c>
      <c r="B8" s="98"/>
      <c r="C8" s="99"/>
      <c r="D8" s="99"/>
      <c r="F8" s="98"/>
      <c r="G8" s="98"/>
      <c r="H8" s="98"/>
      <c r="I8" s="98"/>
      <c r="J8" s="98"/>
      <c r="K8" s="99"/>
      <c r="L8" s="99"/>
      <c r="M8" s="99"/>
      <c r="N8" s="98"/>
      <c r="O8" s="99"/>
      <c r="P8" s="99"/>
      <c r="Q8" s="99"/>
      <c r="R8" s="99"/>
      <c r="S8" s="98"/>
      <c r="T8" s="99"/>
      <c r="U8" s="99"/>
      <c r="V8" s="99"/>
      <c r="W8" s="99"/>
      <c r="X8" s="99"/>
      <c r="Y8" s="99"/>
      <c r="Z8" s="99"/>
      <c r="AA8" s="99"/>
      <c r="AB8" s="99"/>
      <c r="AC8" s="99"/>
      <c r="AD8" s="99"/>
      <c r="AE8" s="99"/>
      <c r="AF8" s="99"/>
      <c r="AG8" s="99"/>
      <c r="AH8" s="99"/>
      <c r="AI8" s="99"/>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row>
    <row r="9" spans="1:245" s="94" customFormat="1" x14ac:dyDescent="0.2">
      <c r="A9" s="90" t="s">
        <v>122</v>
      </c>
      <c r="B9" s="91"/>
      <c r="C9" s="102"/>
      <c r="D9" s="92"/>
      <c r="F9" s="91"/>
      <c r="G9" s="91"/>
      <c r="H9" s="91"/>
      <c r="I9" s="91"/>
      <c r="J9" s="91"/>
      <c r="K9" s="92"/>
      <c r="L9" s="91"/>
      <c r="M9" s="91"/>
      <c r="N9" s="92"/>
      <c r="O9" s="92"/>
      <c r="P9" s="92"/>
      <c r="Q9" s="102"/>
      <c r="R9" s="92"/>
      <c r="S9" s="91"/>
      <c r="T9" s="91"/>
      <c r="U9" s="91"/>
      <c r="V9" s="92"/>
      <c r="W9" s="92"/>
      <c r="X9" s="92"/>
      <c r="Y9" s="92"/>
      <c r="Z9" s="92"/>
      <c r="AA9" s="92"/>
      <c r="AB9" s="92"/>
      <c r="AC9" s="92"/>
      <c r="AD9" s="92"/>
      <c r="AE9" s="92"/>
      <c r="AF9" s="92"/>
      <c r="AG9" s="92"/>
      <c r="AH9" s="92"/>
      <c r="AI9" s="92"/>
      <c r="AY9" s="95"/>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row>
    <row r="10" spans="1:245" s="94" customFormat="1" x14ac:dyDescent="0.2">
      <c r="A10" s="90" t="s">
        <v>123</v>
      </c>
      <c r="B10" s="91"/>
      <c r="C10" s="91"/>
      <c r="D10" s="92"/>
      <c r="F10" s="91"/>
      <c r="G10" s="91"/>
      <c r="H10" s="91"/>
      <c r="I10" s="91"/>
      <c r="J10" s="91"/>
      <c r="K10" s="92"/>
      <c r="L10" s="92"/>
      <c r="M10" s="92"/>
      <c r="N10" s="92"/>
      <c r="O10" s="92"/>
      <c r="P10" s="92"/>
      <c r="Q10" s="91"/>
      <c r="R10" s="92"/>
      <c r="S10" s="92"/>
      <c r="T10" s="92"/>
      <c r="U10" s="92"/>
      <c r="V10" s="92"/>
      <c r="W10" s="92"/>
      <c r="X10" s="92"/>
      <c r="Y10" s="92"/>
      <c r="Z10" s="92"/>
      <c r="AA10" s="92"/>
      <c r="AB10" s="92"/>
      <c r="AC10" s="92"/>
      <c r="AD10" s="92"/>
      <c r="AE10" s="92"/>
      <c r="AF10" s="92"/>
      <c r="AG10" s="92"/>
      <c r="AH10" s="92"/>
      <c r="AI10" s="92"/>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row>
    <row r="11" spans="1:245" s="100" customFormat="1" x14ac:dyDescent="0.2">
      <c r="A11" s="83" t="s">
        <v>124</v>
      </c>
      <c r="B11" s="98"/>
      <c r="C11" s="99"/>
      <c r="D11" s="99"/>
      <c r="F11" s="98"/>
      <c r="G11" s="98"/>
      <c r="H11" s="98"/>
      <c r="I11" s="98"/>
      <c r="J11" s="98"/>
      <c r="K11" s="99"/>
      <c r="L11" s="99"/>
      <c r="M11" s="99"/>
      <c r="N11" s="99"/>
      <c r="O11" s="99"/>
      <c r="P11" s="99"/>
      <c r="Q11" s="99"/>
      <c r="R11" s="99"/>
      <c r="S11" s="98"/>
      <c r="T11" s="99"/>
      <c r="U11" s="99"/>
      <c r="V11" s="99"/>
      <c r="W11" s="99"/>
      <c r="X11" s="98"/>
      <c r="Y11" s="99"/>
      <c r="Z11" s="99"/>
      <c r="AA11" s="99"/>
      <c r="AB11" s="99"/>
      <c r="AC11" s="99"/>
      <c r="AD11" s="99"/>
      <c r="AE11" s="99"/>
      <c r="AF11" s="99"/>
      <c r="AG11" s="99"/>
      <c r="AH11" s="99"/>
      <c r="AI11" s="99"/>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row>
    <row r="12" spans="1:245" s="100" customFormat="1" ht="25.5" x14ac:dyDescent="0.2">
      <c r="A12" s="83" t="s">
        <v>125</v>
      </c>
      <c r="B12" s="98"/>
      <c r="C12" s="99"/>
      <c r="D12" s="99"/>
      <c r="F12" s="98"/>
      <c r="G12" s="98"/>
      <c r="H12" s="98"/>
      <c r="I12" s="98"/>
      <c r="J12" s="98"/>
      <c r="K12" s="99"/>
      <c r="L12" s="99"/>
      <c r="M12" s="99"/>
      <c r="N12" s="99"/>
      <c r="O12" s="99"/>
      <c r="P12" s="99"/>
      <c r="Q12" s="99"/>
      <c r="R12" s="99"/>
      <c r="S12" s="98"/>
      <c r="T12" s="99"/>
      <c r="U12" s="99"/>
      <c r="V12" s="99"/>
      <c r="W12" s="99"/>
      <c r="X12" s="98"/>
      <c r="Y12" s="99"/>
      <c r="Z12" s="99"/>
      <c r="AA12" s="99"/>
      <c r="AB12" s="99"/>
      <c r="AC12" s="99"/>
      <c r="AD12" s="99"/>
      <c r="AE12" s="99"/>
      <c r="AF12" s="99"/>
      <c r="AG12" s="99"/>
      <c r="AH12" s="99"/>
      <c r="AI12" s="99"/>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row>
    <row r="13" spans="1:245" s="94" customFormat="1" x14ac:dyDescent="0.2">
      <c r="A13" s="90" t="s">
        <v>126</v>
      </c>
      <c r="B13" s="91"/>
      <c r="C13" s="92"/>
      <c r="D13" s="92"/>
      <c r="F13" s="91"/>
      <c r="G13" s="91"/>
      <c r="H13" s="91"/>
      <c r="I13" s="91"/>
      <c r="J13" s="91"/>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row>
    <row r="14" spans="1:245" s="94" customFormat="1" x14ac:dyDescent="0.2">
      <c r="A14" s="90" t="s">
        <v>127</v>
      </c>
      <c r="B14" s="91"/>
      <c r="C14" s="92"/>
      <c r="D14" s="92"/>
      <c r="F14" s="91"/>
      <c r="G14" s="91"/>
      <c r="H14" s="91"/>
      <c r="I14" s="91"/>
      <c r="J14" s="91"/>
      <c r="K14" s="92"/>
      <c r="L14" s="92"/>
      <c r="M14" s="92"/>
      <c r="N14" s="91"/>
      <c r="O14" s="92"/>
      <c r="P14" s="92"/>
      <c r="Q14" s="92"/>
      <c r="R14" s="92"/>
      <c r="S14" s="92"/>
      <c r="T14" s="92"/>
      <c r="U14" s="92"/>
      <c r="V14" s="92"/>
      <c r="W14" s="92"/>
      <c r="X14" s="92"/>
      <c r="Y14" s="92"/>
      <c r="Z14" s="92"/>
      <c r="AA14" s="92"/>
      <c r="AB14" s="92"/>
      <c r="AC14" s="92"/>
      <c r="AD14" s="92"/>
      <c r="AE14" s="92"/>
      <c r="AF14" s="92"/>
      <c r="AG14" s="92"/>
      <c r="AH14" s="92"/>
      <c r="AI14" s="92"/>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row>
    <row r="15" spans="1:245" s="86" customFormat="1" x14ac:dyDescent="0.2">
      <c r="A15" s="83" t="s">
        <v>128</v>
      </c>
      <c r="B15" s="84"/>
      <c r="C15" s="85"/>
      <c r="D15" s="85"/>
      <c r="F15" s="84"/>
      <c r="G15" s="84"/>
      <c r="H15" s="84"/>
      <c r="I15" s="84"/>
      <c r="J15" s="84"/>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row>
    <row r="16" spans="1:245" s="100" customFormat="1" x14ac:dyDescent="0.2">
      <c r="A16" s="83" t="s">
        <v>129</v>
      </c>
      <c r="B16" s="98"/>
      <c r="C16" s="99"/>
      <c r="D16" s="99"/>
      <c r="F16" s="98"/>
      <c r="G16" s="98"/>
      <c r="H16" s="98"/>
      <c r="I16" s="98"/>
      <c r="J16" s="98"/>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CC16" s="86"/>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row>
    <row r="17" spans="1:210" s="105" customFormat="1" x14ac:dyDescent="0.2">
      <c r="A17" s="90" t="s">
        <v>130</v>
      </c>
      <c r="B17" s="103"/>
      <c r="C17" s="104"/>
      <c r="D17" s="104"/>
      <c r="F17" s="103"/>
      <c r="G17" s="103"/>
      <c r="H17" s="103"/>
      <c r="I17" s="103"/>
      <c r="J17" s="103"/>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row>
    <row r="18" spans="1:210" s="105" customFormat="1" x14ac:dyDescent="0.2">
      <c r="A18" s="90" t="s">
        <v>131</v>
      </c>
      <c r="B18" s="103"/>
      <c r="C18" s="104"/>
      <c r="D18" s="104"/>
      <c r="F18" s="103"/>
      <c r="G18" s="103"/>
      <c r="H18" s="103"/>
      <c r="I18" s="103"/>
      <c r="J18" s="103"/>
      <c r="K18" s="104"/>
      <c r="L18" s="104"/>
      <c r="M18" s="104"/>
      <c r="N18" s="104"/>
      <c r="O18" s="104"/>
      <c r="P18" s="104"/>
      <c r="Q18" s="104"/>
      <c r="R18" s="104"/>
      <c r="S18" s="104"/>
      <c r="T18" s="104"/>
      <c r="U18" s="104"/>
      <c r="V18" s="104"/>
      <c r="W18" s="104"/>
      <c r="X18" s="107"/>
      <c r="Y18" s="104"/>
      <c r="Z18" s="104"/>
      <c r="AA18" s="104"/>
      <c r="AB18" s="104"/>
      <c r="AC18" s="104"/>
      <c r="AD18" s="104"/>
      <c r="AE18" s="104"/>
      <c r="AF18" s="104"/>
      <c r="AG18" s="104"/>
      <c r="AH18" s="104"/>
      <c r="AI18" s="104"/>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row>
    <row r="19" spans="1:210" s="86" customFormat="1" x14ac:dyDescent="0.2">
      <c r="A19" s="83" t="s">
        <v>132</v>
      </c>
      <c r="B19" s="84"/>
      <c r="C19" s="85"/>
      <c r="D19" s="85"/>
      <c r="F19" s="84"/>
      <c r="G19" s="84"/>
      <c r="H19" s="84"/>
      <c r="I19" s="84"/>
      <c r="J19" s="84"/>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row>
    <row r="20" spans="1:210" s="112" customFormat="1" ht="15" x14ac:dyDescent="0.25">
      <c r="A20" s="108" t="s">
        <v>133</v>
      </c>
      <c r="B20" s="109" t="s">
        <v>332</v>
      </c>
      <c r="C20" s="110"/>
      <c r="D20" s="231"/>
      <c r="E20" s="231"/>
      <c r="F20" s="231"/>
      <c r="G20" s="231"/>
      <c r="H20" s="109"/>
      <c r="I20" s="109"/>
      <c r="J20" s="109"/>
      <c r="K20" s="110"/>
      <c r="L20" s="110"/>
      <c r="M20" s="111"/>
      <c r="N20" s="110"/>
      <c r="P20" s="113"/>
      <c r="Q20" s="110"/>
      <c r="R20" s="110"/>
      <c r="T20" s="110"/>
      <c r="U20" s="110"/>
      <c r="V20" s="110"/>
      <c r="W20" s="110"/>
      <c r="X20" s="110"/>
      <c r="Y20" s="110"/>
      <c r="Z20" s="110"/>
      <c r="AA20" s="113"/>
      <c r="AB20" s="113"/>
      <c r="AC20" s="113"/>
      <c r="AD20" s="113"/>
      <c r="AE20" s="113"/>
      <c r="AF20" s="113"/>
      <c r="AG20" s="113"/>
      <c r="AH20" s="113"/>
      <c r="AI20" s="113"/>
      <c r="AJ20" s="113"/>
      <c r="AK20" s="113"/>
      <c r="AL20" s="113"/>
      <c r="AM20" s="113"/>
      <c r="AN20" s="113"/>
      <c r="AO20" s="113"/>
      <c r="AP20" s="113"/>
      <c r="AQ20" s="113"/>
      <c r="AR20" s="113"/>
      <c r="AS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X20" s="113"/>
      <c r="BY20" s="113"/>
      <c r="BZ20" s="113"/>
      <c r="CA20" s="113"/>
      <c r="CB20" s="113"/>
      <c r="CC20" s="113"/>
      <c r="CD20" s="113"/>
      <c r="CE20" s="113"/>
      <c r="CF20" s="113"/>
      <c r="CG20" s="113"/>
      <c r="CH20" s="113"/>
      <c r="CI20" s="113"/>
      <c r="CK20" s="113"/>
      <c r="CL20" s="113"/>
      <c r="CN20" s="113"/>
      <c r="CO20" s="113"/>
      <c r="CP20" s="113"/>
      <c r="CQ20" s="113"/>
      <c r="CR20" s="113"/>
      <c r="CS20" s="113"/>
      <c r="CT20" s="113"/>
      <c r="CU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GC20" s="111"/>
      <c r="GE20" s="111"/>
      <c r="GI20" s="111"/>
      <c r="GJ20" s="111"/>
      <c r="GK20" s="111"/>
      <c r="GM20" s="111"/>
      <c r="GN20" s="111"/>
      <c r="GO20" s="111"/>
      <c r="GP20" s="111"/>
      <c r="GQ20" s="111"/>
      <c r="GR20" s="111"/>
      <c r="GS20" s="111"/>
      <c r="GT20" s="111"/>
      <c r="GU20" s="111"/>
      <c r="GV20" s="111"/>
      <c r="GW20" s="111"/>
      <c r="GX20" s="111"/>
      <c r="GY20" s="111"/>
      <c r="GZ20" s="111"/>
      <c r="HA20" s="111"/>
      <c r="HB20" s="111"/>
    </row>
    <row r="21" spans="1:210" s="98" customFormat="1" ht="25.5" x14ac:dyDescent="0.25">
      <c r="A21" s="114" t="s">
        <v>134</v>
      </c>
      <c r="B21" s="115" t="s">
        <v>333</v>
      </c>
      <c r="C21" s="116"/>
      <c r="D21" s="115"/>
      <c r="F21" s="115"/>
      <c r="H21" s="115"/>
      <c r="I21" s="115"/>
      <c r="J21" s="115"/>
      <c r="K21" s="116"/>
      <c r="L21" s="116"/>
      <c r="M21" s="117"/>
      <c r="N21" s="116"/>
      <c r="P21" s="118"/>
      <c r="Q21" s="116"/>
      <c r="R21" s="116"/>
      <c r="T21" s="116"/>
      <c r="U21" s="116"/>
      <c r="V21" s="116"/>
      <c r="W21" s="116"/>
      <c r="X21" s="116"/>
      <c r="Y21" s="116"/>
      <c r="Z21" s="116"/>
      <c r="AA21" s="118"/>
      <c r="AB21" s="118"/>
      <c r="AC21" s="118"/>
      <c r="AD21" s="118"/>
      <c r="AE21" s="118"/>
      <c r="AF21" s="118"/>
      <c r="AG21" s="118"/>
      <c r="AH21" s="118"/>
      <c r="AI21" s="118"/>
      <c r="AJ21" s="118"/>
      <c r="AK21" s="118"/>
      <c r="AL21" s="118"/>
      <c r="AM21" s="118"/>
      <c r="AN21" s="118"/>
      <c r="AO21" s="118"/>
      <c r="AP21" s="118"/>
      <c r="AQ21" s="118"/>
      <c r="AR21" s="118"/>
      <c r="AS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X21" s="118"/>
      <c r="BY21" s="118"/>
      <c r="BZ21" s="118"/>
      <c r="CA21" s="118"/>
      <c r="CB21" s="118"/>
      <c r="CC21" s="118"/>
      <c r="CD21" s="118"/>
      <c r="CE21" s="118"/>
      <c r="CF21" s="118"/>
      <c r="CG21" s="118"/>
      <c r="CH21" s="118"/>
      <c r="CI21" s="118"/>
      <c r="CK21" s="118"/>
      <c r="CL21" s="118"/>
      <c r="CN21" s="118"/>
      <c r="CO21" s="118"/>
      <c r="CP21" s="118"/>
      <c r="CQ21" s="118"/>
      <c r="CR21" s="118"/>
      <c r="CS21" s="118"/>
      <c r="CT21" s="118"/>
      <c r="CU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GC21" s="117"/>
      <c r="GE21" s="117"/>
      <c r="GI21" s="117"/>
      <c r="GJ21" s="117"/>
      <c r="GK21" s="117"/>
      <c r="GM21" s="117"/>
      <c r="GN21" s="117"/>
      <c r="GO21" s="117"/>
      <c r="GP21" s="117"/>
      <c r="GQ21" s="117"/>
      <c r="GR21" s="117"/>
      <c r="GS21" s="117"/>
      <c r="GT21" s="117"/>
      <c r="GU21" s="117"/>
      <c r="GV21" s="117"/>
      <c r="GW21" s="117"/>
      <c r="GX21" s="117"/>
      <c r="GY21" s="117"/>
      <c r="GZ21" s="117"/>
      <c r="HA21" s="117"/>
      <c r="HB21" s="117"/>
    </row>
    <row r="22" spans="1:210" s="94" customFormat="1" x14ac:dyDescent="0.2">
      <c r="A22" s="90" t="s">
        <v>135</v>
      </c>
      <c r="B22" s="91"/>
      <c r="C22" s="92"/>
      <c r="D22" s="92"/>
      <c r="F22" s="91"/>
      <c r="G22" s="91"/>
      <c r="H22" s="91"/>
      <c r="I22" s="91"/>
      <c r="J22" s="91"/>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row>
    <row r="23" spans="1:210" s="105" customFormat="1" ht="25.5" x14ac:dyDescent="0.2">
      <c r="A23" s="90" t="s">
        <v>136</v>
      </c>
      <c r="B23" s="103" t="s">
        <v>324</v>
      </c>
      <c r="C23" s="103" t="s">
        <v>324</v>
      </c>
      <c r="D23" s="104"/>
      <c r="F23" s="103"/>
      <c r="G23" s="91"/>
      <c r="H23" s="103"/>
      <c r="I23" s="103"/>
      <c r="J23" s="103"/>
      <c r="K23" s="92"/>
      <c r="L23" s="104"/>
      <c r="M23" s="91"/>
      <c r="N23" s="104"/>
      <c r="O23" s="104"/>
      <c r="P23" s="104"/>
      <c r="Q23" s="103"/>
      <c r="R23" s="104"/>
      <c r="S23" s="103"/>
      <c r="T23" s="104"/>
      <c r="U23" s="104"/>
      <c r="V23" s="104"/>
      <c r="W23" s="104"/>
      <c r="X23" s="103"/>
      <c r="Y23" s="104"/>
      <c r="Z23" s="104"/>
      <c r="AA23" s="104"/>
      <c r="AB23" s="104"/>
      <c r="AC23" s="104"/>
      <c r="AD23" s="104"/>
      <c r="AE23" s="104"/>
      <c r="AF23" s="104"/>
      <c r="AG23" s="104"/>
      <c r="AH23" s="104"/>
      <c r="AI23" s="104"/>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row>
    <row r="24" spans="1:210" s="100" customFormat="1" ht="25.5" x14ac:dyDescent="0.2">
      <c r="A24" s="83" t="s">
        <v>137</v>
      </c>
      <c r="B24" s="98"/>
      <c r="C24" s="85"/>
      <c r="D24" s="99"/>
      <c r="F24" s="98"/>
      <c r="G24" s="84"/>
      <c r="H24" s="98"/>
      <c r="I24" s="98"/>
      <c r="J24" s="98"/>
      <c r="K24" s="85"/>
      <c r="L24" s="99"/>
      <c r="M24" s="84"/>
      <c r="N24" s="99"/>
      <c r="O24" s="99"/>
      <c r="P24" s="99"/>
      <c r="Q24" s="85"/>
      <c r="R24" s="99"/>
      <c r="S24" s="84"/>
      <c r="T24" s="99"/>
      <c r="U24" s="99"/>
      <c r="V24" s="99"/>
      <c r="W24" s="99"/>
      <c r="X24" s="99"/>
      <c r="Y24" s="99"/>
      <c r="Z24" s="99"/>
      <c r="AA24" s="99"/>
      <c r="AB24" s="99"/>
      <c r="AC24" s="99"/>
      <c r="AD24" s="99"/>
      <c r="AE24" s="99"/>
      <c r="AF24" s="99"/>
      <c r="AG24" s="99"/>
      <c r="AH24" s="99"/>
      <c r="AI24" s="99"/>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row>
    <row r="25" spans="1:210" s="86" customFormat="1" x14ac:dyDescent="0.2">
      <c r="A25" s="83" t="s">
        <v>138</v>
      </c>
      <c r="B25" s="84"/>
      <c r="C25" s="84"/>
      <c r="D25" s="85"/>
      <c r="F25" s="84"/>
      <c r="G25" s="84"/>
      <c r="H25" s="84"/>
      <c r="I25" s="84"/>
      <c r="J25" s="84"/>
      <c r="K25" s="85"/>
      <c r="L25" s="85"/>
      <c r="M25" s="84"/>
      <c r="N25" s="85"/>
      <c r="O25" s="85"/>
      <c r="P25" s="85"/>
      <c r="Q25" s="84"/>
      <c r="R25" s="85"/>
      <c r="S25" s="84"/>
      <c r="T25" s="85"/>
      <c r="U25" s="85"/>
      <c r="V25" s="85"/>
      <c r="W25" s="85"/>
      <c r="X25" s="85"/>
      <c r="Y25" s="85"/>
      <c r="Z25" s="85"/>
      <c r="AA25" s="85"/>
      <c r="AB25" s="85"/>
      <c r="AC25" s="85"/>
      <c r="AD25" s="85"/>
      <c r="AE25" s="85"/>
      <c r="AF25" s="85"/>
      <c r="AG25" s="85"/>
      <c r="AH25" s="85"/>
      <c r="AI25" s="85"/>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row>
    <row r="26" spans="1:210" s="94" customFormat="1" ht="103.5" customHeight="1" x14ac:dyDescent="0.2">
      <c r="A26" s="95" t="s">
        <v>139</v>
      </c>
      <c r="B26" s="91" t="s">
        <v>334</v>
      </c>
      <c r="C26" s="91" t="s">
        <v>322</v>
      </c>
      <c r="F26" s="91"/>
      <c r="G26" s="91"/>
      <c r="H26" s="91"/>
      <c r="I26" s="91"/>
      <c r="J26" s="91"/>
      <c r="K26" s="119"/>
      <c r="L26" s="91"/>
      <c r="M26" s="91"/>
      <c r="N26" s="91"/>
      <c r="O26" s="91"/>
      <c r="P26" s="91"/>
      <c r="Q26" s="91"/>
      <c r="R26" s="91"/>
      <c r="S26" s="91"/>
      <c r="T26" s="91"/>
      <c r="U26" s="91"/>
      <c r="V26" s="91"/>
      <c r="W26" s="91"/>
      <c r="X26" s="91"/>
      <c r="Y26" s="91"/>
      <c r="Z26" s="91"/>
      <c r="AA26" s="120"/>
      <c r="AB26" s="120"/>
      <c r="AC26" s="120"/>
      <c r="AD26" s="91"/>
      <c r="AE26" s="120"/>
      <c r="AF26" s="120"/>
      <c r="AG26" s="120"/>
      <c r="AH26" s="120"/>
      <c r="AI26" s="120"/>
      <c r="AJ26" s="95"/>
      <c r="AK26" s="121"/>
      <c r="AL26" s="121"/>
      <c r="AM26" s="121"/>
      <c r="AN26" s="121"/>
      <c r="AO26" s="121"/>
      <c r="AP26" s="121"/>
      <c r="AQ26" s="121"/>
      <c r="AR26" s="121"/>
      <c r="AS26" s="121"/>
      <c r="AU26" s="95"/>
      <c r="AV26" s="95"/>
      <c r="AW26" s="95"/>
      <c r="AX26" s="95"/>
      <c r="BL26" s="121"/>
      <c r="DS26" s="95"/>
      <c r="DT26" s="95"/>
      <c r="GC26" s="96"/>
      <c r="GD26" s="96"/>
      <c r="GE26" s="96"/>
      <c r="GF26" s="96"/>
      <c r="GG26" s="96"/>
      <c r="GH26" s="96"/>
      <c r="GI26" s="96"/>
      <c r="GJ26" s="96"/>
      <c r="GK26" s="97"/>
      <c r="GL26" s="96"/>
      <c r="GM26" s="96"/>
      <c r="GN26" s="96"/>
      <c r="GO26" s="96"/>
      <c r="GP26" s="96"/>
      <c r="GQ26" s="96"/>
      <c r="GR26" s="96"/>
      <c r="GS26" s="96"/>
      <c r="GT26" s="96"/>
      <c r="GU26" s="96"/>
      <c r="GV26" s="96"/>
      <c r="GW26" s="96"/>
      <c r="GX26" s="96"/>
      <c r="GY26" s="96"/>
      <c r="GZ26" s="96"/>
      <c r="HA26" s="122"/>
      <c r="HB26" s="122"/>
    </row>
    <row r="27" spans="1:210" s="94" customFormat="1" x14ac:dyDescent="0.25">
      <c r="A27" s="90" t="s">
        <v>140</v>
      </c>
      <c r="B27" s="91"/>
      <c r="C27" s="91"/>
      <c r="D27" s="92"/>
      <c r="E27" s="92"/>
      <c r="F27" s="93"/>
      <c r="G27" s="91"/>
      <c r="H27" s="91"/>
      <c r="I27" s="91"/>
      <c r="J27" s="91"/>
      <c r="K27" s="92"/>
      <c r="L27" s="92"/>
      <c r="M27" s="92"/>
      <c r="N27" s="92"/>
      <c r="O27" s="92"/>
      <c r="P27" s="92"/>
      <c r="Q27" s="92"/>
      <c r="R27" s="92"/>
      <c r="S27" s="91"/>
      <c r="T27" s="92"/>
      <c r="U27" s="92"/>
      <c r="V27" s="92"/>
      <c r="W27" s="92"/>
      <c r="X27" s="91"/>
      <c r="Y27" s="92"/>
      <c r="Z27" s="92"/>
      <c r="AA27" s="92"/>
      <c r="AB27" s="92"/>
      <c r="AC27" s="92"/>
      <c r="AD27" s="92"/>
      <c r="AE27" s="92"/>
      <c r="AF27" s="92"/>
      <c r="AG27" s="92"/>
      <c r="AH27" s="92"/>
      <c r="AI27" s="92"/>
    </row>
    <row r="28" spans="1:210" s="123" customFormat="1" ht="12.75" customHeight="1" x14ac:dyDescent="0.25">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row>
    <row r="29" spans="1:210" s="123" customFormat="1" ht="12.75" customHeight="1" x14ac:dyDescent="0.25">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row>
    <row r="30" spans="1:210" s="123" customFormat="1" ht="12.75" customHeight="1" x14ac:dyDescent="0.25">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row>
    <row r="31" spans="1:210" s="123" customFormat="1" ht="12.75" customHeight="1" x14ac:dyDescent="0.25">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row>
    <row r="32" spans="1:210" s="123" customFormat="1" ht="12.75" customHeight="1" x14ac:dyDescent="0.25">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row>
    <row r="33" spans="2:35" s="123" customFormat="1" ht="12.75" customHeight="1" x14ac:dyDescent="0.25">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row>
    <row r="34" spans="2:35" s="123" customFormat="1" ht="12.75" customHeight="1" x14ac:dyDescent="0.25">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row>
    <row r="35" spans="2:35" s="123" customFormat="1" ht="12.75" customHeight="1" x14ac:dyDescent="0.25">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row>
    <row r="36" spans="2:35" s="123" customFormat="1" ht="12.75" customHeight="1" x14ac:dyDescent="0.25">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row>
    <row r="37" spans="2:35" s="123" customFormat="1" ht="12.75" customHeight="1" x14ac:dyDescent="0.25">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row>
    <row r="38" spans="2:35" s="123" customFormat="1" ht="12.75" customHeight="1" x14ac:dyDescent="0.25">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row>
    <row r="39" spans="2:35" s="123" customFormat="1" ht="12.75" customHeight="1" x14ac:dyDescent="0.25">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row>
    <row r="40" spans="2:35" s="123" customFormat="1" ht="12.75" customHeight="1" x14ac:dyDescent="0.25">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row>
    <row r="50" spans="1:35" ht="12.75" customHeight="1" x14ac:dyDescent="0.2">
      <c r="A50" s="125" t="s">
        <v>141</v>
      </c>
    </row>
    <row r="51" spans="1:35" s="128" customFormat="1" ht="12.75" customHeight="1" x14ac:dyDescent="0.25">
      <c r="B51" s="129" t="s">
        <v>142</v>
      </c>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row>
    <row r="52" spans="1:35" ht="12.75" customHeight="1" x14ac:dyDescent="0.2">
      <c r="B52" s="130" t="s">
        <v>77</v>
      </c>
    </row>
    <row r="53" spans="1:35" ht="12.75" customHeight="1" x14ac:dyDescent="0.2">
      <c r="B53" s="131" t="s">
        <v>143</v>
      </c>
    </row>
    <row r="54" spans="1:35" ht="12.75" customHeight="1" x14ac:dyDescent="0.2">
      <c r="B54" s="131" t="s">
        <v>144</v>
      </c>
    </row>
    <row r="55" spans="1:35" ht="12.75" customHeight="1" x14ac:dyDescent="0.2">
      <c r="B55" s="131" t="s">
        <v>145</v>
      </c>
    </row>
    <row r="56" spans="1:35" ht="12.75" customHeight="1" x14ac:dyDescent="0.2">
      <c r="B56" s="131" t="s">
        <v>146</v>
      </c>
    </row>
    <row r="57" spans="1:35" ht="12.75" customHeight="1" x14ac:dyDescent="0.2">
      <c r="B57" s="131" t="s">
        <v>147</v>
      </c>
    </row>
    <row r="58" spans="1:35" ht="12.75" customHeight="1" x14ac:dyDescent="0.2">
      <c r="B58" s="131" t="s">
        <v>148</v>
      </c>
    </row>
    <row r="59" spans="1:35" ht="12.75" customHeight="1" x14ac:dyDescent="0.2">
      <c r="B59" s="131" t="s">
        <v>149</v>
      </c>
    </row>
    <row r="60" spans="1:35" ht="12.75" customHeight="1" x14ac:dyDescent="0.2">
      <c r="B60" s="131" t="s">
        <v>150</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xr:uid="{00000000-0002-0000-0300-000000000000}">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xr:uid="{00000000-0002-0000-0300-000001000000}">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xr:uid="{00000000-0002-0000-0300-000002000000}">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46"/>
  <sheetViews>
    <sheetView showWhiteSpace="0" zoomScaleNormal="100" zoomScalePageLayoutView="85"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2" t="s">
        <v>18</v>
      </c>
      <c r="B1" s="302"/>
      <c r="C1" s="302"/>
      <c r="D1" s="302"/>
      <c r="E1" s="302"/>
      <c r="F1" s="302"/>
      <c r="G1" s="302"/>
      <c r="H1" s="302"/>
      <c r="I1" s="302"/>
      <c r="J1" s="302"/>
      <c r="K1" s="302"/>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2" t="s">
        <v>151</v>
      </c>
      <c r="C2" s="133"/>
      <c r="D2" s="133"/>
      <c r="E2" s="133"/>
      <c r="F2" s="133"/>
      <c r="G2" s="133"/>
      <c r="H2" s="133"/>
    </row>
    <row r="3" spans="1:39" s="131" customFormat="1" ht="40.5" customHeight="1" x14ac:dyDescent="0.2">
      <c r="B3" s="134" t="s">
        <v>152</v>
      </c>
      <c r="C3" s="135" t="s">
        <v>153</v>
      </c>
      <c r="D3" s="135" t="s">
        <v>154</v>
      </c>
      <c r="E3" s="135" t="s">
        <v>85</v>
      </c>
      <c r="F3" s="135" t="s">
        <v>155</v>
      </c>
      <c r="G3" s="135" t="s">
        <v>156</v>
      </c>
      <c r="H3" s="135" t="s">
        <v>157</v>
      </c>
      <c r="I3" s="136" t="s">
        <v>17</v>
      </c>
      <c r="J3" s="135" t="s">
        <v>158</v>
      </c>
      <c r="K3" s="135" t="s">
        <v>159</v>
      </c>
    </row>
    <row r="4" spans="1:39" s="131" customFormat="1" x14ac:dyDescent="0.2">
      <c r="B4" s="48" t="str">
        <f>'Data Summary'!C23</f>
        <v>3_FLARE_vol</v>
      </c>
      <c r="C4" s="36">
        <f>'Data Summary'!I23</f>
        <v>1</v>
      </c>
      <c r="D4" s="137">
        <v>1</v>
      </c>
      <c r="E4" s="137">
        <v>2</v>
      </c>
      <c r="F4" s="137">
        <v>2</v>
      </c>
      <c r="G4" s="137">
        <v>2</v>
      </c>
      <c r="H4" s="138">
        <v>1</v>
      </c>
      <c r="I4" s="139" t="str">
        <f t="shared" ref="I4" si="0">IF(D4&lt;&gt;"",D4&amp;","&amp;E4&amp;","&amp;F4&amp;","&amp;G4&amp;","&amp;H4,"0,0,0,0,0")</f>
        <v>1,2,2,2,1</v>
      </c>
      <c r="J4" s="140" t="str">
        <f t="shared" ref="J4" si="1">IF(MAX(D4:H4)&gt;=5, "Requirements not met", "Requirements met")</f>
        <v>Requirements met</v>
      </c>
      <c r="K4" s="141" t="str">
        <f t="shared" ref="K4" si="2">IF(MAX(D4:H4)&gt;=5, "Not OK", "OK")</f>
        <v>OK</v>
      </c>
    </row>
    <row r="5" spans="1:39" s="131" customFormat="1" x14ac:dyDescent="0.2">
      <c r="B5" s="48" t="str">
        <f>'Data Summary'!C24</f>
        <v>3_NG_processed</v>
      </c>
      <c r="C5" s="36">
        <f>'Data Summary'!I24</f>
        <v>2</v>
      </c>
      <c r="D5" s="137">
        <v>1</v>
      </c>
      <c r="E5" s="137">
        <v>2</v>
      </c>
      <c r="F5" s="137">
        <v>2</v>
      </c>
      <c r="G5" s="137">
        <v>2</v>
      </c>
      <c r="H5" s="138">
        <v>1</v>
      </c>
      <c r="I5" s="139" t="str">
        <f t="shared" ref="I5" si="3">IF(D5&lt;&gt;"",D5&amp;","&amp;E5&amp;","&amp;F5&amp;","&amp;G5&amp;","&amp;H5,"0,0,0,0,0")</f>
        <v>1,2,2,2,1</v>
      </c>
      <c r="J5" s="140" t="str">
        <f t="shared" ref="J5" si="4">IF(MAX(D5:H5)&gt;=5, "Requirements not met", "Requirements met")</f>
        <v>Requirements met</v>
      </c>
      <c r="K5" s="141" t="str">
        <f t="shared" ref="K5" si="5">IF(MAX(D5:H5)&gt;=5, "Not OK", "OK")</f>
        <v>OK</v>
      </c>
    </row>
    <row r="6" spans="1:39" s="131" customFormat="1" x14ac:dyDescent="0.2">
      <c r="B6" s="48" t="str">
        <f>'Data Summary'!C25</f>
        <v>3_NGL_processed</v>
      </c>
      <c r="C6" s="36">
        <f>'Data Summary'!I25</f>
        <v>2</v>
      </c>
      <c r="D6" s="137">
        <v>1</v>
      </c>
      <c r="E6" s="137">
        <v>2</v>
      </c>
      <c r="F6" s="137">
        <v>2</v>
      </c>
      <c r="G6" s="137">
        <v>2</v>
      </c>
      <c r="H6" s="138">
        <v>1</v>
      </c>
      <c r="I6" s="139" t="str">
        <f t="shared" ref="I6" si="6">IF(D6&lt;&gt;"",D6&amp;","&amp;E6&amp;","&amp;F6&amp;","&amp;G6&amp;","&amp;H6,"0,0,0,0,0")</f>
        <v>1,2,2,2,1</v>
      </c>
      <c r="J6" s="140" t="str">
        <f t="shared" ref="J6" si="7">IF(MAX(D6:H6)&gt;=5, "Requirements not met", "Requirements met")</f>
        <v>Requirements met</v>
      </c>
      <c r="K6" s="141" t="str">
        <f t="shared" ref="K6" si="8">IF(MAX(D6:H6)&gt;=5, "Not OK", "OK")</f>
        <v>OK</v>
      </c>
    </row>
    <row r="7" spans="1:39" s="131" customFormat="1" ht="12.75" customHeight="1" x14ac:dyDescent="0.2">
      <c r="B7" s="142" t="s">
        <v>71</v>
      </c>
      <c r="C7" s="143"/>
      <c r="D7" s="143"/>
      <c r="E7" s="143"/>
      <c r="F7" s="143"/>
      <c r="G7" s="143"/>
      <c r="H7" s="143"/>
      <c r="I7" s="144" t="str">
        <f>MAX(D4:D6)&amp;","&amp;MAX(E4:E6)&amp;","&amp;MAX(F4:F6)&amp;","&amp;MAX(G4:G6)&amp;","&amp;MAX(H4:H6)</f>
        <v>1,2,2,2,1</v>
      </c>
      <c r="J7" s="318"/>
      <c r="K7" s="318"/>
    </row>
    <row r="8" spans="1:39" ht="20.25" x14ac:dyDescent="0.3">
      <c r="B8" s="8"/>
      <c r="C8" s="8"/>
      <c r="D8" s="8"/>
      <c r="E8" s="8"/>
      <c r="F8" s="8"/>
      <c r="G8" s="8"/>
      <c r="H8" s="8"/>
      <c r="I8" s="64"/>
      <c r="O8" s="8"/>
      <c r="P8" s="8"/>
      <c r="Q8" s="8"/>
      <c r="R8" s="8"/>
      <c r="S8" s="8"/>
      <c r="T8" s="8"/>
      <c r="U8" s="8"/>
      <c r="V8" s="8"/>
      <c r="W8" s="8"/>
      <c r="X8" s="8"/>
      <c r="Y8" s="8"/>
      <c r="Z8" s="8"/>
      <c r="AA8" s="8"/>
      <c r="AB8" s="8"/>
      <c r="AC8" s="8"/>
      <c r="AD8" s="8"/>
      <c r="AE8" s="8"/>
      <c r="AF8" s="8"/>
      <c r="AG8" s="8"/>
      <c r="AH8" s="8"/>
      <c r="AI8" s="8"/>
      <c r="AJ8" s="8"/>
      <c r="AK8" s="8"/>
      <c r="AL8" s="8"/>
      <c r="AM8" s="8"/>
    </row>
    <row r="9" spans="1:39" ht="20.25" x14ac:dyDescent="0.3">
      <c r="A9" s="132" t="s">
        <v>160</v>
      </c>
      <c r="C9" s="8"/>
      <c r="D9" s="8"/>
      <c r="E9" s="8"/>
      <c r="F9" s="8"/>
      <c r="G9" s="8"/>
      <c r="H9" s="64"/>
      <c r="N9" s="8"/>
      <c r="O9" s="8"/>
      <c r="P9" s="8"/>
      <c r="Q9" s="8"/>
      <c r="R9" s="8"/>
      <c r="S9" s="8"/>
      <c r="T9" s="8"/>
      <c r="U9" s="8"/>
      <c r="V9" s="8"/>
      <c r="W9" s="8"/>
      <c r="X9" s="8"/>
      <c r="Y9" s="8"/>
      <c r="Z9" s="8"/>
      <c r="AA9" s="8"/>
      <c r="AB9" s="8"/>
      <c r="AC9" s="8"/>
      <c r="AD9" s="8"/>
      <c r="AE9" s="8"/>
      <c r="AF9" s="8"/>
      <c r="AG9" s="8"/>
      <c r="AH9" s="8"/>
      <c r="AI9" s="8"/>
      <c r="AJ9" s="8"/>
      <c r="AK9" s="8"/>
      <c r="AL9" s="8"/>
    </row>
    <row r="10" spans="1:39" s="146" customFormat="1" ht="13.5" thickBot="1" x14ac:dyDescent="0.25">
      <c r="A10" s="145" t="s">
        <v>161</v>
      </c>
    </row>
    <row r="11" spans="1:39" ht="17.25" customHeight="1" thickBot="1" x14ac:dyDescent="0.25">
      <c r="B11" s="319" t="s">
        <v>162</v>
      </c>
      <c r="C11" s="321" t="s">
        <v>163</v>
      </c>
      <c r="D11" s="322"/>
      <c r="E11" s="322"/>
      <c r="F11" s="322"/>
      <c r="G11" s="323"/>
    </row>
    <row r="12" spans="1:39" ht="13.5" thickBot="1" x14ac:dyDescent="0.25">
      <c r="B12" s="320"/>
      <c r="C12" s="147">
        <v>1</v>
      </c>
      <c r="D12" s="147">
        <v>2</v>
      </c>
      <c r="E12" s="147">
        <v>3</v>
      </c>
      <c r="F12" s="147">
        <v>4</v>
      </c>
      <c r="G12" s="147">
        <v>5</v>
      </c>
    </row>
    <row r="13" spans="1:39" ht="72.75" thickBot="1" x14ac:dyDescent="0.25">
      <c r="B13" s="324" t="s">
        <v>164</v>
      </c>
      <c r="C13" s="148" t="s">
        <v>165</v>
      </c>
      <c r="D13" s="148" t="s">
        <v>166</v>
      </c>
      <c r="E13" s="148" t="s">
        <v>167</v>
      </c>
      <c r="F13" s="148" t="s">
        <v>168</v>
      </c>
      <c r="G13" s="148" t="s">
        <v>169</v>
      </c>
    </row>
    <row r="14" spans="1:39" ht="24" customHeight="1" thickBot="1" x14ac:dyDescent="0.25">
      <c r="B14" s="325"/>
      <c r="C14" s="327" t="s">
        <v>170</v>
      </c>
      <c r="D14" s="328"/>
      <c r="E14" s="327" t="s">
        <v>171</v>
      </c>
      <c r="F14" s="329"/>
      <c r="G14" s="328"/>
    </row>
    <row r="15" spans="1:39" ht="36.75" thickBot="1" x14ac:dyDescent="0.25">
      <c r="B15" s="326"/>
      <c r="C15" s="149" t="s">
        <v>172</v>
      </c>
      <c r="D15" s="330" t="s">
        <v>173</v>
      </c>
      <c r="E15" s="331"/>
      <c r="F15" s="332" t="s">
        <v>174</v>
      </c>
      <c r="G15" s="333"/>
    </row>
    <row r="16" spans="1:39" ht="60.75" thickBot="1" x14ac:dyDescent="0.25">
      <c r="B16" s="150" t="s">
        <v>85</v>
      </c>
      <c r="C16" s="148" t="s">
        <v>175</v>
      </c>
      <c r="D16" s="148" t="s">
        <v>176</v>
      </c>
      <c r="E16" s="148" t="s">
        <v>177</v>
      </c>
      <c r="F16" s="148" t="s">
        <v>178</v>
      </c>
      <c r="G16" s="148" t="s">
        <v>179</v>
      </c>
    </row>
    <row r="17" spans="1:18" ht="44.25" customHeight="1" thickBot="1" x14ac:dyDescent="0.25">
      <c r="B17" s="150" t="s">
        <v>155</v>
      </c>
      <c r="C17" s="148" t="s">
        <v>180</v>
      </c>
      <c r="D17" s="148" t="s">
        <v>181</v>
      </c>
      <c r="E17" s="148" t="s">
        <v>182</v>
      </c>
      <c r="F17" s="148" t="s">
        <v>183</v>
      </c>
      <c r="G17" s="148" t="s">
        <v>184</v>
      </c>
    </row>
    <row r="18" spans="1:18" ht="44.25" customHeight="1" thickBot="1" x14ac:dyDescent="0.25">
      <c r="B18" s="150" t="s">
        <v>156</v>
      </c>
      <c r="C18" s="148" t="s">
        <v>185</v>
      </c>
      <c r="D18" s="148" t="s">
        <v>186</v>
      </c>
      <c r="E18" s="148" t="s">
        <v>187</v>
      </c>
      <c r="F18" s="148" t="s">
        <v>188</v>
      </c>
      <c r="G18" s="148" t="s">
        <v>189</v>
      </c>
    </row>
    <row r="19" spans="1:18" ht="44.25" customHeight="1" thickBot="1" x14ac:dyDescent="0.25">
      <c r="B19" s="150" t="s">
        <v>190</v>
      </c>
      <c r="C19" s="148" t="s">
        <v>191</v>
      </c>
      <c r="D19" s="327" t="s">
        <v>192</v>
      </c>
      <c r="E19" s="328"/>
      <c r="F19" s="148" t="s">
        <v>193</v>
      </c>
      <c r="G19" s="148" t="s">
        <v>194</v>
      </c>
    </row>
    <row r="20" spans="1:18" x14ac:dyDescent="0.2">
      <c r="B20" s="151"/>
      <c r="C20" s="152"/>
      <c r="D20" s="152"/>
      <c r="E20" s="152"/>
      <c r="F20" s="152"/>
      <c r="G20" s="152"/>
    </row>
    <row r="21" spans="1:18" customFormat="1" ht="15" x14ac:dyDescent="0.25">
      <c r="A21" s="153" t="s">
        <v>195</v>
      </c>
      <c r="C21" s="154"/>
      <c r="D21" s="154"/>
      <c r="E21" s="154"/>
      <c r="F21" s="154"/>
      <c r="G21" s="154"/>
      <c r="H21" s="154"/>
      <c r="I21" s="154"/>
      <c r="J21" s="154"/>
      <c r="K21" s="154"/>
      <c r="L21" s="154"/>
      <c r="M21" s="154"/>
      <c r="N21" s="154"/>
      <c r="O21" s="154"/>
      <c r="P21" s="154"/>
      <c r="Q21" s="154"/>
      <c r="R21" s="154"/>
    </row>
    <row r="22" spans="1:18" customFormat="1" ht="15" x14ac:dyDescent="0.25">
      <c r="B22" s="155" t="s">
        <v>196</v>
      </c>
      <c r="C22" s="156"/>
      <c r="D22" s="156"/>
      <c r="E22" s="156"/>
      <c r="F22" s="156"/>
      <c r="G22" s="156"/>
      <c r="H22" s="157"/>
      <c r="I22" s="154"/>
      <c r="J22" s="154"/>
      <c r="K22" s="154"/>
      <c r="L22" s="154"/>
      <c r="M22" s="154"/>
      <c r="N22" s="154"/>
      <c r="O22" s="154"/>
      <c r="P22" s="154"/>
      <c r="Q22" s="154"/>
      <c r="R22" s="154"/>
    </row>
    <row r="23" spans="1:18" customFormat="1" ht="65.25" customHeight="1" x14ac:dyDescent="0.25">
      <c r="B23" s="158"/>
      <c r="C23" s="315" t="s">
        <v>197</v>
      </c>
      <c r="D23" s="316"/>
      <c r="E23" s="316"/>
      <c r="F23" s="316"/>
      <c r="G23" s="316"/>
      <c r="H23" s="317"/>
      <c r="N23" s="159"/>
      <c r="O23" s="159"/>
      <c r="P23" s="159"/>
      <c r="Q23" s="159"/>
      <c r="R23" s="159"/>
    </row>
    <row r="24" spans="1:18" customFormat="1" ht="15" x14ac:dyDescent="0.25">
      <c r="B24" s="158"/>
      <c r="C24" s="160" t="s">
        <v>198</v>
      </c>
      <c r="D24" s="161"/>
      <c r="E24" s="161"/>
      <c r="F24" s="161"/>
      <c r="G24" s="161"/>
      <c r="H24" s="162"/>
      <c r="I24" s="154"/>
      <c r="J24" s="154"/>
      <c r="K24" s="154"/>
      <c r="L24" s="154"/>
      <c r="M24" s="154"/>
      <c r="N24" s="154"/>
      <c r="O24" s="154"/>
      <c r="P24" s="154"/>
      <c r="Q24" s="154"/>
      <c r="R24" s="154"/>
    </row>
    <row r="25" spans="1:18" customFormat="1" ht="15" x14ac:dyDescent="0.25">
      <c r="B25" s="158"/>
      <c r="C25" s="163" t="s">
        <v>199</v>
      </c>
      <c r="D25" s="164"/>
      <c r="E25" s="164"/>
      <c r="F25" s="164"/>
      <c r="G25" s="164"/>
      <c r="H25" s="165"/>
      <c r="I25" s="154"/>
      <c r="J25" s="154"/>
      <c r="K25" s="154"/>
      <c r="L25" s="154"/>
      <c r="M25" s="154"/>
      <c r="N25" s="154"/>
      <c r="O25" s="154"/>
      <c r="P25" s="154"/>
      <c r="Q25" s="154"/>
      <c r="R25" s="154"/>
    </row>
    <row r="26" spans="1:18" customFormat="1" ht="15" x14ac:dyDescent="0.25">
      <c r="B26" s="158"/>
      <c r="C26" s="163" t="s">
        <v>200</v>
      </c>
      <c r="D26" s="164"/>
      <c r="E26" s="164"/>
      <c r="F26" s="164"/>
      <c r="G26" s="164"/>
      <c r="H26" s="165"/>
      <c r="I26" s="154"/>
      <c r="J26" s="154"/>
      <c r="K26" s="154"/>
      <c r="L26" s="154"/>
      <c r="M26" s="154"/>
      <c r="N26" s="154"/>
      <c r="O26" s="154"/>
      <c r="P26" s="154"/>
      <c r="Q26" s="154"/>
      <c r="R26" s="154"/>
    </row>
    <row r="27" spans="1:18" customFormat="1" ht="15" x14ac:dyDescent="0.25">
      <c r="B27" s="158"/>
      <c r="C27" s="163" t="s">
        <v>201</v>
      </c>
      <c r="D27" s="164"/>
      <c r="E27" s="164"/>
      <c r="F27" s="164"/>
      <c r="G27" s="164"/>
      <c r="H27" s="165"/>
      <c r="I27" s="154"/>
      <c r="J27" s="154"/>
      <c r="K27" s="154"/>
      <c r="L27" s="154"/>
      <c r="M27" s="154"/>
      <c r="N27" s="154"/>
      <c r="O27" s="154"/>
      <c r="P27" s="154"/>
      <c r="Q27" s="154"/>
      <c r="R27" s="154"/>
    </row>
    <row r="28" spans="1:18" customFormat="1" ht="15" x14ac:dyDescent="0.25">
      <c r="B28" s="158"/>
      <c r="C28" s="163" t="s">
        <v>202</v>
      </c>
      <c r="D28" s="164"/>
      <c r="E28" s="164"/>
      <c r="F28" s="164"/>
      <c r="G28" s="164"/>
      <c r="H28" s="165"/>
      <c r="I28" s="154"/>
      <c r="J28" s="154"/>
      <c r="K28" s="154"/>
      <c r="L28" s="154"/>
      <c r="M28" s="154"/>
      <c r="N28" s="154"/>
      <c r="O28" s="154"/>
      <c r="P28" s="154"/>
      <c r="Q28" s="154"/>
      <c r="R28" s="154"/>
    </row>
    <row r="29" spans="1:18" customFormat="1" ht="41.25" customHeight="1" x14ac:dyDescent="0.25">
      <c r="B29" s="158"/>
      <c r="C29" s="334" t="s">
        <v>203</v>
      </c>
      <c r="D29" s="335"/>
      <c r="E29" s="335"/>
      <c r="F29" s="335"/>
      <c r="G29" s="335"/>
      <c r="H29" s="336"/>
      <c r="N29" s="166"/>
      <c r="O29" s="166"/>
      <c r="P29" s="166"/>
      <c r="Q29" s="154"/>
      <c r="R29" s="154"/>
    </row>
    <row r="30" spans="1:18" customFormat="1" ht="38.25" customHeight="1" x14ac:dyDescent="0.25">
      <c r="B30" s="167"/>
      <c r="C30" s="315" t="s">
        <v>204</v>
      </c>
      <c r="D30" s="316"/>
      <c r="E30" s="316"/>
      <c r="F30" s="316"/>
      <c r="G30" s="316"/>
      <c r="H30" s="317"/>
      <c r="N30" s="159"/>
      <c r="O30" s="159"/>
      <c r="P30" s="159"/>
      <c r="Q30" s="159"/>
      <c r="R30" s="154"/>
    </row>
    <row r="31" spans="1:18" customFormat="1" ht="43.5" customHeight="1" x14ac:dyDescent="0.25">
      <c r="B31" s="315" t="s">
        <v>205</v>
      </c>
      <c r="C31" s="316"/>
      <c r="D31" s="316"/>
      <c r="E31" s="316"/>
      <c r="F31" s="316"/>
      <c r="G31" s="316"/>
      <c r="H31" s="317"/>
      <c r="I31" s="154"/>
      <c r="J31" s="154"/>
      <c r="K31" s="154"/>
      <c r="L31" s="154"/>
      <c r="M31" s="154"/>
      <c r="N31" s="154"/>
      <c r="O31" s="154"/>
      <c r="P31" s="154"/>
      <c r="Q31" s="154"/>
      <c r="R31" s="154"/>
    </row>
    <row r="32" spans="1:18" customFormat="1" ht="49.5" customHeight="1" x14ac:dyDescent="0.25">
      <c r="B32" s="315" t="s">
        <v>206</v>
      </c>
      <c r="C32" s="316"/>
      <c r="D32" s="316"/>
      <c r="E32" s="316"/>
      <c r="F32" s="316"/>
      <c r="G32" s="316"/>
      <c r="H32" s="317"/>
      <c r="I32" s="168"/>
    </row>
    <row r="33" spans="1:9" customFormat="1" ht="46.5" customHeight="1" x14ac:dyDescent="0.25">
      <c r="B33" s="315" t="s">
        <v>207</v>
      </c>
      <c r="C33" s="316"/>
      <c r="D33" s="316"/>
      <c r="E33" s="316"/>
      <c r="F33" s="316"/>
      <c r="G33" s="316"/>
      <c r="H33" s="317"/>
      <c r="I33" s="168"/>
    </row>
    <row r="34" spans="1:9" customFormat="1" ht="30" customHeight="1" x14ac:dyDescent="0.25">
      <c r="B34" s="315" t="s">
        <v>208</v>
      </c>
      <c r="C34" s="316"/>
      <c r="D34" s="316"/>
      <c r="E34" s="316"/>
      <c r="F34" s="316"/>
      <c r="G34" s="316"/>
      <c r="H34" s="317"/>
      <c r="I34" s="168"/>
    </row>
    <row r="35" spans="1:9" customFormat="1" ht="15" customHeight="1" x14ac:dyDescent="0.25">
      <c r="A35" s="169" t="s">
        <v>209</v>
      </c>
      <c r="B35" s="169"/>
      <c r="I35" s="170"/>
    </row>
    <row r="36" spans="1:9" customFormat="1" ht="30" customHeight="1" x14ac:dyDescent="0.25">
      <c r="B36" s="338" t="s">
        <v>210</v>
      </c>
      <c r="C36" s="339"/>
      <c r="D36" s="339"/>
      <c r="E36" s="339"/>
      <c r="F36" s="339"/>
      <c r="G36" s="339"/>
      <c r="H36" s="340"/>
    </row>
    <row r="37" spans="1:9" customFormat="1" ht="12.75" customHeight="1" x14ac:dyDescent="0.25">
      <c r="B37" s="341" t="s">
        <v>211</v>
      </c>
      <c r="C37" s="342"/>
      <c r="D37" s="342"/>
      <c r="E37" s="342"/>
      <c r="F37" s="342"/>
      <c r="G37" s="171"/>
      <c r="H37" s="172"/>
    </row>
    <row r="38" spans="1:9" customFormat="1" ht="29.25" customHeight="1" x14ac:dyDescent="0.25">
      <c r="B38" s="343" t="s">
        <v>212</v>
      </c>
      <c r="C38" s="344"/>
      <c r="D38" s="344"/>
      <c r="E38" s="344"/>
      <c r="F38" s="344"/>
      <c r="G38" s="344"/>
      <c r="H38" s="345"/>
    </row>
    <row r="39" spans="1:9" customFormat="1" ht="15" customHeight="1" x14ac:dyDescent="0.25">
      <c r="B39" s="173" t="s">
        <v>213</v>
      </c>
      <c r="C39" s="171"/>
      <c r="D39" s="171"/>
      <c r="E39" s="171"/>
      <c r="F39" s="171"/>
      <c r="G39" s="171"/>
      <c r="H39" s="172"/>
    </row>
    <row r="40" spans="1:9" customFormat="1" ht="30.75" customHeight="1" x14ac:dyDescent="0.25">
      <c r="B40" s="343" t="s">
        <v>214</v>
      </c>
      <c r="C40" s="344"/>
      <c r="D40" s="344"/>
      <c r="E40" s="344"/>
      <c r="F40" s="344"/>
      <c r="G40" s="344"/>
      <c r="H40" s="345"/>
    </row>
    <row r="41" spans="1:9" customFormat="1" ht="12.75" customHeight="1" x14ac:dyDescent="0.25">
      <c r="B41" s="346" t="s">
        <v>215</v>
      </c>
      <c r="C41" s="347"/>
      <c r="D41" s="347"/>
      <c r="E41" s="347"/>
      <c r="F41" s="347"/>
      <c r="G41" s="347"/>
      <c r="H41" s="172"/>
    </row>
    <row r="42" spans="1:9" customFormat="1" ht="35.25" customHeight="1" x14ac:dyDescent="0.25">
      <c r="B42" s="343" t="s">
        <v>216</v>
      </c>
      <c r="C42" s="344"/>
      <c r="D42" s="344"/>
      <c r="E42" s="344"/>
      <c r="F42" s="344"/>
      <c r="G42" s="344"/>
      <c r="H42" s="345"/>
    </row>
    <row r="43" spans="1:9" customFormat="1" ht="24.75" customHeight="1" x14ac:dyDescent="0.25">
      <c r="B43" s="348" t="s">
        <v>217</v>
      </c>
      <c r="C43" s="349"/>
      <c r="D43" s="349"/>
      <c r="E43" s="349"/>
      <c r="F43" s="349"/>
      <c r="G43" s="349"/>
      <c r="H43" s="350"/>
    </row>
    <row r="44" spans="1:9" customFormat="1" ht="27.75" customHeight="1" x14ac:dyDescent="0.25">
      <c r="B44" s="334" t="s">
        <v>218</v>
      </c>
      <c r="C44" s="335"/>
      <c r="D44" s="335"/>
      <c r="E44" s="335"/>
      <c r="F44" s="335"/>
      <c r="G44" s="335"/>
      <c r="H44" s="336"/>
    </row>
    <row r="45" spans="1:9" customFormat="1" ht="21" customHeight="1" x14ac:dyDescent="0.25">
      <c r="B45" s="315" t="s">
        <v>219</v>
      </c>
      <c r="C45" s="316"/>
      <c r="D45" s="316"/>
      <c r="E45" s="316"/>
      <c r="F45" s="316"/>
      <c r="G45" s="316"/>
      <c r="H45" s="317"/>
    </row>
    <row r="46" spans="1:9" customFormat="1" ht="26.25" customHeight="1" x14ac:dyDescent="0.25">
      <c r="B46" s="337" t="s">
        <v>220</v>
      </c>
      <c r="C46" s="337"/>
      <c r="D46" s="337"/>
      <c r="E46" s="337"/>
      <c r="F46" s="337"/>
      <c r="G46" s="337"/>
      <c r="H46" s="337"/>
    </row>
  </sheetData>
  <mergeCells count="27">
    <mergeCell ref="B46:H46"/>
    <mergeCell ref="B33:H33"/>
    <mergeCell ref="B34:H34"/>
    <mergeCell ref="B36:H36"/>
    <mergeCell ref="B37:F37"/>
    <mergeCell ref="B38:H38"/>
    <mergeCell ref="B40:H40"/>
    <mergeCell ref="B41:G41"/>
    <mergeCell ref="B42:H42"/>
    <mergeCell ref="B43:H43"/>
    <mergeCell ref="B44:H44"/>
    <mergeCell ref="B45:H45"/>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s>
  <conditionalFormatting sqref="I7">
    <cfRule type="expression" dxfId="3" priority="39">
      <formula>MAX(#REF!)&gt;=5</formula>
    </cfRule>
  </conditionalFormatting>
  <conditionalFormatting sqref="J4:K4">
    <cfRule type="expression" dxfId="2" priority="3">
      <formula>MAX(D4:H4)&gt;=5</formula>
    </cfRule>
  </conditionalFormatting>
  <conditionalFormatting sqref="J5:K5">
    <cfRule type="expression" dxfId="1" priority="2">
      <formula>MAX(D5:H5)&gt;=5</formula>
    </cfRule>
  </conditionalFormatting>
  <conditionalFormatting sqref="J6:K6">
    <cfRule type="expression" dxfId="0" priority="1">
      <formula>MAX(D6:H6)&gt;=5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6"/>
  <sheetViews>
    <sheetView zoomScaleNormal="100" workbookViewId="0">
      <selection activeCell="A9" sqref="A9"/>
    </sheetView>
  </sheetViews>
  <sheetFormatPr defaultRowHeight="15" x14ac:dyDescent="0.25"/>
  <cols>
    <col min="1" max="1" width="25.85546875" style="190" customWidth="1"/>
    <col min="2" max="3" width="11" style="190" customWidth="1"/>
    <col min="4" max="4" width="22.85546875" style="190" customWidth="1"/>
    <col min="5" max="6" width="11" style="190" customWidth="1"/>
    <col min="7" max="8" width="9.140625" style="190" customWidth="1"/>
    <col min="9" max="9" width="19" style="188"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74"/>
    </row>
    <row r="2" spans="1:9" s="180" customFormat="1" ht="18" customHeight="1" x14ac:dyDescent="0.25">
      <c r="A2" s="175" t="s">
        <v>19</v>
      </c>
      <c r="B2" s="176" t="s">
        <v>221</v>
      </c>
      <c r="C2" s="177"/>
      <c r="D2" s="178"/>
      <c r="E2" s="178"/>
      <c r="F2" s="178"/>
      <c r="G2" s="178"/>
      <c r="H2" s="178"/>
      <c r="I2" s="179" t="s">
        <v>62</v>
      </c>
    </row>
    <row r="3" spans="1:9" s="180" customFormat="1" x14ac:dyDescent="0.2">
      <c r="A3" s="181" t="s">
        <v>222</v>
      </c>
      <c r="C3" s="182"/>
      <c r="I3" s="183"/>
    </row>
    <row r="4" spans="1:9" s="180" customFormat="1" ht="12.75" x14ac:dyDescent="0.2">
      <c r="A4" s="184" t="s">
        <v>223</v>
      </c>
      <c r="B4" s="184" t="s">
        <v>58</v>
      </c>
      <c r="C4" s="184" t="s">
        <v>70</v>
      </c>
      <c r="D4" s="184" t="s">
        <v>224</v>
      </c>
      <c r="E4" s="185" t="s">
        <v>22</v>
      </c>
      <c r="F4" s="186"/>
      <c r="G4" s="186"/>
      <c r="H4" s="186"/>
      <c r="I4" s="187"/>
    </row>
    <row r="5" spans="1:9" x14ac:dyDescent="0.25">
      <c r="A5"/>
      <c r="B5"/>
      <c r="C5"/>
      <c r="D5"/>
      <c r="E5"/>
      <c r="F5"/>
      <c r="G5"/>
      <c r="H5"/>
    </row>
    <row r="6" spans="1:9" x14ac:dyDescent="0.25">
      <c r="A6" s="18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37"/>
  <sheetViews>
    <sheetView workbookViewId="0">
      <selection activeCell="F22" sqref="F22"/>
    </sheetView>
  </sheetViews>
  <sheetFormatPr defaultColWidth="9.140625" defaultRowHeight="12.75" x14ac:dyDescent="0.2"/>
  <cols>
    <col min="1" max="3" width="9.140625" style="190"/>
    <col min="4" max="4" width="13.42578125" style="190" bestFit="1" customWidth="1"/>
    <col min="5" max="5" width="16.42578125" style="190" bestFit="1" customWidth="1"/>
    <col min="6" max="6" width="23.42578125" style="190" customWidth="1"/>
    <col min="7" max="7" width="11" style="190" bestFit="1" customWidth="1"/>
    <col min="8" max="259" width="9.140625" style="190"/>
    <col min="260" max="260" width="13.42578125" style="190" bestFit="1" customWidth="1"/>
    <col min="261" max="261" width="16.42578125" style="190" bestFit="1" customWidth="1"/>
    <col min="262" max="262" width="23.42578125" style="190" customWidth="1"/>
    <col min="263" max="263" width="11" style="190" bestFit="1" customWidth="1"/>
    <col min="264" max="515" width="9.140625" style="190"/>
    <col min="516" max="516" width="13.42578125" style="190" bestFit="1" customWidth="1"/>
    <col min="517" max="517" width="16.42578125" style="190" bestFit="1" customWidth="1"/>
    <col min="518" max="518" width="23.42578125" style="190" customWidth="1"/>
    <col min="519" max="519" width="11" style="190" bestFit="1" customWidth="1"/>
    <col min="520" max="771" width="9.140625" style="190"/>
    <col min="772" max="772" width="13.42578125" style="190" bestFit="1" customWidth="1"/>
    <col min="773" max="773" width="16.42578125" style="190" bestFit="1" customWidth="1"/>
    <col min="774" max="774" width="23.42578125" style="190" customWidth="1"/>
    <col min="775" max="775" width="11" style="190" bestFit="1" customWidth="1"/>
    <col min="776" max="1027" width="9.140625" style="190"/>
    <col min="1028" max="1028" width="13.42578125" style="190" bestFit="1" customWidth="1"/>
    <col min="1029" max="1029" width="16.42578125" style="190" bestFit="1" customWidth="1"/>
    <col min="1030" max="1030" width="23.42578125" style="190" customWidth="1"/>
    <col min="1031" max="1031" width="11" style="190" bestFit="1" customWidth="1"/>
    <col min="1032" max="1283" width="9.140625" style="190"/>
    <col min="1284" max="1284" width="13.42578125" style="190" bestFit="1" customWidth="1"/>
    <col min="1285" max="1285" width="16.42578125" style="190" bestFit="1" customWidth="1"/>
    <col min="1286" max="1286" width="23.42578125" style="190" customWidth="1"/>
    <col min="1287" max="1287" width="11" style="190" bestFit="1" customWidth="1"/>
    <col min="1288" max="1539" width="9.140625" style="190"/>
    <col min="1540" max="1540" width="13.42578125" style="190" bestFit="1" customWidth="1"/>
    <col min="1541" max="1541" width="16.42578125" style="190" bestFit="1" customWidth="1"/>
    <col min="1542" max="1542" width="23.42578125" style="190" customWidth="1"/>
    <col min="1543" max="1543" width="11" style="190" bestFit="1" customWidth="1"/>
    <col min="1544" max="1795" width="9.140625" style="190"/>
    <col min="1796" max="1796" width="13.42578125" style="190" bestFit="1" customWidth="1"/>
    <col min="1797" max="1797" width="16.42578125" style="190" bestFit="1" customWidth="1"/>
    <col min="1798" max="1798" width="23.42578125" style="190" customWidth="1"/>
    <col min="1799" max="1799" width="11" style="190" bestFit="1" customWidth="1"/>
    <col min="1800" max="2051" width="9.140625" style="190"/>
    <col min="2052" max="2052" width="13.42578125" style="190" bestFit="1" customWidth="1"/>
    <col min="2053" max="2053" width="16.42578125" style="190" bestFit="1" customWidth="1"/>
    <col min="2054" max="2054" width="23.42578125" style="190" customWidth="1"/>
    <col min="2055" max="2055" width="11" style="190" bestFit="1" customWidth="1"/>
    <col min="2056" max="2307" width="9.140625" style="190"/>
    <col min="2308" max="2308" width="13.42578125" style="190" bestFit="1" customWidth="1"/>
    <col min="2309" max="2309" width="16.42578125" style="190" bestFit="1" customWidth="1"/>
    <col min="2310" max="2310" width="23.42578125" style="190" customWidth="1"/>
    <col min="2311" max="2311" width="11" style="190" bestFit="1" customWidth="1"/>
    <col min="2312" max="2563" width="9.140625" style="190"/>
    <col min="2564" max="2564" width="13.42578125" style="190" bestFit="1" customWidth="1"/>
    <col min="2565" max="2565" width="16.42578125" style="190" bestFit="1" customWidth="1"/>
    <col min="2566" max="2566" width="23.42578125" style="190" customWidth="1"/>
    <col min="2567" max="2567" width="11" style="190" bestFit="1" customWidth="1"/>
    <col min="2568" max="2819" width="9.140625" style="190"/>
    <col min="2820" max="2820" width="13.42578125" style="190" bestFit="1" customWidth="1"/>
    <col min="2821" max="2821" width="16.42578125" style="190" bestFit="1" customWidth="1"/>
    <col min="2822" max="2822" width="23.42578125" style="190" customWidth="1"/>
    <col min="2823" max="2823" width="11" style="190" bestFit="1" customWidth="1"/>
    <col min="2824" max="3075" width="9.140625" style="190"/>
    <col min="3076" max="3076" width="13.42578125" style="190" bestFit="1" customWidth="1"/>
    <col min="3077" max="3077" width="16.42578125" style="190" bestFit="1" customWidth="1"/>
    <col min="3078" max="3078" width="23.42578125" style="190" customWidth="1"/>
    <col min="3079" max="3079" width="11" style="190" bestFit="1" customWidth="1"/>
    <col min="3080" max="3331" width="9.140625" style="190"/>
    <col min="3332" max="3332" width="13.42578125" style="190" bestFit="1" customWidth="1"/>
    <col min="3333" max="3333" width="16.42578125" style="190" bestFit="1" customWidth="1"/>
    <col min="3334" max="3334" width="23.42578125" style="190" customWidth="1"/>
    <col min="3335" max="3335" width="11" style="190" bestFit="1" customWidth="1"/>
    <col min="3336" max="3587" width="9.140625" style="190"/>
    <col min="3588" max="3588" width="13.42578125" style="190" bestFit="1" customWidth="1"/>
    <col min="3589" max="3589" width="16.42578125" style="190" bestFit="1" customWidth="1"/>
    <col min="3590" max="3590" width="23.42578125" style="190" customWidth="1"/>
    <col min="3591" max="3591" width="11" style="190" bestFit="1" customWidth="1"/>
    <col min="3592" max="3843" width="9.140625" style="190"/>
    <col min="3844" max="3844" width="13.42578125" style="190" bestFit="1" customWidth="1"/>
    <col min="3845" max="3845" width="16.42578125" style="190" bestFit="1" customWidth="1"/>
    <col min="3846" max="3846" width="23.42578125" style="190" customWidth="1"/>
    <col min="3847" max="3847" width="11" style="190" bestFit="1" customWidth="1"/>
    <col min="3848" max="4099" width="9.140625" style="190"/>
    <col min="4100" max="4100" width="13.42578125" style="190" bestFit="1" customWidth="1"/>
    <col min="4101" max="4101" width="16.42578125" style="190" bestFit="1" customWidth="1"/>
    <col min="4102" max="4102" width="23.42578125" style="190" customWidth="1"/>
    <col min="4103" max="4103" width="11" style="190" bestFit="1" customWidth="1"/>
    <col min="4104" max="4355" width="9.140625" style="190"/>
    <col min="4356" max="4356" width="13.42578125" style="190" bestFit="1" customWidth="1"/>
    <col min="4357" max="4357" width="16.42578125" style="190" bestFit="1" customWidth="1"/>
    <col min="4358" max="4358" width="23.42578125" style="190" customWidth="1"/>
    <col min="4359" max="4359" width="11" style="190" bestFit="1" customWidth="1"/>
    <col min="4360" max="4611" width="9.140625" style="190"/>
    <col min="4612" max="4612" width="13.42578125" style="190" bestFit="1" customWidth="1"/>
    <col min="4613" max="4613" width="16.42578125" style="190" bestFit="1" customWidth="1"/>
    <col min="4614" max="4614" width="23.42578125" style="190" customWidth="1"/>
    <col min="4615" max="4615" width="11" style="190" bestFit="1" customWidth="1"/>
    <col min="4616" max="4867" width="9.140625" style="190"/>
    <col min="4868" max="4868" width="13.42578125" style="190" bestFit="1" customWidth="1"/>
    <col min="4869" max="4869" width="16.42578125" style="190" bestFit="1" customWidth="1"/>
    <col min="4870" max="4870" width="23.42578125" style="190" customWidth="1"/>
    <col min="4871" max="4871" width="11" style="190" bestFit="1" customWidth="1"/>
    <col min="4872" max="5123" width="9.140625" style="190"/>
    <col min="5124" max="5124" width="13.42578125" style="190" bestFit="1" customWidth="1"/>
    <col min="5125" max="5125" width="16.42578125" style="190" bestFit="1" customWidth="1"/>
    <col min="5126" max="5126" width="23.42578125" style="190" customWidth="1"/>
    <col min="5127" max="5127" width="11" style="190" bestFit="1" customWidth="1"/>
    <col min="5128" max="5379" width="9.140625" style="190"/>
    <col min="5380" max="5380" width="13.42578125" style="190" bestFit="1" customWidth="1"/>
    <col min="5381" max="5381" width="16.42578125" style="190" bestFit="1" customWidth="1"/>
    <col min="5382" max="5382" width="23.42578125" style="190" customWidth="1"/>
    <col min="5383" max="5383" width="11" style="190" bestFit="1" customWidth="1"/>
    <col min="5384" max="5635" width="9.140625" style="190"/>
    <col min="5636" max="5636" width="13.42578125" style="190" bestFit="1" customWidth="1"/>
    <col min="5637" max="5637" width="16.42578125" style="190" bestFit="1" customWidth="1"/>
    <col min="5638" max="5638" width="23.42578125" style="190" customWidth="1"/>
    <col min="5639" max="5639" width="11" style="190" bestFit="1" customWidth="1"/>
    <col min="5640" max="5891" width="9.140625" style="190"/>
    <col min="5892" max="5892" width="13.42578125" style="190" bestFit="1" customWidth="1"/>
    <col min="5893" max="5893" width="16.42578125" style="190" bestFit="1" customWidth="1"/>
    <col min="5894" max="5894" width="23.42578125" style="190" customWidth="1"/>
    <col min="5895" max="5895" width="11" style="190" bestFit="1" customWidth="1"/>
    <col min="5896" max="6147" width="9.140625" style="190"/>
    <col min="6148" max="6148" width="13.42578125" style="190" bestFit="1" customWidth="1"/>
    <col min="6149" max="6149" width="16.42578125" style="190" bestFit="1" customWidth="1"/>
    <col min="6150" max="6150" width="23.42578125" style="190" customWidth="1"/>
    <col min="6151" max="6151" width="11" style="190" bestFit="1" customWidth="1"/>
    <col min="6152" max="6403" width="9.140625" style="190"/>
    <col min="6404" max="6404" width="13.42578125" style="190" bestFit="1" customWidth="1"/>
    <col min="6405" max="6405" width="16.42578125" style="190" bestFit="1" customWidth="1"/>
    <col min="6406" max="6406" width="23.42578125" style="190" customWidth="1"/>
    <col min="6407" max="6407" width="11" style="190" bestFit="1" customWidth="1"/>
    <col min="6408" max="6659" width="9.140625" style="190"/>
    <col min="6660" max="6660" width="13.42578125" style="190" bestFit="1" customWidth="1"/>
    <col min="6661" max="6661" width="16.42578125" style="190" bestFit="1" customWidth="1"/>
    <col min="6662" max="6662" width="23.42578125" style="190" customWidth="1"/>
    <col min="6663" max="6663" width="11" style="190" bestFit="1" customWidth="1"/>
    <col min="6664" max="6915" width="9.140625" style="190"/>
    <col min="6916" max="6916" width="13.42578125" style="190" bestFit="1" customWidth="1"/>
    <col min="6917" max="6917" width="16.42578125" style="190" bestFit="1" customWidth="1"/>
    <col min="6918" max="6918" width="23.42578125" style="190" customWidth="1"/>
    <col min="6919" max="6919" width="11" style="190" bestFit="1" customWidth="1"/>
    <col min="6920" max="7171" width="9.140625" style="190"/>
    <col min="7172" max="7172" width="13.42578125" style="190" bestFit="1" customWidth="1"/>
    <col min="7173" max="7173" width="16.42578125" style="190" bestFit="1" customWidth="1"/>
    <col min="7174" max="7174" width="23.42578125" style="190" customWidth="1"/>
    <col min="7175" max="7175" width="11" style="190" bestFit="1" customWidth="1"/>
    <col min="7176" max="7427" width="9.140625" style="190"/>
    <col min="7428" max="7428" width="13.42578125" style="190" bestFit="1" customWidth="1"/>
    <col min="7429" max="7429" width="16.42578125" style="190" bestFit="1" customWidth="1"/>
    <col min="7430" max="7430" width="23.42578125" style="190" customWidth="1"/>
    <col min="7431" max="7431" width="11" style="190" bestFit="1" customWidth="1"/>
    <col min="7432" max="7683" width="9.140625" style="190"/>
    <col min="7684" max="7684" width="13.42578125" style="190" bestFit="1" customWidth="1"/>
    <col min="7685" max="7685" width="16.42578125" style="190" bestFit="1" customWidth="1"/>
    <col min="7686" max="7686" width="23.42578125" style="190" customWidth="1"/>
    <col min="7687" max="7687" width="11" style="190" bestFit="1" customWidth="1"/>
    <col min="7688" max="7939" width="9.140625" style="190"/>
    <col min="7940" max="7940" width="13.42578125" style="190" bestFit="1" customWidth="1"/>
    <col min="7941" max="7941" width="16.42578125" style="190" bestFit="1" customWidth="1"/>
    <col min="7942" max="7942" width="23.42578125" style="190" customWidth="1"/>
    <col min="7943" max="7943" width="11" style="190" bestFit="1" customWidth="1"/>
    <col min="7944" max="8195" width="9.140625" style="190"/>
    <col min="8196" max="8196" width="13.42578125" style="190" bestFit="1" customWidth="1"/>
    <col min="8197" max="8197" width="16.42578125" style="190" bestFit="1" customWidth="1"/>
    <col min="8198" max="8198" width="23.42578125" style="190" customWidth="1"/>
    <col min="8199" max="8199" width="11" style="190" bestFit="1" customWidth="1"/>
    <col min="8200" max="8451" width="9.140625" style="190"/>
    <col min="8452" max="8452" width="13.42578125" style="190" bestFit="1" customWidth="1"/>
    <col min="8453" max="8453" width="16.42578125" style="190" bestFit="1" customWidth="1"/>
    <col min="8454" max="8454" width="23.42578125" style="190" customWidth="1"/>
    <col min="8455" max="8455" width="11" style="190" bestFit="1" customWidth="1"/>
    <col min="8456" max="8707" width="9.140625" style="190"/>
    <col min="8708" max="8708" width="13.42578125" style="190" bestFit="1" customWidth="1"/>
    <col min="8709" max="8709" width="16.42578125" style="190" bestFit="1" customWidth="1"/>
    <col min="8710" max="8710" width="23.42578125" style="190" customWidth="1"/>
    <col min="8711" max="8711" width="11" style="190" bestFit="1" customWidth="1"/>
    <col min="8712" max="8963" width="9.140625" style="190"/>
    <col min="8964" max="8964" width="13.42578125" style="190" bestFit="1" customWidth="1"/>
    <col min="8965" max="8965" width="16.42578125" style="190" bestFit="1" customWidth="1"/>
    <col min="8966" max="8966" width="23.42578125" style="190" customWidth="1"/>
    <col min="8967" max="8967" width="11" style="190" bestFit="1" customWidth="1"/>
    <col min="8968" max="9219" width="9.140625" style="190"/>
    <col min="9220" max="9220" width="13.42578125" style="190" bestFit="1" customWidth="1"/>
    <col min="9221" max="9221" width="16.42578125" style="190" bestFit="1" customWidth="1"/>
    <col min="9222" max="9222" width="23.42578125" style="190" customWidth="1"/>
    <col min="9223" max="9223" width="11" style="190" bestFit="1" customWidth="1"/>
    <col min="9224" max="9475" width="9.140625" style="190"/>
    <col min="9476" max="9476" width="13.42578125" style="190" bestFit="1" customWidth="1"/>
    <col min="9477" max="9477" width="16.42578125" style="190" bestFit="1" customWidth="1"/>
    <col min="9478" max="9478" width="23.42578125" style="190" customWidth="1"/>
    <col min="9479" max="9479" width="11" style="190" bestFit="1" customWidth="1"/>
    <col min="9480" max="9731" width="9.140625" style="190"/>
    <col min="9732" max="9732" width="13.42578125" style="190" bestFit="1" customWidth="1"/>
    <col min="9733" max="9733" width="16.42578125" style="190" bestFit="1" customWidth="1"/>
    <col min="9734" max="9734" width="23.42578125" style="190" customWidth="1"/>
    <col min="9735" max="9735" width="11" style="190" bestFit="1" customWidth="1"/>
    <col min="9736" max="9987" width="9.140625" style="190"/>
    <col min="9988" max="9988" width="13.42578125" style="190" bestFit="1" customWidth="1"/>
    <col min="9989" max="9989" width="16.42578125" style="190" bestFit="1" customWidth="1"/>
    <col min="9990" max="9990" width="23.42578125" style="190" customWidth="1"/>
    <col min="9991" max="9991" width="11" style="190" bestFit="1" customWidth="1"/>
    <col min="9992" max="10243" width="9.140625" style="190"/>
    <col min="10244" max="10244" width="13.42578125" style="190" bestFit="1" customWidth="1"/>
    <col min="10245" max="10245" width="16.42578125" style="190" bestFit="1" customWidth="1"/>
    <col min="10246" max="10246" width="23.42578125" style="190" customWidth="1"/>
    <col min="10247" max="10247" width="11" style="190" bestFit="1" customWidth="1"/>
    <col min="10248" max="10499" width="9.140625" style="190"/>
    <col min="10500" max="10500" width="13.42578125" style="190" bestFit="1" customWidth="1"/>
    <col min="10501" max="10501" width="16.42578125" style="190" bestFit="1" customWidth="1"/>
    <col min="10502" max="10502" width="23.42578125" style="190" customWidth="1"/>
    <col min="10503" max="10503" width="11" style="190" bestFit="1" customWidth="1"/>
    <col min="10504" max="10755" width="9.140625" style="190"/>
    <col min="10756" max="10756" width="13.42578125" style="190" bestFit="1" customWidth="1"/>
    <col min="10757" max="10757" width="16.42578125" style="190" bestFit="1" customWidth="1"/>
    <col min="10758" max="10758" width="23.42578125" style="190" customWidth="1"/>
    <col min="10759" max="10759" width="11" style="190" bestFit="1" customWidth="1"/>
    <col min="10760" max="11011" width="9.140625" style="190"/>
    <col min="11012" max="11012" width="13.42578125" style="190" bestFit="1" customWidth="1"/>
    <col min="11013" max="11013" width="16.42578125" style="190" bestFit="1" customWidth="1"/>
    <col min="11014" max="11014" width="23.42578125" style="190" customWidth="1"/>
    <col min="11015" max="11015" width="11" style="190" bestFit="1" customWidth="1"/>
    <col min="11016" max="11267" width="9.140625" style="190"/>
    <col min="11268" max="11268" width="13.42578125" style="190" bestFit="1" customWidth="1"/>
    <col min="11269" max="11269" width="16.42578125" style="190" bestFit="1" customWidth="1"/>
    <col min="11270" max="11270" width="23.42578125" style="190" customWidth="1"/>
    <col min="11271" max="11271" width="11" style="190" bestFit="1" customWidth="1"/>
    <col min="11272" max="11523" width="9.140625" style="190"/>
    <col min="11524" max="11524" width="13.42578125" style="190" bestFit="1" customWidth="1"/>
    <col min="11525" max="11525" width="16.42578125" style="190" bestFit="1" customWidth="1"/>
    <col min="11526" max="11526" width="23.42578125" style="190" customWidth="1"/>
    <col min="11527" max="11527" width="11" style="190" bestFit="1" customWidth="1"/>
    <col min="11528" max="11779" width="9.140625" style="190"/>
    <col min="11780" max="11780" width="13.42578125" style="190" bestFit="1" customWidth="1"/>
    <col min="11781" max="11781" width="16.42578125" style="190" bestFit="1" customWidth="1"/>
    <col min="11782" max="11782" width="23.42578125" style="190" customWidth="1"/>
    <col min="11783" max="11783" width="11" style="190" bestFit="1" customWidth="1"/>
    <col min="11784" max="12035" width="9.140625" style="190"/>
    <col min="12036" max="12036" width="13.42578125" style="190" bestFit="1" customWidth="1"/>
    <col min="12037" max="12037" width="16.42578125" style="190" bestFit="1" customWidth="1"/>
    <col min="12038" max="12038" width="23.42578125" style="190" customWidth="1"/>
    <col min="12039" max="12039" width="11" style="190" bestFit="1" customWidth="1"/>
    <col min="12040" max="12291" width="9.140625" style="190"/>
    <col min="12292" max="12292" width="13.42578125" style="190" bestFit="1" customWidth="1"/>
    <col min="12293" max="12293" width="16.42578125" style="190" bestFit="1" customWidth="1"/>
    <col min="12294" max="12294" width="23.42578125" style="190" customWidth="1"/>
    <col min="12295" max="12295" width="11" style="190" bestFit="1" customWidth="1"/>
    <col min="12296" max="12547" width="9.140625" style="190"/>
    <col min="12548" max="12548" width="13.42578125" style="190" bestFit="1" customWidth="1"/>
    <col min="12549" max="12549" width="16.42578125" style="190" bestFit="1" customWidth="1"/>
    <col min="12550" max="12550" width="23.42578125" style="190" customWidth="1"/>
    <col min="12551" max="12551" width="11" style="190" bestFit="1" customWidth="1"/>
    <col min="12552" max="12803" width="9.140625" style="190"/>
    <col min="12804" max="12804" width="13.42578125" style="190" bestFit="1" customWidth="1"/>
    <col min="12805" max="12805" width="16.42578125" style="190" bestFit="1" customWidth="1"/>
    <col min="12806" max="12806" width="23.42578125" style="190" customWidth="1"/>
    <col min="12807" max="12807" width="11" style="190" bestFit="1" customWidth="1"/>
    <col min="12808" max="13059" width="9.140625" style="190"/>
    <col min="13060" max="13060" width="13.42578125" style="190" bestFit="1" customWidth="1"/>
    <col min="13061" max="13061" width="16.42578125" style="190" bestFit="1" customWidth="1"/>
    <col min="13062" max="13062" width="23.42578125" style="190" customWidth="1"/>
    <col min="13063" max="13063" width="11" style="190" bestFit="1" customWidth="1"/>
    <col min="13064" max="13315" width="9.140625" style="190"/>
    <col min="13316" max="13316" width="13.42578125" style="190" bestFit="1" customWidth="1"/>
    <col min="13317" max="13317" width="16.42578125" style="190" bestFit="1" customWidth="1"/>
    <col min="13318" max="13318" width="23.42578125" style="190" customWidth="1"/>
    <col min="13319" max="13319" width="11" style="190" bestFit="1" customWidth="1"/>
    <col min="13320" max="13571" width="9.140625" style="190"/>
    <col min="13572" max="13572" width="13.42578125" style="190" bestFit="1" customWidth="1"/>
    <col min="13573" max="13573" width="16.42578125" style="190" bestFit="1" customWidth="1"/>
    <col min="13574" max="13574" width="23.42578125" style="190" customWidth="1"/>
    <col min="13575" max="13575" width="11" style="190" bestFit="1" customWidth="1"/>
    <col min="13576" max="13827" width="9.140625" style="190"/>
    <col min="13828" max="13828" width="13.42578125" style="190" bestFit="1" customWidth="1"/>
    <col min="13829" max="13829" width="16.42578125" style="190" bestFit="1" customWidth="1"/>
    <col min="13830" max="13830" width="23.42578125" style="190" customWidth="1"/>
    <col min="13831" max="13831" width="11" style="190" bestFit="1" customWidth="1"/>
    <col min="13832" max="14083" width="9.140625" style="190"/>
    <col min="14084" max="14084" width="13.42578125" style="190" bestFit="1" customWidth="1"/>
    <col min="14085" max="14085" width="16.42578125" style="190" bestFit="1" customWidth="1"/>
    <col min="14086" max="14086" width="23.42578125" style="190" customWidth="1"/>
    <col min="14087" max="14087" width="11" style="190" bestFit="1" customWidth="1"/>
    <col min="14088" max="14339" width="9.140625" style="190"/>
    <col min="14340" max="14340" width="13.42578125" style="190" bestFit="1" customWidth="1"/>
    <col min="14341" max="14341" width="16.42578125" style="190" bestFit="1" customWidth="1"/>
    <col min="14342" max="14342" width="23.42578125" style="190" customWidth="1"/>
    <col min="14343" max="14343" width="11" style="190" bestFit="1" customWidth="1"/>
    <col min="14344" max="14595" width="9.140625" style="190"/>
    <col min="14596" max="14596" width="13.42578125" style="190" bestFit="1" customWidth="1"/>
    <col min="14597" max="14597" width="16.42578125" style="190" bestFit="1" customWidth="1"/>
    <col min="14598" max="14598" width="23.42578125" style="190" customWidth="1"/>
    <col min="14599" max="14599" width="11" style="190" bestFit="1" customWidth="1"/>
    <col min="14600" max="14851" width="9.140625" style="190"/>
    <col min="14852" max="14852" width="13.42578125" style="190" bestFit="1" customWidth="1"/>
    <col min="14853" max="14853" width="16.42578125" style="190" bestFit="1" customWidth="1"/>
    <col min="14854" max="14854" width="23.42578125" style="190" customWidth="1"/>
    <col min="14855" max="14855" width="11" style="190" bestFit="1" customWidth="1"/>
    <col min="14856" max="15107" width="9.140625" style="190"/>
    <col min="15108" max="15108" width="13.42578125" style="190" bestFit="1" customWidth="1"/>
    <col min="15109" max="15109" width="16.42578125" style="190" bestFit="1" customWidth="1"/>
    <col min="15110" max="15110" width="23.42578125" style="190" customWidth="1"/>
    <col min="15111" max="15111" width="11" style="190" bestFit="1" customWidth="1"/>
    <col min="15112" max="15363" width="9.140625" style="190"/>
    <col min="15364" max="15364" width="13.42578125" style="190" bestFit="1" customWidth="1"/>
    <col min="15365" max="15365" width="16.42578125" style="190" bestFit="1" customWidth="1"/>
    <col min="15366" max="15366" width="23.42578125" style="190" customWidth="1"/>
    <col min="15367" max="15367" width="11" style="190" bestFit="1" customWidth="1"/>
    <col min="15368" max="15619" width="9.140625" style="190"/>
    <col min="15620" max="15620" width="13.42578125" style="190" bestFit="1" customWidth="1"/>
    <col min="15621" max="15621" width="16.42578125" style="190" bestFit="1" customWidth="1"/>
    <col min="15622" max="15622" width="23.42578125" style="190" customWidth="1"/>
    <col min="15623" max="15623" width="11" style="190" bestFit="1" customWidth="1"/>
    <col min="15624" max="15875" width="9.140625" style="190"/>
    <col min="15876" max="15876" width="13.42578125" style="190" bestFit="1" customWidth="1"/>
    <col min="15877" max="15877" width="16.42578125" style="190" bestFit="1" customWidth="1"/>
    <col min="15878" max="15878" width="23.42578125" style="190" customWidth="1"/>
    <col min="15879" max="15879" width="11" style="190" bestFit="1" customWidth="1"/>
    <col min="15880" max="16131" width="9.140625" style="190"/>
    <col min="16132" max="16132" width="13.42578125" style="190" bestFit="1" customWidth="1"/>
    <col min="16133" max="16133" width="16.42578125" style="190" bestFit="1" customWidth="1"/>
    <col min="16134" max="16134" width="23.42578125" style="190" customWidth="1"/>
    <col min="16135" max="16135" width="11" style="190" bestFit="1" customWidth="1"/>
    <col min="16136" max="16384" width="9.140625" style="190"/>
  </cols>
  <sheetData>
    <row r="1" spans="1:38" ht="20.25" x14ac:dyDescent="0.3">
      <c r="A1" s="191"/>
      <c r="B1" s="192"/>
      <c r="C1" s="191"/>
      <c r="D1" s="192"/>
      <c r="E1" s="191"/>
      <c r="F1" s="191"/>
      <c r="G1" s="191"/>
      <c r="H1" s="64" t="s">
        <v>20</v>
      </c>
      <c r="I1" s="193"/>
      <c r="J1" s="193"/>
      <c r="K1" s="193"/>
      <c r="L1" s="193"/>
      <c r="M1" s="193"/>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row>
    <row r="2" spans="1:38" x14ac:dyDescent="0.2">
      <c r="A2" s="193"/>
      <c r="B2" s="351"/>
      <c r="C2" s="351"/>
      <c r="D2" s="351"/>
      <c r="E2" s="351"/>
      <c r="F2" s="194"/>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row>
    <row r="3" spans="1:38" x14ac:dyDescent="0.2">
      <c r="A3" s="193"/>
      <c r="B3" s="352" t="s">
        <v>225</v>
      </c>
      <c r="C3" s="352"/>
      <c r="D3" s="352"/>
      <c r="E3" s="352"/>
      <c r="F3" s="195" t="s">
        <v>62</v>
      </c>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row>
    <row r="4" spans="1:38" x14ac:dyDescent="0.2">
      <c r="A4" s="193"/>
      <c r="B4" s="193" t="s">
        <v>315</v>
      </c>
      <c r="C4" s="193" t="s">
        <v>316</v>
      </c>
      <c r="D4" s="193" t="s">
        <v>317</v>
      </c>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row>
    <row r="5" spans="1:38" x14ac:dyDescent="0.2">
      <c r="A5" s="193"/>
      <c r="B5" s="196" t="s">
        <v>318</v>
      </c>
      <c r="C5" s="190" t="s">
        <v>316</v>
      </c>
      <c r="D5" s="190" t="s">
        <v>319</v>
      </c>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row>
    <row r="6" spans="1:38" x14ac:dyDescent="0.2">
      <c r="A6" s="193"/>
      <c r="B6" s="197" t="s">
        <v>320</v>
      </c>
      <c r="C6" s="190" t="s">
        <v>316</v>
      </c>
      <c r="D6" s="190" t="s">
        <v>321</v>
      </c>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row>
    <row r="7" spans="1:38" x14ac:dyDescent="0.2">
      <c r="A7" s="193"/>
      <c r="B7" s="196" t="s">
        <v>382</v>
      </c>
      <c r="C7" s="190" t="s">
        <v>316</v>
      </c>
      <c r="D7" s="190" t="s">
        <v>383</v>
      </c>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row>
    <row r="8" spans="1:38" x14ac:dyDescent="0.2">
      <c r="A8" s="193"/>
      <c r="B8" s="197"/>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row>
    <row r="9" spans="1:38" x14ac:dyDescent="0.2">
      <c r="A9" s="193"/>
      <c r="B9" s="196"/>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row>
    <row r="10" spans="1:38" x14ac:dyDescent="0.2">
      <c r="A10" s="193"/>
      <c r="B10" s="198"/>
      <c r="C10" s="193"/>
      <c r="D10" s="193"/>
      <c r="E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row>
    <row r="11" spans="1:38" x14ac:dyDescent="0.2">
      <c r="A11" s="193"/>
      <c r="B11" s="199"/>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row>
    <row r="12" spans="1:38" x14ac:dyDescent="0.2">
      <c r="A12" s="193"/>
      <c r="B12" s="200"/>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row>
    <row r="13" spans="1:38" x14ac:dyDescent="0.2">
      <c r="A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row>
    <row r="14" spans="1:38" x14ac:dyDescent="0.2">
      <c r="A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row>
    <row r="15" spans="1:38" x14ac:dyDescent="0.2">
      <c r="A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row>
    <row r="16" spans="1:38" x14ac:dyDescent="0.2">
      <c r="A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row>
    <row r="17" spans="1:38" x14ac:dyDescent="0.2">
      <c r="A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row>
    <row r="18" spans="1:38" x14ac:dyDescent="0.2">
      <c r="A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row>
    <row r="19" spans="1:38" x14ac:dyDescent="0.2">
      <c r="A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row>
    <row r="20" spans="1:38" x14ac:dyDescent="0.2">
      <c r="A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row>
    <row r="21" spans="1:38" x14ac:dyDescent="0.2">
      <c r="A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row>
    <row r="22" spans="1:38" x14ac:dyDescent="0.2">
      <c r="A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row>
    <row r="23" spans="1:38" x14ac:dyDescent="0.2">
      <c r="A23" s="193"/>
      <c r="B23" s="193"/>
      <c r="C23" s="193"/>
      <c r="D23" s="193"/>
      <c r="E23" s="193"/>
      <c r="F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row>
    <row r="24" spans="1:38" x14ac:dyDescent="0.2">
      <c r="A24" s="193"/>
      <c r="B24" s="193"/>
      <c r="C24" s="193"/>
      <c r="D24" s="193"/>
      <c r="E24" s="193"/>
      <c r="F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row>
    <row r="25" spans="1:38" x14ac:dyDescent="0.2">
      <c r="A25" s="193"/>
      <c r="B25" s="154"/>
      <c r="C25" s="201"/>
      <c r="D25" s="154"/>
      <c r="E25" s="154"/>
      <c r="F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row>
    <row r="26" spans="1:38" x14ac:dyDescent="0.2">
      <c r="A26" s="193"/>
      <c r="B26" s="202"/>
      <c r="C26" s="203"/>
      <c r="D26" s="154"/>
      <c r="E26" s="154"/>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row>
    <row r="27" spans="1:38" x14ac:dyDescent="0.2">
      <c r="A27" s="193"/>
      <c r="B27" s="202"/>
      <c r="C27" s="203"/>
      <c r="D27" s="154"/>
      <c r="E27" s="154"/>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row>
    <row r="28" spans="1:38" x14ac:dyDescent="0.2">
      <c r="A28" s="193"/>
      <c r="B28" s="202"/>
      <c r="C28" s="203"/>
      <c r="D28" s="154"/>
      <c r="E28" s="154"/>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row>
    <row r="29" spans="1:38" x14ac:dyDescent="0.2">
      <c r="B29" s="202"/>
      <c r="C29" s="193"/>
      <c r="D29" s="193"/>
      <c r="E29" s="193"/>
    </row>
    <row r="30" spans="1:38" x14ac:dyDescent="0.2">
      <c r="B30" s="202"/>
      <c r="C30" s="193"/>
      <c r="D30" s="193"/>
      <c r="E30" s="193"/>
    </row>
    <row r="31" spans="1:38" x14ac:dyDescent="0.2">
      <c r="B31" s="199"/>
      <c r="C31" s="193"/>
      <c r="D31" s="193"/>
      <c r="E31" s="193"/>
    </row>
    <row r="37" spans="10:10" x14ac:dyDescent="0.2">
      <c r="J37" s="204"/>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L13"/>
  <sheetViews>
    <sheetView zoomScaleNormal="100" workbookViewId="0">
      <selection activeCell="B37" sqref="B37"/>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4" t="s">
        <v>226</v>
      </c>
      <c r="D3" s="194" t="s">
        <v>9</v>
      </c>
    </row>
    <row r="4" spans="1:38" ht="15" x14ac:dyDescent="0.2">
      <c r="C4" s="205"/>
      <c r="D4" s="353"/>
      <c r="E4" s="354"/>
      <c r="F4" s="354"/>
      <c r="G4" s="354"/>
      <c r="H4" s="354"/>
      <c r="I4" s="354"/>
      <c r="J4" s="354"/>
      <c r="K4" s="354"/>
      <c r="L4" s="354"/>
    </row>
    <row r="5" spans="1:38" ht="15" x14ac:dyDescent="0.2">
      <c r="C5" s="205"/>
      <c r="D5" s="353"/>
      <c r="E5" s="354"/>
      <c r="F5" s="354"/>
      <c r="G5" s="354"/>
      <c r="H5" s="354"/>
      <c r="I5" s="354"/>
      <c r="J5" s="354"/>
      <c r="K5" s="354"/>
      <c r="L5" s="354"/>
    </row>
    <row r="6" spans="1:38" ht="15" x14ac:dyDescent="0.2">
      <c r="C6" s="205"/>
      <c r="D6" s="353"/>
      <c r="E6" s="354"/>
      <c r="F6" s="354"/>
      <c r="G6" s="354"/>
      <c r="H6" s="354"/>
      <c r="I6" s="354"/>
      <c r="J6" s="354"/>
      <c r="K6" s="354"/>
      <c r="L6" s="354"/>
    </row>
    <row r="7" spans="1:38" ht="15" x14ac:dyDescent="0.2">
      <c r="C7" s="205"/>
      <c r="D7" s="353"/>
      <c r="E7" s="354"/>
      <c r="F7" s="354"/>
      <c r="G7" s="354"/>
      <c r="H7" s="354"/>
      <c r="I7" s="354"/>
      <c r="J7" s="354"/>
      <c r="K7" s="354"/>
      <c r="L7" s="354"/>
    </row>
    <row r="8" spans="1:38" ht="15" x14ac:dyDescent="0.2">
      <c r="C8" s="205"/>
      <c r="D8" s="353"/>
      <c r="E8" s="354"/>
      <c r="F8" s="354"/>
      <c r="G8" s="354"/>
      <c r="H8" s="354"/>
      <c r="I8" s="354"/>
      <c r="J8" s="354"/>
      <c r="K8" s="354"/>
      <c r="L8" s="354"/>
    </row>
    <row r="9" spans="1:38" ht="15" x14ac:dyDescent="0.2">
      <c r="C9" s="205"/>
      <c r="D9" s="353"/>
      <c r="E9" s="354"/>
      <c r="F9" s="354"/>
      <c r="G9" s="354"/>
      <c r="H9" s="354"/>
      <c r="I9" s="354"/>
      <c r="J9" s="354"/>
      <c r="K9" s="354"/>
      <c r="L9" s="354"/>
    </row>
    <row r="10" spans="1:38" ht="15" x14ac:dyDescent="0.2">
      <c r="C10" s="205"/>
      <c r="D10" s="353"/>
      <c r="E10" s="354"/>
      <c r="F10" s="354"/>
      <c r="G10" s="354"/>
      <c r="H10" s="354"/>
      <c r="I10" s="354"/>
      <c r="J10" s="354"/>
      <c r="K10" s="354"/>
      <c r="L10" s="354"/>
    </row>
    <row r="11" spans="1:38" ht="15" x14ac:dyDescent="0.2">
      <c r="C11" s="205"/>
      <c r="D11" s="353"/>
      <c r="E11" s="354"/>
      <c r="F11" s="354"/>
      <c r="G11" s="354"/>
      <c r="H11" s="354"/>
      <c r="I11" s="354"/>
      <c r="J11" s="354"/>
      <c r="K11" s="354"/>
      <c r="L11" s="354"/>
    </row>
    <row r="12" spans="1:38" ht="15" x14ac:dyDescent="0.2">
      <c r="C12" s="205"/>
      <c r="D12" s="353"/>
      <c r="E12" s="354"/>
      <c r="F12" s="354"/>
      <c r="G12" s="354"/>
      <c r="H12" s="354"/>
      <c r="I12" s="354"/>
      <c r="J12" s="354"/>
      <c r="K12" s="354"/>
      <c r="L12" s="354"/>
    </row>
    <row r="13" spans="1:38" ht="15" x14ac:dyDescent="0.2">
      <c r="C13" s="205"/>
      <c r="D13" s="353"/>
      <c r="E13" s="354"/>
      <c r="F13" s="354"/>
      <c r="G13" s="354"/>
      <c r="H13" s="354"/>
      <c r="I13" s="354"/>
      <c r="J13" s="354"/>
      <c r="K13" s="354"/>
      <c r="L13" s="354"/>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D2B9-FCF4-42B8-AEA9-AD82AE25878B}">
  <dimension ref="A1"/>
  <sheetViews>
    <sheetView zoomScale="70" zoomScaleNormal="70" workbookViewId="0">
      <selection activeCell="L31" sqref="L31"/>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C91C93D0-36D5-4623-BCEB-385D2FB41A91}"/>
</file>

<file path=customXml/itemProps2.xml><?xml version="1.0" encoding="utf-8"?>
<ds:datastoreItem xmlns:ds="http://schemas.openxmlformats.org/officeDocument/2006/customXml" ds:itemID="{F507D82F-7B5B-4783-87C5-2E90A1BC3204}"/>
</file>

<file path=customXml/itemProps3.xml><?xml version="1.0" encoding="utf-8"?>
<ds:datastoreItem xmlns:ds="http://schemas.openxmlformats.org/officeDocument/2006/customXml" ds:itemID="{8857EB1E-C631-4F7D-A741-C885B0BD0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