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http://prod75-share2/sites/SEA/Collaborative workspace/LCA/2300.203.006/2018 NG unit processes/Ready to submit to NETL/"/>
    </mc:Choice>
  </mc:AlternateContent>
  <xr:revisionPtr revIDLastSave="0" documentId="10_ncr:100000_{6FCDB16A-FECC-46EC-B497-414FF45F4A5C}" xr6:coauthVersionLast="31" xr6:coauthVersionMax="31" xr10:uidLastSave="{00000000-0000-0000-0000-000000000000}"/>
  <bookViews>
    <workbookView xWindow="0" yWindow="0" windowWidth="13875" windowHeight="9300" activeTab="2" xr2:uid="{00000000-000D-0000-FFFF-FFFF00000000}"/>
  </bookViews>
  <sheets>
    <sheet name="Info" sheetId="1" r:id="rId1"/>
    <sheet name="Data Summary" sheetId="2" r:id="rId2"/>
    <sheet name="PS" sheetId="3" r:id="rId3"/>
    <sheet name="Reference Source Info" sheetId="4" r:id="rId4"/>
    <sheet name="DQI" sheetId="5" r:id="rId5"/>
    <sheet name="Example Calculations Sheet" sheetId="6" r:id="rId6"/>
    <sheet name="Conversions" sheetId="7" r:id="rId7"/>
    <sheet name="Assumptions" sheetId="8" r:id="rId8"/>
    <sheet name="Chart" sheetId="16" r:id="rId9"/>
  </sheets>
  <definedNames>
    <definedName name="RiskIsInput" hidden="1">FALSE</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 i="5" l="1"/>
  <c r="E7" i="3" l="1"/>
  <c r="G23" i="2" s="1"/>
  <c r="D7" i="3"/>
  <c r="E23" i="2" s="1"/>
  <c r="C7" i="3"/>
  <c r="F23" i="2" s="1"/>
  <c r="D26" i="2"/>
  <c r="O41" i="2" l="1"/>
  <c r="CI8" i="3"/>
  <c r="CI7" i="3"/>
  <c r="B8" i="3"/>
  <c r="B7" i="3"/>
  <c r="D25" i="2"/>
  <c r="K5" i="5" l="1"/>
  <c r="J5" i="5"/>
  <c r="I5" i="5"/>
  <c r="C5" i="5"/>
  <c r="B5" i="5"/>
  <c r="B24" i="2" l="1"/>
  <c r="G2" i="3" l="1"/>
  <c r="H2" i="3" s="1"/>
  <c r="I2" i="3" s="1"/>
  <c r="J2" i="3" s="1"/>
  <c r="K2" i="3" s="1"/>
  <c r="L2" i="3" s="1"/>
  <c r="M2" i="3" s="1"/>
  <c r="N2" i="3" s="1"/>
  <c r="O2" i="3" s="1"/>
  <c r="P2" i="3" s="1"/>
  <c r="Q2" i="3" s="1"/>
  <c r="R2" i="3" s="1"/>
  <c r="S2" i="3" s="1"/>
  <c r="T2" i="3" s="1"/>
  <c r="U2" i="3" s="1"/>
  <c r="V2" i="3" s="1"/>
  <c r="W2" i="3" s="1"/>
  <c r="X2" i="3" s="1"/>
  <c r="Y2" i="3" s="1"/>
  <c r="Z2" i="3" s="1"/>
  <c r="AA2" i="3" s="1"/>
  <c r="AB2" i="3" s="1"/>
  <c r="AC2" i="3" s="1"/>
  <c r="AD2" i="3" s="1"/>
  <c r="AE2" i="3" s="1"/>
  <c r="AF2" i="3" s="1"/>
  <c r="AG2" i="3" s="1"/>
  <c r="AH2" i="3" s="1"/>
  <c r="AI2" i="3" s="1"/>
  <c r="AJ2" i="3" s="1"/>
  <c r="AK2" i="3" s="1"/>
  <c r="AL2" i="3" s="1"/>
  <c r="AM2" i="3" s="1"/>
  <c r="AN2" i="3" s="1"/>
  <c r="AO2" i="3" s="1"/>
  <c r="AP2" i="3" s="1"/>
  <c r="AQ2" i="3" s="1"/>
  <c r="AR2" i="3" s="1"/>
  <c r="AS2" i="3" s="1"/>
  <c r="AT2" i="3" s="1"/>
  <c r="AU2" i="3" s="1"/>
  <c r="AV2" i="3" s="1"/>
  <c r="AW2" i="3" s="1"/>
  <c r="AX2" i="3" s="1"/>
  <c r="AY2" i="3" s="1"/>
  <c r="AZ2" i="3" s="1"/>
  <c r="BA2" i="3" s="1"/>
  <c r="BB2" i="3" s="1"/>
  <c r="BC2" i="3" s="1"/>
  <c r="BD2" i="3" s="1"/>
  <c r="BE2" i="3" s="1"/>
  <c r="BF2" i="3" s="1"/>
  <c r="BG2" i="3" s="1"/>
  <c r="BH2" i="3" s="1"/>
  <c r="BI2" i="3" s="1"/>
  <c r="BJ2" i="3" s="1"/>
  <c r="BK2" i="3" s="1"/>
  <c r="BL2" i="3" s="1"/>
  <c r="BM2" i="3" s="1"/>
  <c r="BN2" i="3" s="1"/>
  <c r="BO2" i="3" s="1"/>
  <c r="BP2" i="3" s="1"/>
  <c r="BQ2" i="3" s="1"/>
  <c r="BR2" i="3" s="1"/>
  <c r="BS2" i="3" s="1"/>
  <c r="BT2" i="3" s="1"/>
  <c r="BU2" i="3" s="1"/>
  <c r="BV2" i="3" s="1"/>
  <c r="BW2" i="3" s="1"/>
  <c r="BX2" i="3" s="1"/>
  <c r="BY2" i="3" s="1"/>
  <c r="BZ2" i="3" s="1"/>
  <c r="CA2" i="3" s="1"/>
  <c r="CB2" i="3" s="1"/>
  <c r="CC2" i="3" s="1"/>
  <c r="CD2" i="3" s="1"/>
  <c r="CE2" i="3" s="1"/>
  <c r="CF2" i="3" s="1"/>
  <c r="CG2" i="3" s="1"/>
  <c r="CH2" i="3" s="1"/>
  <c r="C41" i="2"/>
  <c r="D27" i="2"/>
  <c r="B26" i="2"/>
  <c r="B18" i="3" l="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C4" i="5"/>
  <c r="B4" i="5"/>
  <c r="K4" i="5"/>
  <c r="J4" i="5"/>
  <c r="I4" i="5"/>
  <c r="F41" i="2"/>
  <c r="F40" i="2"/>
  <c r="H41" i="2"/>
  <c r="C33" i="2"/>
  <c r="H33" i="2" s="1"/>
  <c r="B27" i="2"/>
  <c r="CF5" i="3"/>
  <c r="CC5" i="3"/>
  <c r="BZ5" i="3"/>
  <c r="BW5" i="3"/>
  <c r="BT5" i="3"/>
  <c r="BQ5" i="3"/>
  <c r="BN5" i="3"/>
  <c r="BK5" i="3"/>
  <c r="BH5" i="3"/>
  <c r="BE5" i="3"/>
  <c r="BB5" i="3"/>
  <c r="AY5" i="3"/>
  <c r="AV5" i="3"/>
  <c r="AS5" i="3"/>
  <c r="AP5" i="3"/>
  <c r="AM5" i="3"/>
  <c r="AJ5" i="3"/>
  <c r="AG5" i="3"/>
  <c r="AD5" i="3"/>
  <c r="AA5" i="3"/>
  <c r="X5" i="3"/>
  <c r="U5" i="3"/>
  <c r="R5" i="3"/>
  <c r="O5" i="3"/>
  <c r="L5" i="3"/>
  <c r="I5" i="3"/>
  <c r="F5" i="3"/>
  <c r="H4" i="3"/>
  <c r="G4" i="3"/>
  <c r="F4" i="3"/>
  <c r="K13" i="3"/>
  <c r="K4" i="3" s="1"/>
  <c r="J13" i="3"/>
  <c r="J4" i="3" s="1"/>
  <c r="I13" i="3"/>
  <c r="I4" i="3" s="1"/>
  <c r="N5" i="2"/>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42" i="2"/>
  <c r="H42" i="2"/>
  <c r="G42" i="2"/>
  <c r="H40" i="2"/>
  <c r="G40" i="2"/>
  <c r="I40" i="2" s="1"/>
  <c r="B23" i="2"/>
  <c r="G11" i="2"/>
  <c r="D4" i="1"/>
  <c r="D3" i="1"/>
  <c r="C24" i="1" s="1"/>
  <c r="E8" i="3" l="1"/>
  <c r="G24" i="2" s="1"/>
  <c r="G25" i="2" s="1"/>
  <c r="G26" i="2" s="1"/>
  <c r="C8" i="3"/>
  <c r="F24" i="2" s="1"/>
  <c r="F25" i="2" s="1"/>
  <c r="F26" i="2" s="1"/>
  <c r="D8" i="3"/>
  <c r="M13" i="3"/>
  <c r="P13" i="3" s="1"/>
  <c r="P4" i="3" s="1"/>
  <c r="N13" i="3"/>
  <c r="N4" i="3" s="1"/>
  <c r="C5" i="3"/>
  <c r="D5" i="3" s="1"/>
  <c r="L13" i="3"/>
  <c r="O13" i="3" s="1"/>
  <c r="R13" i="3" s="1"/>
  <c r="E6" i="3"/>
  <c r="C6" i="3"/>
  <c r="D6" i="3"/>
  <c r="E24" i="2" l="1"/>
  <c r="E25" i="2" s="1"/>
  <c r="E26" i="2" s="1"/>
  <c r="M4" i="3"/>
  <c r="S13" i="3"/>
  <c r="S4" i="3" s="1"/>
  <c r="Q13" i="3"/>
  <c r="Q4" i="3" s="1"/>
  <c r="E5" i="3"/>
  <c r="O4" i="3"/>
  <c r="L4" i="3"/>
  <c r="U13" i="3"/>
  <c r="R4" i="3"/>
  <c r="V13" i="3" l="1"/>
  <c r="V4" i="3" s="1"/>
  <c r="T13" i="3"/>
  <c r="T4" i="3" s="1"/>
  <c r="X13" i="3"/>
  <c r="U4" i="3"/>
  <c r="Y13" i="3" l="1"/>
  <c r="Y4" i="3" s="1"/>
  <c r="W13" i="3"/>
  <c r="W4" i="3" s="1"/>
  <c r="AA13" i="3"/>
  <c r="X4" i="3"/>
  <c r="AB13" i="3" l="1"/>
  <c r="AB4" i="3" s="1"/>
  <c r="Z13" i="3"/>
  <c r="Z4" i="3" s="1"/>
  <c r="AD13" i="3"/>
  <c r="AA4" i="3"/>
  <c r="AE13" i="3" l="1"/>
  <c r="AE4" i="3" s="1"/>
  <c r="AC13" i="3"/>
  <c r="AF13" i="3" s="1"/>
  <c r="AG13" i="3"/>
  <c r="AD4" i="3"/>
  <c r="AC4" i="3" l="1"/>
  <c r="AH13" i="3"/>
  <c r="AK13" i="3" s="1"/>
  <c r="AI13" i="3"/>
  <c r="AF4" i="3"/>
  <c r="AJ13" i="3"/>
  <c r="AG4" i="3"/>
  <c r="AH4" i="3" l="1"/>
  <c r="AL13" i="3"/>
  <c r="AI4" i="3"/>
  <c r="AN13" i="3"/>
  <c r="AK4" i="3"/>
  <c r="AJ4" i="3"/>
  <c r="AM13" i="3"/>
  <c r="AN4" i="3" l="1"/>
  <c r="AQ13" i="3"/>
  <c r="AO13" i="3"/>
  <c r="AL4" i="3"/>
  <c r="AM4" i="3"/>
  <c r="AP13" i="3"/>
  <c r="AO4" i="3" l="1"/>
  <c r="AR13" i="3"/>
  <c r="AT13" i="3"/>
  <c r="AQ4" i="3"/>
  <c r="AS13" i="3"/>
  <c r="AP4" i="3"/>
  <c r="AT4" i="3" l="1"/>
  <c r="AW13" i="3"/>
  <c r="AR4" i="3"/>
  <c r="AU13" i="3"/>
  <c r="AV13" i="3"/>
  <c r="AS4" i="3"/>
  <c r="AX13" i="3" l="1"/>
  <c r="AU4" i="3"/>
  <c r="AW4" i="3"/>
  <c r="AZ13" i="3"/>
  <c r="AY13" i="3"/>
  <c r="AV4" i="3"/>
  <c r="BA13" i="3" l="1"/>
  <c r="AX4" i="3"/>
  <c r="BC13" i="3"/>
  <c r="AZ4" i="3"/>
  <c r="BB13" i="3"/>
  <c r="AY4" i="3"/>
  <c r="BF13" i="3" l="1"/>
  <c r="BC4" i="3"/>
  <c r="BD13" i="3"/>
  <c r="BA4" i="3"/>
  <c r="BE13" i="3"/>
  <c r="BB4" i="3"/>
  <c r="BG13" i="3" l="1"/>
  <c r="BD4" i="3"/>
  <c r="BF4" i="3"/>
  <c r="BI13" i="3"/>
  <c r="BH13" i="3"/>
  <c r="BE4" i="3"/>
  <c r="BJ13" i="3" l="1"/>
  <c r="BG4" i="3"/>
  <c r="BI4" i="3"/>
  <c r="BL13" i="3"/>
  <c r="BK13" i="3"/>
  <c r="BH4" i="3"/>
  <c r="BJ4" i="3" l="1"/>
  <c r="BM13" i="3"/>
  <c r="BL4" i="3"/>
  <c r="BO13" i="3"/>
  <c r="BN13" i="3"/>
  <c r="BK4" i="3"/>
  <c r="BR13" i="3" l="1"/>
  <c r="BO4" i="3"/>
  <c r="BP13" i="3"/>
  <c r="BM4" i="3"/>
  <c r="BQ13" i="3"/>
  <c r="BN4" i="3"/>
  <c r="BS13" i="3" l="1"/>
  <c r="BP4" i="3"/>
  <c r="BU13" i="3"/>
  <c r="BR4" i="3"/>
  <c r="BQ4" i="3"/>
  <c r="BT13" i="3"/>
  <c r="BV13" i="3" l="1"/>
  <c r="BS4" i="3"/>
  <c r="BX13" i="3"/>
  <c r="BU4" i="3"/>
  <c r="BW13" i="3"/>
  <c r="BT4" i="3"/>
  <c r="BV4" i="3" l="1"/>
  <c r="BY13" i="3"/>
  <c r="BX4" i="3"/>
  <c r="CA13" i="3"/>
  <c r="BZ13" i="3"/>
  <c r="BW4" i="3"/>
  <c r="BY4" i="3" l="1"/>
  <c r="CB13" i="3"/>
  <c r="CA4" i="3"/>
  <c r="CD13" i="3"/>
  <c r="BZ4" i="3"/>
  <c r="CC13" i="3"/>
  <c r="CG13" i="3" l="1"/>
  <c r="CG4" i="3" s="1"/>
  <c r="CD4" i="3"/>
  <c r="CE13" i="3"/>
  <c r="CB4" i="3"/>
  <c r="CC4" i="3"/>
  <c r="CF13" i="3"/>
  <c r="CF4" i="3" s="1"/>
  <c r="CH13" i="3" l="1"/>
  <c r="CH4" i="3" s="1"/>
  <c r="CE4" i="3"/>
  <c r="G27" i="2" l="1"/>
  <c r="F27" i="2"/>
  <c r="G41" i="2" l="1"/>
  <c r="I41" i="2" s="1"/>
  <c r="E27" i="2"/>
  <c r="G33" i="2" s="1"/>
  <c r="I33" i="2" s="1"/>
</calcChain>
</file>

<file path=xl/sharedStrings.xml><?xml version="1.0" encoding="utf-8"?>
<sst xmlns="http://schemas.openxmlformats.org/spreadsheetml/2006/main" count="528" uniqueCount="378">
  <si>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</si>
  <si>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</si>
  <si>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</si>
  <si>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</si>
  <si>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</si>
  <si>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</si>
  <si>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</si>
  <si>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</si>
  <si>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</si>
  <si>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</si>
  <si>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</si>
  <si>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</si>
  <si>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</si>
  <si>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</si>
  <si>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</si>
  <si>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</si>
  <si>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</si>
  <si>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</si>
  <si>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</si>
  <si>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</si>
  <si>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</si>
  <si>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</si>
  <si>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</si>
  <si>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</si>
  <si>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</si>
  <si>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</si>
  <si>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</si>
  <si>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</si>
  <si>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</si>
  <si>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</si>
  <si>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</si>
  <si>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</si>
  <si>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</si>
  <si>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</si>
  <si>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</si>
  <si>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</si>
  <si>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Template Version:</t>
  </si>
  <si>
    <t>4.0</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</si>
  <si>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</si>
  <si>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</si>
  <si>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</si>
  <si>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</si>
  <si>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</si>
  <si>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</si>
  <si>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</si>
  <si>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</si>
  <si>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</si>
  <si>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</si>
  <si>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</si>
  <si>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</si>
  <si>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</si>
  <si>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</si>
  <si>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</si>
  <si>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</si>
  <si>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</si>
  <si>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</si>
  <si>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</si>
  <si>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</si>
  <si>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</si>
  <si>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</si>
  <si>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</si>
  <si>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</si>
  <si>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</si>
  <si>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</si>
  <si>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</si>
  <si>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</si>
  <si>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</si>
  <si>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</si>
  <si>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</si>
  <si>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</si>
  <si>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</si>
  <si>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</si>
  <si>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</si>
  <si>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</si>
  <si>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</si>
  <si>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</si>
  <si>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</si>
  <si>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</si>
  <si>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</si>
  <si>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</si>
  <si>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</si>
  <si>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Note: Inventory items not included are assumed to be zero based on best engineering judgment or assumed to be zero because no data was available to categorize them for this unit process at the time of its creation.</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</si>
  <si>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</si>
  <si>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</si>
  <si>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</si>
  <si>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</si>
  <si>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</si>
  <si>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</si>
  <si>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</si>
  <si>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</si>
  <si>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</si>
  <si>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</si>
  <si>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</si>
  <si>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</si>
  <si>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</si>
  <si>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</si>
  <si>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</si>
  <si>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</si>
  <si>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</si>
  <si>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</si>
  <si>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</si>
  <si>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</si>
  <si>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</si>
  <si>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</si>
  <si>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</si>
  <si>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</si>
  <si>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</si>
  <si>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</si>
  <si>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</si>
  <si>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</si>
  <si>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</si>
  <si>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</si>
  <si>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</si>
  <si>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Descriptions:</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</si>
  <si>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</si>
  <si>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</si>
  <si>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</si>
  <si>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</si>
  <si>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</si>
  <si>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</si>
  <si>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</si>
  <si>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</si>
  <si>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</si>
  <si>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</si>
  <si>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</si>
  <si>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</si>
  <si>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</si>
  <si>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</si>
  <si>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</si>
  <si>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</si>
  <si>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</si>
  <si>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</si>
  <si>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</si>
  <si>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</si>
  <si>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</si>
  <si>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</si>
  <si>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</si>
  <si>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</si>
  <si>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</si>
  <si>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</si>
  <si>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</si>
  <si>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</si>
  <si>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</si>
  <si>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</si>
  <si>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</si>
  <si>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</si>
  <si>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</si>
  <si>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</si>
  <si>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</si>
  <si>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</si>
  <si>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</si>
  <si>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</si>
  <si>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</si>
  <si>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</si>
  <si>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</si>
  <si>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</si>
  <si>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</si>
  <si>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</si>
  <si>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</si>
  <si>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</si>
  <si>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</si>
  <si>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</si>
  <si>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</si>
  <si>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</si>
  <si>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</si>
  <si>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</si>
  <si>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</si>
  <si>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</si>
  <si>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</si>
  <si>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</si>
  <si>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</si>
  <si>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</si>
  <si>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</si>
  <si>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</si>
  <si>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</si>
  <si>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</si>
  <si>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</si>
  <si>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</si>
  <si>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</si>
  <si>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</si>
  <si>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</si>
  <si>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</si>
  <si>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</si>
  <si>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</si>
  <si>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</si>
  <si>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</si>
  <si>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</si>
  <si>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</si>
  <si>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</si>
  <si>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</si>
  <si>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</si>
  <si>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</si>
  <si>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</si>
  <si>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</si>
  <si>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</si>
  <si>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</si>
  <si>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</si>
  <si>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</si>
  <si>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</si>
  <si>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</si>
  <si>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</si>
  <si>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</si>
  <si>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</si>
  <si>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</si>
  <si>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</si>
  <si>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</si>
  <si>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</si>
  <si>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</si>
  <si>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</si>
  <si>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</si>
  <si>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</si>
  <si>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</si>
  <si>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</si>
  <si>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</si>
  <si>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</si>
  <si>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</si>
  <si>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</si>
  <si>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</si>
  <si>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</si>
  <si>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</si>
  <si>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</si>
  <si>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</si>
  <si>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</si>
  <si>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</si>
  <si>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</si>
  <si>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</si>
  <si>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</si>
  <si>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Appalachian - Shale - Min</t>
  </si>
  <si>
    <t>Appalachian - Shale</t>
  </si>
  <si>
    <t>Appalachian - Shale - Max</t>
  </si>
  <si>
    <t>Gulf - Conventional - Min</t>
  </si>
  <si>
    <t>Gulf - Conventional</t>
  </si>
  <si>
    <t>Gulf - Conventional - Max</t>
  </si>
  <si>
    <t>Gulf - Shale - Min</t>
  </si>
  <si>
    <t>Gulf - Shale</t>
  </si>
  <si>
    <t>Gulf - Shale - Max</t>
  </si>
  <si>
    <t>Gulf - Tight - Min</t>
  </si>
  <si>
    <t>Gulf - Tight</t>
  </si>
  <si>
    <t>Gulf - Tight - Max</t>
  </si>
  <si>
    <t>Arkla - Conventional - Min</t>
  </si>
  <si>
    <t>Arkla - Conventional</t>
  </si>
  <si>
    <t>Arkla - Conventional - Max</t>
  </si>
  <si>
    <t>Arkla - Shale - Min</t>
  </si>
  <si>
    <t>Arkla - Shale</t>
  </si>
  <si>
    <t>Arkla - Shale - Max</t>
  </si>
  <si>
    <t>Arkla - Tight - Min</t>
  </si>
  <si>
    <t>Arkla - Tight</t>
  </si>
  <si>
    <t>Arkla - Tight - Max</t>
  </si>
  <si>
    <t>East Texas - Conventional - Min</t>
  </si>
  <si>
    <t>East Texas - Conventional</t>
  </si>
  <si>
    <t>East Texas - Conventional - Max</t>
  </si>
  <si>
    <t>East Texas - Shale - Min</t>
  </si>
  <si>
    <t>East Texas - Shale</t>
  </si>
  <si>
    <t>East Texas - Shale - Max</t>
  </si>
  <si>
    <t>East Texas - Tight - Min</t>
  </si>
  <si>
    <t>East Texas - Tight</t>
  </si>
  <si>
    <t>East Texas - Tight - Max</t>
  </si>
  <si>
    <t>Arkoma - Conventional - Min</t>
  </si>
  <si>
    <t>Arkoma - Conventional</t>
  </si>
  <si>
    <t>Arkoma - Conventional - Max</t>
  </si>
  <si>
    <t>Arkoma - Shale - Min</t>
  </si>
  <si>
    <t>Arkoma - Shale</t>
  </si>
  <si>
    <t>Arkoma - Shale - Max</t>
  </si>
  <si>
    <t>South Oklahoma - Shale - Min</t>
  </si>
  <si>
    <t>South Oklahoma - Shale</t>
  </si>
  <si>
    <t>South Oklahoma - Shale - Max</t>
  </si>
  <si>
    <t>Anadarko - Conventional - Min</t>
  </si>
  <si>
    <t>Anadarko - Conventional</t>
  </si>
  <si>
    <t>Anadarko - Conventional - Max</t>
  </si>
  <si>
    <t>Anadarko - Shale - Min</t>
  </si>
  <si>
    <t>Anadarko - Shale</t>
  </si>
  <si>
    <t>Anadarko - Shale - Max</t>
  </si>
  <si>
    <t>Anadarko - Tight - Min</t>
  </si>
  <si>
    <t>Anadarko - Tight</t>
  </si>
  <si>
    <t>Anadarko - Tight - Max</t>
  </si>
  <si>
    <t>Strawn - Shale - Min</t>
  </si>
  <si>
    <t>Strawn - Shale</t>
  </si>
  <si>
    <t>Strawn - Shale - Max</t>
  </si>
  <si>
    <t>Fort Worth - Shale - Min</t>
  </si>
  <si>
    <t>Fort Worth - Shale</t>
  </si>
  <si>
    <t>Fort Worth - Shale - Max</t>
  </si>
  <si>
    <t>Permian - Conventional - Min</t>
  </si>
  <si>
    <t>Permian - Conventional</t>
  </si>
  <si>
    <t>Permian - Conventional - Max</t>
  </si>
  <si>
    <t>Permian - Shale - Min</t>
  </si>
  <si>
    <t>Permian - Shale</t>
  </si>
  <si>
    <t>Permian - Shale - Max</t>
  </si>
  <si>
    <t>Green River - Conventional - Min</t>
  </si>
  <si>
    <t>Green River - Conventional</t>
  </si>
  <si>
    <t>Green River - Conventional - Max</t>
  </si>
  <si>
    <t>Green River - Tight - Min</t>
  </si>
  <si>
    <t>Green River - Tight</t>
  </si>
  <si>
    <t>Green River - Tight - Max</t>
  </si>
  <si>
    <t>Uinta - Conventional - Min</t>
  </si>
  <si>
    <t>Uinta - Conventional</t>
  </si>
  <si>
    <t>Uinta - Conventional - Max</t>
  </si>
  <si>
    <t>Uinta - Tight - Min</t>
  </si>
  <si>
    <t>Uinta - Tight</t>
  </si>
  <si>
    <t>Uinta - Tight - Max</t>
  </si>
  <si>
    <t>San Juan - CBM - Min</t>
  </si>
  <si>
    <t>San Juan - CBM</t>
  </si>
  <si>
    <t>San Juan - CBM - Max</t>
  </si>
  <si>
    <t>San Juan - Conventional - Min</t>
  </si>
  <si>
    <t>San Juan - Conventional</t>
  </si>
  <si>
    <t>San Juan - Conventional - Max</t>
  </si>
  <si>
    <t>Piceance - Tight - Min</t>
  </si>
  <si>
    <t>Piceance - Tight</t>
  </si>
  <si>
    <t>Piceance - Tight - Max</t>
  </si>
  <si>
    <t>L</t>
  </si>
  <si>
    <t>E</t>
  </si>
  <si>
    <t>H</t>
  </si>
  <si>
    <t>Natural Gas [intermediate flow]</t>
  </si>
  <si>
    <t>kg NG</t>
  </si>
  <si>
    <t>natural gas</t>
  </si>
  <si>
    <t>United States</t>
  </si>
  <si>
    <t>1 MCF</t>
  </si>
  <si>
    <t>=</t>
  </si>
  <si>
    <t xml:space="preserve"> 1000 scf</t>
  </si>
  <si>
    <t>1 kg</t>
  </si>
  <si>
    <t>2.205 lb</t>
  </si>
  <si>
    <t>1 scf NG</t>
  </si>
  <si>
    <t>0.042 lb NG</t>
  </si>
  <si>
    <t>EPA</t>
  </si>
  <si>
    <t>2016</t>
  </si>
  <si>
    <t>Government Database</t>
  </si>
  <si>
    <t>Abbreviations used throughout this DS: MCF (thousand cubic feet), scf (standard cubic feet), NG (natural gas)</t>
  </si>
  <si>
    <t>`</t>
  </si>
  <si>
    <t>https://www.epa.gov/enviro/greenhouse-gas-customized-search. Accessed August 22, 2018</t>
  </si>
  <si>
    <t>August 22, 2018</t>
  </si>
  <si>
    <t>EPA. 2016. Greenhouse Gas Reporting Program. Environmental Protection Agency. https://www.epa.gov/enviro/greenhouse-gas-customized-search. Accessed August 22, 2018</t>
  </si>
  <si>
    <t>Natural gas [Intermediate Flow]</t>
  </si>
  <si>
    <t>MCF</t>
  </si>
  <si>
    <t>NG_combusted</t>
  </si>
  <si>
    <t>NG fuel [to combustion]</t>
  </si>
  <si>
    <r>
      <t>Note: All inputs and outputs are normalized per the reference flow (e.g., per 1 kg</t>
    </r>
    <r>
      <rPr>
        <b/>
        <sz val="10"/>
        <color indexed="8"/>
        <rFont val="Arial"/>
        <family val="2"/>
      </rPr>
      <t xml:space="preserve"> </t>
    </r>
    <r>
      <rPr>
        <sz val="10"/>
        <color indexed="8"/>
        <rFont val="Arial"/>
        <family val="2"/>
      </rPr>
      <t>of natural gas distributed).</t>
    </r>
  </si>
  <si>
    <t>7_NG_deliv</t>
  </si>
  <si>
    <t>7_NG_deliv_kg</t>
  </si>
  <si>
    <t>NG_transpipeline</t>
  </si>
  <si>
    <t>tonnes</t>
  </si>
  <si>
    <t>[MCF] Annual natural gas delivered by distribution systems, volume</t>
  </si>
  <si>
    <t>[kg] Annual natural gas delivered by distribution systems, mass</t>
  </si>
  <si>
    <t>[kg] Total natural gas from transmission pipelines, which is the sum of natural gas that is flared and natural gas processed.</t>
  </si>
  <si>
    <t>Distribution combustion compressor drivers</t>
  </si>
  <si>
    <t>Combustion of natural gas by compressor drivers during distribution</t>
  </si>
  <si>
    <t xml:space="preserve">This unit process provides a summary of relevant input and output flows associated with the combustion of natural gas by compressor drivers during distribution. </t>
  </si>
  <si>
    <t>7_COMB_CO2_cd</t>
  </si>
  <si>
    <t>[tonnes] CO2 emissions from distribution combustion by compressor drivers.</t>
  </si>
  <si>
    <t>[kg] Quantity of natural gas that is combusted by compressor drivers per unit of natural gas distributed. Formula uses an emission factor of 2.826 kg CO2 per combustion of 1 kg of NG.</t>
  </si>
  <si>
    <t>This unit process is composed of this document and the file, DF_NG_Distribution_Combustion_Compressors_2018.01.docx, which provides additional details regarding calculations, data quality, and references as relevant.</t>
  </si>
  <si>
    <t>Quantity of NG combusted by compressor drivers at distribution facilities in Appalachian - Shale</t>
  </si>
  <si>
    <t>Quantity of NG combusted by compressor drivers at distribution facilities in Gulf - Conventional</t>
  </si>
  <si>
    <t>Quantity of NG combusted by compressor drivers at distribution facilities in Gulf - Shale</t>
  </si>
  <si>
    <t>Quantity of NG combusted by compressor drivers at distribution facilities in Gulf - Tight</t>
  </si>
  <si>
    <t>Quantity of NG combusted by compressor drivers at distribution facilities in Arkla - Conventional</t>
  </si>
  <si>
    <t>Quantity of NG combusted by compressor drivers at distribution facilities in Arkla - Shale</t>
  </si>
  <si>
    <t>Quantity of NG combusted by compressor drivers at distribution facilities in Arkla - Tight</t>
  </si>
  <si>
    <t>Quantity of NG combusted by compressor drivers at distribution facilities in East Texas - Conventional</t>
  </si>
  <si>
    <t>Quantity of NG combusted by compressor drivers at distribution facilities in East Texas - Shale</t>
  </si>
  <si>
    <t>Quantity of NG combusted by compressor drivers at distribution facilities in East Texas - Tight</t>
  </si>
  <si>
    <t>Quantity of NG combusted by compressor drivers at distribution facilities in Arkoma - Conventional</t>
  </si>
  <si>
    <t>Quantity of NG combusted by compressor drivers at distribution facilities in Arkoma - Shale</t>
  </si>
  <si>
    <t>Quantity of NG combusted by compressor drivers at distribution facilities in South Oklahoma - Shale</t>
  </si>
  <si>
    <t>Quantity of NG combusted by compressor drivers at distribution facilities in Anadarko - Conventional</t>
  </si>
  <si>
    <t>Quantity of NG combusted by compressor drivers at distribution facilities in Anadarko - Shale</t>
  </si>
  <si>
    <t>Quantity of NG combusted by compressor drivers at distribution facilities in Anadarko - Tight</t>
  </si>
  <si>
    <t>Quantity of NG combusted by compressor drivers at distribution facilities in Strawn - Shale</t>
  </si>
  <si>
    <t>Quantity of NG combusted by compressor drivers at distribution facilities in Fort Worth - Shale</t>
  </si>
  <si>
    <t>Quantity of NG combusted by compressor drivers at distribution facilities in Permian - Conventional</t>
  </si>
  <si>
    <t>Quantity of NG combusted by compressor drivers at distribution facilities in Permian - Shale</t>
  </si>
  <si>
    <t>Quantity of NG combusted by compressor drivers at distribution facilities in Green River - Conventional</t>
  </si>
  <si>
    <t>Quantity of NG combusted by compressor drivers at distribution facilities in Green River - Tight</t>
  </si>
  <si>
    <t>Quantity of NG combusted by compressor drivers at distribution facilities in Uinta - Conventional</t>
  </si>
  <si>
    <t>Quantity of NG combusted by compressor drivers at distribution facilities in Uinta - Tight</t>
  </si>
  <si>
    <t>Quantity of NG combusted by compressor drivers at distribution facilities in San Juan - CBM</t>
  </si>
  <si>
    <t>Quantity of NG combusted by compressor drivers at distribution facilities in San Juan - Conventional</t>
  </si>
  <si>
    <t>Quantity of NG combusted by compressor drivers at distribution facilities in Piceance - Tight</t>
  </si>
  <si>
    <t>No</t>
  </si>
  <si>
    <t>[Intermediate flow] Natural gas input, delivered via tranmission pipeline. This includes NG eventually delivered to consumer and NG combusted for compression energy.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</si>
</sst>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00"/>
    <numFmt numFmtId="166" formatCode="0.000000"/>
    <numFmt numFmtId="167" formatCode="0.0000E+00"/>
    <numFmt numFmtId="168" formatCode="0.000E+00"/>
    <numFmt numFmtId="169" formatCode="0.00000E+00"/>
  </numFmts>
  <fonts count="34"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8"/>
      <color rgb="FF000000"/>
      <name val="Segoe UI"/>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b/>
      <sz val="16"/>
      <color theme="0"/>
      <name val="Arial"/>
      <family val="2"/>
    </font>
    <font>
      <sz val="10"/>
      <color theme="0"/>
      <name val="Arial"/>
      <family val="2"/>
    </font>
  </fonts>
  <fills count="16">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s>
  <borders count="38">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0" fontId="22" fillId="0" borderId="0" applyNumberFormat="0" applyFill="0" applyBorder="0" applyAlignment="0" applyProtection="0">
      <alignment vertical="top"/>
      <protection locked="0"/>
    </xf>
  </cellStyleXfs>
  <cellXfs count="355">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2" borderId="0" xfId="2" applyFill="1" applyBorder="1" applyAlignment="1">
      <alignment vertical="top" wrapText="1"/>
    </xf>
    <xf numFmtId="0" fontId="10" fillId="2" borderId="0" xfId="2" applyFont="1" applyFill="1"/>
    <xf numFmtId="0" fontId="10" fillId="0" borderId="0" xfId="2" applyFont="1"/>
    <xf numFmtId="0" fontId="12"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3"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6" fillId="0" borderId="16" xfId="0" applyFont="1" applyFill="1" applyBorder="1" applyAlignment="1">
      <alignment wrapText="1"/>
    </xf>
    <xf numFmtId="1" fontId="16" fillId="0" borderId="16" xfId="0" applyNumberFormat="1" applyFont="1" applyFill="1" applyBorder="1"/>
    <xf numFmtId="0" fontId="16" fillId="0" borderId="16" xfId="0" applyFont="1" applyBorder="1" applyProtection="1">
      <protection locked="0"/>
    </xf>
    <xf numFmtId="0" fontId="16"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applyAlignment="1"/>
    <xf numFmtId="0" fontId="16" fillId="0" borderId="16" xfId="0" applyFont="1" applyFill="1" applyBorder="1" applyAlignment="1">
      <alignment horizontal="left" vertical="top" wrapText="1"/>
    </xf>
    <xf numFmtId="0" fontId="16" fillId="0" borderId="16" xfId="0" applyFont="1" applyBorder="1" applyAlignment="1">
      <alignment horizontal="left" vertical="top"/>
    </xf>
    <xf numFmtId="0" fontId="4" fillId="0" borderId="16" xfId="2" applyBorder="1" applyAlignment="1" applyProtection="1">
      <alignment vertical="top"/>
      <protection locked="0"/>
    </xf>
    <xf numFmtId="11" fontId="16" fillId="10" borderId="16" xfId="1" applyNumberFormat="1" applyFont="1" applyFill="1" applyBorder="1" applyAlignment="1" applyProtection="1">
      <alignment vertical="top"/>
      <protection hidden="1"/>
    </xf>
    <xf numFmtId="0" fontId="16" fillId="10" borderId="16" xfId="0" applyFont="1" applyFill="1" applyBorder="1" applyAlignment="1" applyProtection="1">
      <alignment vertical="top"/>
      <protection hidden="1"/>
    </xf>
    <xf numFmtId="2" fontId="16"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6" fillId="0" borderId="16" xfId="0" applyFont="1" applyFill="1" applyBorder="1"/>
    <xf numFmtId="0" fontId="4" fillId="0" borderId="16" xfId="2" applyFont="1" applyBorder="1" applyAlignment="1" applyProtection="1">
      <alignment vertical="top"/>
      <protection locked="0"/>
    </xf>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6" fillId="0" borderId="16" xfId="0" applyFont="1" applyBorder="1" applyAlignment="1" applyProtection="1">
      <alignment vertical="top"/>
      <protection locked="0"/>
    </xf>
    <xf numFmtId="0" fontId="4" fillId="0" borderId="16" xfId="2" applyFill="1" applyBorder="1" applyAlignment="1" applyProtection="1">
      <alignment horizontal="center" vertical="top" wrapText="1"/>
      <protection locked="0"/>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1" fillId="2" borderId="0" xfId="2" applyFont="1" applyFill="1"/>
    <xf numFmtId="0" fontId="6" fillId="0" borderId="0" xfId="2" applyFont="1"/>
    <xf numFmtId="0" fontId="17" fillId="2" borderId="0" xfId="2" applyFont="1" applyFill="1"/>
    <xf numFmtId="0" fontId="18" fillId="0" borderId="0" xfId="2" applyFont="1" applyFill="1" applyAlignment="1">
      <alignment horizontal="center"/>
    </xf>
    <xf numFmtId="0" fontId="3" fillId="0" borderId="28" xfId="0" applyFont="1" applyBorder="1" applyAlignment="1">
      <alignment horizontal="center"/>
    </xf>
    <xf numFmtId="0" fontId="3" fillId="0" borderId="16" xfId="0" applyFont="1" applyBorder="1" applyAlignment="1">
      <alignment horizontal="center"/>
    </xf>
    <xf numFmtId="0" fontId="7" fillId="0" borderId="16" xfId="2" applyFont="1" applyFill="1" applyBorder="1" applyAlignment="1">
      <alignment horizontal="center" wrapText="1"/>
    </xf>
    <xf numFmtId="0" fontId="4" fillId="0" borderId="28" xfId="2" applyFont="1" applyFill="1" applyBorder="1" applyProtection="1">
      <protection locked="0"/>
    </xf>
    <xf numFmtId="11" fontId="16" fillId="0" borderId="16" xfId="0" applyNumberFormat="1" applyFont="1" applyFill="1" applyBorder="1"/>
    <xf numFmtId="0" fontId="20"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1"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5"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6"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5" fillId="13" borderId="0" xfId="2" applyFont="1" applyFill="1" applyAlignment="1" applyProtection="1">
      <alignment horizontal="left"/>
      <protection locked="0"/>
    </xf>
    <xf numFmtId="0" fontId="4" fillId="0" borderId="0" xfId="2" applyFont="1" applyFill="1" applyAlignment="1">
      <alignment horizontal="left" vertical="top"/>
    </xf>
    <xf numFmtId="0" fontId="16" fillId="0" borderId="0" xfId="0" applyFont="1" applyAlignment="1">
      <alignment horizontal="left" vertical="top"/>
    </xf>
    <xf numFmtId="0" fontId="4" fillId="0" borderId="0" xfId="2" applyFont="1" applyAlignment="1">
      <alignment horizontal="left" vertical="top"/>
    </xf>
    <xf numFmtId="0" fontId="22"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6"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2"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1"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7" fillId="0" borderId="0" xfId="2" applyFont="1" applyAlignment="1">
      <alignment horizontal="left"/>
    </xf>
    <xf numFmtId="0" fontId="4" fillId="0" borderId="0" xfId="2" applyAlignment="1">
      <alignment horizontal="left"/>
    </xf>
    <xf numFmtId="0" fontId="23"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4" fillId="7" borderId="0" xfId="2" applyFont="1" applyFill="1"/>
    <xf numFmtId="0" fontId="4" fillId="7" borderId="0" xfId="2" applyFill="1"/>
    <xf numFmtId="0" fontId="6" fillId="10" borderId="32" xfId="2" applyFont="1" applyFill="1" applyBorder="1" applyAlignment="1">
      <alignment horizontal="center"/>
    </xf>
    <xf numFmtId="0" fontId="25" fillId="0" borderId="32" xfId="2" applyFont="1" applyBorder="1" applyAlignment="1">
      <alignment wrapText="1"/>
    </xf>
    <xf numFmtId="0" fontId="26" fillId="0" borderId="32" xfId="2" applyFont="1" applyBorder="1" applyAlignment="1">
      <alignment wrapText="1"/>
    </xf>
    <xf numFmtId="0" fontId="6" fillId="0" borderId="31" xfId="2" applyFont="1" applyBorder="1" applyAlignment="1">
      <alignment wrapText="1"/>
    </xf>
    <xf numFmtId="0" fontId="6" fillId="0" borderId="0" xfId="2" applyFont="1" applyFill="1" applyBorder="1" applyAlignment="1">
      <alignment wrapText="1"/>
    </xf>
    <xf numFmtId="0" fontId="25" fillId="0" borderId="0" xfId="2" applyFont="1" applyBorder="1" applyAlignment="1">
      <alignment wrapText="1"/>
    </xf>
    <xf numFmtId="0" fontId="24"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7" fillId="0" borderId="0" xfId="0" applyFont="1"/>
    <xf numFmtId="0" fontId="24" fillId="0" borderId="0" xfId="0" applyFont="1" applyFill="1" applyBorder="1" applyAlignment="1">
      <alignment horizontal="left"/>
    </xf>
    <xf numFmtId="0" fontId="28"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9" fillId="0" borderId="0" xfId="2" applyFont="1" applyFill="1" applyBorder="1"/>
    <xf numFmtId="0" fontId="16" fillId="6" borderId="0" xfId="2" applyFont="1" applyFill="1" applyBorder="1"/>
    <xf numFmtId="0" fontId="30" fillId="0" borderId="0" xfId="2" applyFont="1" applyFill="1" applyBorder="1" applyAlignment="1">
      <alignment horizontal="left"/>
    </xf>
    <xf numFmtId="0" fontId="30" fillId="0" borderId="0" xfId="2" applyFont="1" applyFill="1" applyBorder="1"/>
    <xf numFmtId="0" fontId="29" fillId="0" borderId="22" xfId="2" applyFont="1" applyFill="1" applyBorder="1"/>
    <xf numFmtId="0" fontId="16" fillId="0" borderId="0" xfId="2" applyFont="1" applyFill="1"/>
    <xf numFmtId="0" fontId="31" fillId="0" borderId="0" xfId="2" applyFont="1" applyFill="1"/>
    <xf numFmtId="0" fontId="16" fillId="0" borderId="0" xfId="2" applyFont="1" applyFill="1" applyAlignment="1">
      <alignment horizontal="left"/>
    </xf>
    <xf numFmtId="0" fontId="16" fillId="0" borderId="22" xfId="2" applyFont="1" applyFill="1" applyBorder="1"/>
    <xf numFmtId="0" fontId="30" fillId="0" borderId="9" xfId="2" applyFont="1" applyFill="1" applyBorder="1" applyAlignment="1">
      <alignment horizontal="left"/>
    </xf>
    <xf numFmtId="0" fontId="6" fillId="0" borderId="9" xfId="2" applyFont="1" applyFill="1" applyBorder="1"/>
    <xf numFmtId="0" fontId="16" fillId="0" borderId="9" xfId="2" applyFont="1" applyFill="1" applyBorder="1"/>
    <xf numFmtId="0" fontId="16" fillId="0" borderId="24" xfId="2" applyFont="1" applyFill="1" applyBorder="1"/>
    <xf numFmtId="0" fontId="16" fillId="0" borderId="22" xfId="0" applyFont="1" applyBorder="1"/>
    <xf numFmtId="0" fontId="30" fillId="0" borderId="0" xfId="0" applyFont="1"/>
    <xf numFmtId="0" fontId="16"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2" fillId="0" borderId="0" xfId="2" applyFont="1"/>
    <xf numFmtId="0" fontId="6" fillId="0" borderId="9" xfId="2" applyFont="1" applyBorder="1"/>
    <xf numFmtId="2" fontId="16" fillId="0" borderId="0" xfId="0" applyNumberFormat="1" applyFont="1"/>
    <xf numFmtId="2" fontId="16" fillId="0" borderId="0" xfId="0" applyNumberFormat="1" applyFont="1" applyFill="1" applyBorder="1"/>
    <xf numFmtId="0" fontId="4" fillId="0" borderId="0" xfId="2" applyNumberFormat="1" applyFont="1"/>
    <xf numFmtId="166" fontId="4" fillId="0" borderId="0" xfId="2" applyNumberFormat="1" applyFont="1"/>
    <xf numFmtId="165" fontId="15"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2" fillId="0" borderId="0" xfId="3" applyFont="1" applyAlignment="1" applyProtection="1"/>
    <xf numFmtId="0" fontId="4" fillId="0" borderId="10" xfId="2" applyFont="1" applyFill="1" applyBorder="1" applyAlignment="1">
      <alignment horizontal="center" vertical="center" wrapText="1"/>
    </xf>
    <xf numFmtId="0" fontId="2" fillId="0" borderId="34" xfId="2" applyFont="1" applyFill="1" applyBorder="1" applyAlignment="1">
      <alignment horizontal="center"/>
    </xf>
    <xf numFmtId="0" fontId="3" fillId="11" borderId="1" xfId="0" applyFont="1" applyFill="1" applyBorder="1" applyAlignment="1">
      <alignment horizontal="center"/>
    </xf>
    <xf numFmtId="164" fontId="16" fillId="6" borderId="1" xfId="0" applyNumberFormat="1" applyFont="1" applyFill="1" applyBorder="1"/>
    <xf numFmtId="11" fontId="16" fillId="6" borderId="1" xfId="0" applyNumberFormat="1" applyFont="1" applyFill="1" applyBorder="1"/>
    <xf numFmtId="0" fontId="7" fillId="0" borderId="28" xfId="2" applyFont="1" applyFill="1" applyBorder="1" applyAlignment="1">
      <alignment horizontal="center" wrapText="1"/>
    </xf>
    <xf numFmtId="0" fontId="7" fillId="0" borderId="29" xfId="2" applyFont="1" applyFill="1" applyBorder="1" applyAlignment="1">
      <alignment horizontal="center" wrapText="1"/>
    </xf>
    <xf numFmtId="0" fontId="3" fillId="0" borderId="1" xfId="0" applyFont="1" applyFill="1" applyBorder="1" applyAlignment="1">
      <alignment horizontal="center"/>
    </xf>
    <xf numFmtId="11" fontId="16" fillId="0" borderId="16" xfId="0" applyNumberFormat="1" applyFont="1" applyBorder="1" applyProtection="1">
      <protection locked="0"/>
    </xf>
    <xf numFmtId="11" fontId="16" fillId="0" borderId="16" xfId="0" applyNumberFormat="1" applyFont="1" applyFill="1" applyBorder="1" applyProtection="1">
      <protection locked="0"/>
    </xf>
    <xf numFmtId="11" fontId="16" fillId="10" borderId="16" xfId="0" applyNumberFormat="1" applyFont="1" applyFill="1" applyBorder="1" applyAlignment="1" applyProtection="1">
      <alignment vertical="top"/>
      <protection hidden="1"/>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0" borderId="0" xfId="2" applyFont="1" applyBorder="1" applyAlignment="1" applyProtection="1">
      <protection locked="0"/>
    </xf>
    <xf numFmtId="0" fontId="4" fillId="0" borderId="0" xfId="2" applyBorder="1"/>
    <xf numFmtId="0" fontId="18" fillId="0" borderId="0" xfId="2" applyFont="1" applyFill="1" applyBorder="1" applyAlignment="1">
      <alignment horizontal="center"/>
    </xf>
    <xf numFmtId="0" fontId="0" fillId="0" borderId="0" xfId="0" applyBorder="1"/>
    <xf numFmtId="167" fontId="16" fillId="10" borderId="16" xfId="1" applyNumberFormat="1" applyFont="1" applyFill="1" applyBorder="1" applyAlignment="1" applyProtection="1">
      <alignment vertical="top"/>
      <protection hidden="1"/>
    </xf>
    <xf numFmtId="164" fontId="16" fillId="10" borderId="16" xfId="0" applyNumberFormat="1" applyFont="1" applyFill="1" applyBorder="1" applyAlignment="1" applyProtection="1">
      <alignment vertical="top"/>
      <protection hidden="1"/>
    </xf>
    <xf numFmtId="0" fontId="4" fillId="0" borderId="18" xfId="2" applyFont="1" applyBorder="1" applyProtection="1">
      <protection locked="0"/>
    </xf>
    <xf numFmtId="0" fontId="4" fillId="2" borderId="0" xfId="2" applyFont="1" applyFill="1" applyAlignment="1">
      <alignment horizontal="center"/>
    </xf>
    <xf numFmtId="0" fontId="4" fillId="2" borderId="0" xfId="2" applyFont="1" applyFill="1" applyAlignment="1">
      <alignment horizontal="right"/>
    </xf>
    <xf numFmtId="0" fontId="4" fillId="0" borderId="2" xfId="2" applyFont="1" applyFill="1" applyBorder="1"/>
    <xf numFmtId="0" fontId="4" fillId="0" borderId="4" xfId="2" applyFont="1" applyFill="1" applyBorder="1"/>
    <xf numFmtId="0" fontId="3" fillId="0" borderId="29" xfId="0" applyFont="1" applyBorder="1" applyAlignment="1">
      <alignment horizontal="center"/>
    </xf>
    <xf numFmtId="0" fontId="0" fillId="0" borderId="0" xfId="0" applyFill="1"/>
    <xf numFmtId="0" fontId="16" fillId="0" borderId="16" xfId="0" applyFont="1" applyBorder="1" applyAlignment="1" applyProtection="1">
      <alignment horizontal="right"/>
      <protection locked="0"/>
    </xf>
    <xf numFmtId="11" fontId="4" fillId="0" borderId="0" xfId="2" applyNumberFormat="1" applyFont="1" applyBorder="1" applyAlignment="1" applyProtection="1">
      <protection locked="0"/>
    </xf>
    <xf numFmtId="11" fontId="0" fillId="0" borderId="0" xfId="0" applyNumberFormat="1" applyBorder="1"/>
    <xf numFmtId="11" fontId="0" fillId="0" borderId="0" xfId="0" applyNumberFormat="1"/>
    <xf numFmtId="0" fontId="32" fillId="0" borderId="0" xfId="2" applyFont="1" applyFill="1" applyAlignment="1">
      <alignment horizontal="center"/>
    </xf>
    <xf numFmtId="0" fontId="32" fillId="0" borderId="0" xfId="2" applyFont="1" applyFill="1" applyBorder="1" applyAlignment="1">
      <alignment horizontal="center"/>
    </xf>
    <xf numFmtId="0" fontId="33" fillId="0" borderId="0" xfId="2" applyFont="1" applyBorder="1"/>
    <xf numFmtId="0" fontId="33" fillId="0" borderId="0" xfId="2" applyFont="1" applyFill="1" applyBorder="1"/>
    <xf numFmtId="0" fontId="33" fillId="0" borderId="0" xfId="2" applyFont="1" applyFill="1"/>
    <xf numFmtId="0" fontId="33" fillId="0" borderId="0" xfId="2" applyFont="1"/>
    <xf numFmtId="0" fontId="0" fillId="0" borderId="37" xfId="0" applyBorder="1"/>
    <xf numFmtId="0" fontId="4" fillId="0" borderId="1" xfId="2" applyFont="1" applyBorder="1" applyProtection="1">
      <protection locked="0"/>
    </xf>
    <xf numFmtId="11" fontId="16" fillId="0" borderId="28" xfId="0" applyNumberFormat="1" applyFont="1" applyFill="1" applyBorder="1"/>
    <xf numFmtId="11" fontId="16" fillId="0" borderId="1" xfId="0" applyNumberFormat="1" applyFont="1" applyFill="1" applyBorder="1"/>
    <xf numFmtId="11" fontId="16" fillId="0" borderId="29" xfId="0" applyNumberFormat="1" applyFont="1" applyFill="1" applyBorder="1"/>
    <xf numFmtId="168" fontId="16" fillId="0" borderId="16" xfId="0" applyNumberFormat="1" applyFont="1" applyFill="1" applyBorder="1"/>
    <xf numFmtId="169" fontId="16" fillId="0" borderId="16" xfId="0" applyNumberFormat="1" applyFont="1" applyFill="1" applyBorder="1"/>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6" fillId="3" borderId="1" xfId="2" applyFont="1" applyFill="1" applyBorder="1" applyAlignment="1">
      <alignment horizontal="left" vertical="center"/>
    </xf>
    <xf numFmtId="0" fontId="6" fillId="3" borderId="10" xfId="2" applyFont="1" applyFill="1" applyBorder="1" applyAlignment="1">
      <alignment horizontal="left" vertical="center"/>
    </xf>
    <xf numFmtId="0" fontId="6" fillId="3" borderId="17" xfId="2" applyFont="1" applyFill="1" applyBorder="1" applyAlignment="1">
      <alignment horizontal="left" vertical="center"/>
    </xf>
    <xf numFmtId="0" fontId="11" fillId="0" borderId="2" xfId="2" applyFont="1" applyBorder="1" applyAlignment="1">
      <alignment horizontal="center"/>
    </xf>
    <xf numFmtId="0" fontId="11" fillId="0" borderId="3" xfId="2" applyFont="1" applyBorder="1" applyAlignment="1">
      <alignment horizontal="center"/>
    </xf>
    <xf numFmtId="0" fontId="11" fillId="0" borderId="4" xfId="2" applyFont="1" applyBorder="1" applyAlignment="1">
      <alignment horizontal="center"/>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4" fillId="0" borderId="16" xfId="2" applyFont="1" applyFill="1" applyBorder="1" applyAlignment="1" applyProtection="1">
      <alignment horizontal="left" vertical="top" wrapText="1"/>
      <protection locked="0"/>
    </xf>
    <xf numFmtId="0" fontId="4" fillId="0" borderId="16" xfId="2" applyFont="1" applyFill="1" applyBorder="1" applyAlignment="1" applyProtection="1">
      <alignment horizontal="left"/>
      <protection locked="0"/>
    </xf>
    <xf numFmtId="0" fontId="4" fillId="0" borderId="16"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3" fillId="8" borderId="22" xfId="0" applyFont="1" applyFill="1" applyBorder="1" applyAlignment="1">
      <alignment horizontal="left" vertical="top" wrapText="1" readingOrder="1"/>
    </xf>
    <xf numFmtId="0" fontId="13" fillId="8" borderId="0" xfId="0" applyFont="1" applyFill="1" applyBorder="1" applyAlignment="1">
      <alignment horizontal="left" vertical="top" wrapText="1" readingOrder="1"/>
    </xf>
    <xf numFmtId="0" fontId="13" fillId="8" borderId="23" xfId="0" applyFont="1" applyFill="1" applyBorder="1" applyAlignment="1">
      <alignment horizontal="left" vertical="top" wrapText="1" readingOrder="1"/>
    </xf>
    <xf numFmtId="0" fontId="4" fillId="0" borderId="16" xfId="2" applyBorder="1" applyAlignment="1" applyProtection="1">
      <alignment horizontal="center"/>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 xfId="2" applyFont="1" applyBorder="1" applyAlignment="1" applyProtection="1">
      <alignment horizontal="left"/>
      <protection locked="0"/>
    </xf>
    <xf numFmtId="0" fontId="4" fillId="0" borderId="17" xfId="2" applyBorder="1" applyAlignment="1" applyProtection="1">
      <alignment horizontal="left"/>
      <protection locked="0"/>
    </xf>
    <xf numFmtId="0" fontId="4" fillId="0" borderId="1" xfId="2" applyFont="1" applyBorder="1" applyAlignment="1" applyProtection="1">
      <alignment horizontal="left" wrapText="1"/>
      <protection locked="0"/>
    </xf>
    <xf numFmtId="0" fontId="4" fillId="0" borderId="17" xfId="2" applyFont="1" applyBorder="1" applyAlignment="1" applyProtection="1">
      <alignment horizontal="left" wrapText="1"/>
      <protection locked="0"/>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10" xfId="0" applyFont="1" applyBorder="1" applyAlignment="1">
      <alignment horizontal="left" vertical="top" wrapText="1"/>
    </xf>
    <xf numFmtId="0" fontId="3" fillId="0" borderId="26" xfId="0" applyFont="1" applyBorder="1" applyAlignment="1">
      <alignment horizontal="center"/>
    </xf>
    <xf numFmtId="0" fontId="3" fillId="0" borderId="35" xfId="0" applyFont="1" applyBorder="1" applyAlignment="1">
      <alignment horizontal="center"/>
    </xf>
    <xf numFmtId="0" fontId="3" fillId="0" borderId="27" xfId="0" applyFont="1" applyBorder="1" applyAlignment="1">
      <alignment horizontal="center"/>
    </xf>
    <xf numFmtId="0" fontId="19" fillId="0" borderId="28" xfId="0" applyFont="1" applyFill="1" applyBorder="1" applyAlignment="1">
      <alignment horizontal="center"/>
    </xf>
    <xf numFmtId="0" fontId="19" fillId="0" borderId="16" xfId="0" applyFont="1" applyFill="1" applyBorder="1" applyAlignment="1">
      <alignment horizontal="center"/>
    </xf>
    <xf numFmtId="0" fontId="19" fillId="0" borderId="29" xfId="0" applyFont="1" applyFill="1" applyBorder="1" applyAlignment="1">
      <alignment horizontal="center"/>
    </xf>
    <xf numFmtId="0" fontId="3" fillId="0" borderId="10" xfId="0" applyFont="1" applyBorder="1" applyAlignment="1">
      <alignment horizontal="center"/>
    </xf>
    <xf numFmtId="0" fontId="18" fillId="0" borderId="0" xfId="2" applyFont="1" applyFill="1" applyAlignment="1">
      <alignment horizontal="center"/>
    </xf>
    <xf numFmtId="0" fontId="6" fillId="0" borderId="26" xfId="2" applyFont="1" applyFill="1" applyBorder="1" applyAlignment="1">
      <alignment horizontal="center"/>
    </xf>
    <xf numFmtId="0" fontId="6" fillId="0" borderId="28" xfId="2" applyFont="1" applyFill="1" applyBorder="1" applyAlignment="1">
      <alignment horizontal="center"/>
    </xf>
    <xf numFmtId="0" fontId="6" fillId="0" borderId="36" xfId="2" applyFont="1" applyFill="1" applyBorder="1" applyAlignment="1">
      <alignment horizontal="center"/>
    </xf>
    <xf numFmtId="0" fontId="6" fillId="0" borderId="37" xfId="2" applyFont="1" applyFill="1" applyBorder="1" applyAlignment="1">
      <alignment horizontal="center"/>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6" fillId="0" borderId="16" xfId="2" applyFont="1" applyFill="1" applyBorder="1" applyAlignment="1">
      <alignment horizontal="left" wrapText="1"/>
    </xf>
    <xf numFmtId="0" fontId="6" fillId="10" borderId="30" xfId="2" applyFont="1" applyFill="1" applyBorder="1" applyAlignment="1">
      <alignment horizontal="center" wrapText="1"/>
    </xf>
    <xf numFmtId="0" fontId="6" fillId="10" borderId="3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30" xfId="2" applyFont="1" applyBorder="1" applyAlignment="1">
      <alignment horizontal="center" wrapText="1"/>
    </xf>
    <xf numFmtId="0" fontId="6" fillId="0" borderId="33" xfId="2" applyFont="1" applyBorder="1" applyAlignment="1">
      <alignment horizontal="center" wrapText="1"/>
    </xf>
    <xf numFmtId="0" fontId="6" fillId="0" borderId="31" xfId="2" applyFont="1" applyBorder="1" applyAlignment="1">
      <alignment horizontal="center" wrapText="1"/>
    </xf>
    <xf numFmtId="0" fontId="25" fillId="0" borderId="2" xfId="2" applyFont="1" applyBorder="1" applyAlignment="1">
      <alignment wrapText="1"/>
    </xf>
    <xf numFmtId="0" fontId="25" fillId="0" borderId="4" xfId="2" applyFont="1" applyBorder="1" applyAlignment="1">
      <alignment wrapText="1"/>
    </xf>
    <xf numFmtId="0" fontId="25" fillId="0" borderId="3" xfId="2" applyFont="1" applyBorder="1" applyAlignment="1">
      <alignment wrapText="1"/>
    </xf>
    <xf numFmtId="0" fontId="26" fillId="0" borderId="2" xfId="2" applyFont="1" applyBorder="1" applyAlignment="1">
      <alignment wrapText="1"/>
    </xf>
    <xf numFmtId="0" fontId="26" fillId="0" borderId="4" xfId="2" applyFont="1" applyBorder="1" applyAlignment="1">
      <alignment wrapText="1"/>
    </xf>
    <xf numFmtId="0" fontId="26" fillId="0" borderId="2" xfId="2" applyFont="1" applyBorder="1"/>
    <xf numFmtId="0" fontId="26" fillId="0" borderId="4" xfId="2" applyFont="1" applyBorder="1"/>
    <xf numFmtId="0" fontId="12"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4">
    <cellStyle name="Comma" xfId="1" builtinId="3"/>
    <cellStyle name="Hyperlink" xfId="3" builtinId="8"/>
    <cellStyle name="Normal" xfId="0" builtinId="0"/>
    <cellStyle name="Normal 2" xfId="2" xr:uid="{00000000-0005-0000-0000-000003000000}"/>
  </cellStyles>
  <dxfs count="7">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9525</xdr:colOff>
      <xdr:row>31</xdr:row>
      <xdr:rowOff>38100</xdr:rowOff>
    </xdr:from>
    <xdr:to>
      <xdr:col>13</xdr:col>
      <xdr:colOff>0</xdr:colOff>
      <xdr:row>45</xdr:row>
      <xdr:rowOff>28575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752475" y="7820025"/>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47625</xdr:colOff>
          <xdr:row>16</xdr:row>
          <xdr:rowOff>47625</xdr:rowOff>
        </xdr:from>
        <xdr:to>
          <xdr:col>3</xdr:col>
          <xdr:colOff>914400</xdr:colOff>
          <xdr:row>16</xdr:row>
          <xdr:rowOff>257175</xdr:rowOff>
        </xdr:to>
        <xdr:sp macro="" textlink="">
          <xdr:nvSpPr>
            <xdr:cNvPr id="2049" name="Process"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Process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1143000</xdr:colOff>
          <xdr:row>16</xdr:row>
          <xdr:rowOff>47625</xdr:rowOff>
        </xdr:from>
        <xdr:to>
          <xdr:col>3</xdr:col>
          <xdr:colOff>2009775</xdr:colOff>
          <xdr:row>16</xdr:row>
          <xdr:rowOff>257175</xdr:rowOff>
        </xdr:to>
        <xdr:sp macro="" textlink="">
          <xdr:nvSpPr>
            <xdr:cNvPr id="2050" name="Energy Use"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Use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2247900</xdr:colOff>
          <xdr:row>16</xdr:row>
          <xdr:rowOff>57150</xdr:rowOff>
        </xdr:from>
        <xdr:to>
          <xdr:col>3</xdr:col>
          <xdr:colOff>3162300</xdr:colOff>
          <xdr:row>16</xdr:row>
          <xdr:rowOff>257175</xdr:rowOff>
        </xdr:to>
        <xdr:sp macro="" textlink="">
          <xdr:nvSpPr>
            <xdr:cNvPr id="2051" name="Energy P&amp;D"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Energy P&amp;D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3390900</xdr:colOff>
          <xdr:row>16</xdr:row>
          <xdr:rowOff>47625</xdr:rowOff>
        </xdr:from>
        <xdr:to>
          <xdr:col>4</xdr:col>
          <xdr:colOff>266700</xdr:colOff>
          <xdr:row>16</xdr:row>
          <xdr:rowOff>257175</xdr:rowOff>
        </xdr:to>
        <xdr:sp macro="" textlink="">
          <xdr:nvSpPr>
            <xdr:cNvPr id="2052" name="Material P&amp;D"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Material P&amp;D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9</xdr:row>
      <xdr:rowOff>56030</xdr:rowOff>
    </xdr:from>
    <xdr:to>
      <xdr:col>86</xdr:col>
      <xdr:colOff>5740444</xdr:colOff>
      <xdr:row>12</xdr:row>
      <xdr:rowOff>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6" y="2865905"/>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163285</xdr:colOff>
      <xdr:row>16</xdr:row>
      <xdr:rowOff>141515</xdr:rowOff>
    </xdr:from>
    <xdr:to>
      <xdr:col>5</xdr:col>
      <xdr:colOff>280233</xdr:colOff>
      <xdr:row>20</xdr:row>
      <xdr:rowOff>165102</xdr:rowOff>
    </xdr:to>
    <xdr:grpSp>
      <xdr:nvGrpSpPr>
        <xdr:cNvPr id="2" name="Legend">
          <a:extLst>
            <a:ext uri="{FF2B5EF4-FFF2-40B4-BE49-F238E27FC236}">
              <a16:creationId xmlns:a16="http://schemas.microsoft.com/office/drawing/2014/main" id="{00000000-0008-0000-0800-000002000000}"/>
            </a:ext>
          </a:extLst>
        </xdr:cNvPr>
        <xdr:cNvGrpSpPr/>
      </xdr:nvGrpSpPr>
      <xdr:grpSpPr>
        <a:xfrm>
          <a:off x="1387928" y="3189515"/>
          <a:ext cx="1953912" cy="785587"/>
          <a:chOff x="7457181" y="3134295"/>
          <a:chExt cx="1953912" cy="753022"/>
        </a:xfrm>
      </xdr:grpSpPr>
      <xdr:sp macro="" textlink="">
        <xdr:nvSpPr>
          <xdr:cNvPr id="3" name="LegendBox">
            <a:extLst>
              <a:ext uri="{FF2B5EF4-FFF2-40B4-BE49-F238E27FC236}">
                <a16:creationId xmlns:a16="http://schemas.microsoft.com/office/drawing/2014/main" id="{00000000-0008-0000-0800-000003000000}"/>
              </a:ext>
            </a:extLst>
          </xdr:cNvPr>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a:extLst>
              <a:ext uri="{FF2B5EF4-FFF2-40B4-BE49-F238E27FC236}">
                <a16:creationId xmlns:a16="http://schemas.microsoft.com/office/drawing/2014/main" id="{00000000-0008-0000-0800-000004000000}"/>
              </a:ext>
            </a:extLst>
          </xdr:cNvPr>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a:extLst>
              <a:ext uri="{FF2B5EF4-FFF2-40B4-BE49-F238E27FC236}">
                <a16:creationId xmlns:a16="http://schemas.microsoft.com/office/drawing/2014/main" id="{00000000-0008-0000-0800-000007000000}"/>
              </a:ext>
            </a:extLst>
          </xdr:cNvPr>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clientData/>
  </xdr:twoCellAnchor>
  <xdr:twoCellAnchor>
    <xdr:from>
      <xdr:col>7</xdr:col>
      <xdr:colOff>50800</xdr:colOff>
      <xdr:row>17</xdr:row>
      <xdr:rowOff>114300</xdr:rowOff>
    </xdr:from>
    <xdr:to>
      <xdr:col>10</xdr:col>
      <xdr:colOff>518124</xdr:colOff>
      <xdr:row>21</xdr:row>
      <xdr:rowOff>133839</xdr:rowOff>
    </xdr:to>
    <xdr:sp macro="" textlink="">
      <xdr:nvSpPr>
        <xdr:cNvPr id="10" name="Reference Flow">
          <a:extLst>
            <a:ext uri="{FF2B5EF4-FFF2-40B4-BE49-F238E27FC236}">
              <a16:creationId xmlns:a16="http://schemas.microsoft.com/office/drawing/2014/main" id="{00000000-0008-0000-0800-00000A000000}"/>
            </a:ext>
          </a:extLst>
        </xdr:cNvPr>
        <xdr:cNvSpPr/>
      </xdr:nvSpPr>
      <xdr:spPr>
        <a:xfrm>
          <a:off x="4318000" y="3352800"/>
          <a:ext cx="2296124"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endParaRPr lang="en-US" sz="800" baseline="0">
            <a:solidFill>
              <a:schemeClr val="tx1"/>
            </a:solidFill>
            <a:latin typeface="Arial" pitchFamily="34" charset="0"/>
            <a:cs typeface="Arial" pitchFamily="34" charset="0"/>
          </a:endParaRPr>
        </a:p>
      </xdr:txBody>
    </xdr:sp>
    <xdr:clientData/>
  </xdr:twoCellAnchor>
  <xdr:twoCellAnchor>
    <xdr:from>
      <xdr:col>12</xdr:col>
      <xdr:colOff>304800</xdr:colOff>
      <xdr:row>8</xdr:row>
      <xdr:rowOff>22352</xdr:rowOff>
    </xdr:from>
    <xdr:to>
      <xdr:col>15</xdr:col>
      <xdr:colOff>0</xdr:colOff>
      <xdr:row>11</xdr:row>
      <xdr:rowOff>22352</xdr:rowOff>
    </xdr:to>
    <xdr:sp macro="" textlink="">
      <xdr:nvSpPr>
        <xdr:cNvPr id="12" name="Reference Flow 1">
          <a:extLst>
            <a:ext uri="{FF2B5EF4-FFF2-40B4-BE49-F238E27FC236}">
              <a16:creationId xmlns:a16="http://schemas.microsoft.com/office/drawing/2014/main" id="{00000000-0008-0000-0800-00000C000000}"/>
            </a:ext>
          </a:extLst>
        </xdr:cNvPr>
        <xdr:cNvSpPr/>
      </xdr:nvSpPr>
      <xdr:spPr>
        <a:xfrm>
          <a:off x="7620000" y="1546352"/>
          <a:ext cx="1524000"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NG fuel [to combustion]</a:t>
          </a:r>
          <a:endParaRPr lang="en-US" sz="800" baseline="0">
            <a:solidFill>
              <a:schemeClr val="tx1"/>
            </a:solidFill>
            <a:latin typeface="Arial" pitchFamily="34" charset="0"/>
            <a:cs typeface="Arial" pitchFamily="34" charset="0"/>
          </a:endParaRPr>
        </a:p>
      </xdr:txBody>
    </xdr:sp>
    <xdr:clientData/>
  </xdr:twoCellAnchor>
  <xdr:twoCellAnchor>
    <xdr:from>
      <xdr:col>11</xdr:col>
      <xdr:colOff>546100</xdr:colOff>
      <xdr:row>8</xdr:row>
      <xdr:rowOff>188976</xdr:rowOff>
    </xdr:from>
    <xdr:to>
      <xdr:col>12</xdr:col>
      <xdr:colOff>304800</xdr:colOff>
      <xdr:row>9</xdr:row>
      <xdr:rowOff>117602</xdr:rowOff>
    </xdr:to>
    <xdr:cxnSp macro="">
      <xdr:nvCxnSpPr>
        <xdr:cNvPr id="13" name="Connector Ref 1">
          <a:extLst>
            <a:ext uri="{FF2B5EF4-FFF2-40B4-BE49-F238E27FC236}">
              <a16:creationId xmlns:a16="http://schemas.microsoft.com/office/drawing/2014/main" id="{00000000-0008-0000-0800-00000D000000}"/>
            </a:ext>
          </a:extLst>
        </xdr:cNvPr>
        <xdr:cNvCxnSpPr>
          <a:stCxn id="11" idx="3"/>
          <a:endCxn id="12" idx="1"/>
        </xdr:cNvCxnSpPr>
      </xdr:nvCxnSpPr>
      <xdr:spPr>
        <a:xfrm>
          <a:off x="7251700" y="1712976"/>
          <a:ext cx="368300" cy="119126"/>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508000</xdr:colOff>
      <xdr:row>1</xdr:row>
      <xdr:rowOff>114300</xdr:rowOff>
    </xdr:from>
    <xdr:to>
      <xdr:col>11</xdr:col>
      <xdr:colOff>546100</xdr:colOff>
      <xdr:row>17</xdr:row>
      <xdr:rowOff>7008</xdr:rowOff>
    </xdr:to>
    <xdr:grpSp>
      <xdr:nvGrpSpPr>
        <xdr:cNvPr id="17" name="Boundary Group">
          <a:extLst>
            <a:ext uri="{FF2B5EF4-FFF2-40B4-BE49-F238E27FC236}">
              <a16:creationId xmlns:a16="http://schemas.microsoft.com/office/drawing/2014/main" id="{00000000-0008-0000-0800-000011000000}"/>
            </a:ext>
          </a:extLst>
        </xdr:cNvPr>
        <xdr:cNvGrpSpPr/>
      </xdr:nvGrpSpPr>
      <xdr:grpSpPr>
        <a:xfrm>
          <a:off x="3569607" y="304800"/>
          <a:ext cx="3712029" cy="2940708"/>
          <a:chOff x="3556000" y="304800"/>
          <a:chExt cx="3695700" cy="2940708"/>
        </a:xfrm>
      </xdr:grpSpPr>
      <xdr:sp macro="" textlink="">
        <xdr:nvSpPr>
          <xdr:cNvPr id="8" name="Boundary Box">
            <a:extLst>
              <a:ext uri="{FF2B5EF4-FFF2-40B4-BE49-F238E27FC236}">
                <a16:creationId xmlns:a16="http://schemas.microsoft.com/office/drawing/2014/main" id="{00000000-0008-0000-0800-000008000000}"/>
              </a:ext>
            </a:extLst>
          </xdr:cNvPr>
          <xdr:cNvSpPr/>
        </xdr:nvSpPr>
        <xdr:spPr>
          <a:xfrm>
            <a:off x="3556000" y="304800"/>
            <a:ext cx="3660385"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Distribution combustion compressor drivers: System Boundary</a:t>
            </a:r>
          </a:p>
        </xdr:txBody>
      </xdr:sp>
      <xdr:sp macro="" textlink="">
        <xdr:nvSpPr>
          <xdr:cNvPr id="9" name="Process">
            <a:extLst>
              <a:ext uri="{FF2B5EF4-FFF2-40B4-BE49-F238E27FC236}">
                <a16:creationId xmlns:a16="http://schemas.microsoft.com/office/drawing/2014/main" id="{00000000-0008-0000-0800-000009000000}"/>
              </a:ext>
            </a:extLst>
          </xdr:cNvPr>
          <xdr:cNvSpPr/>
        </xdr:nvSpPr>
        <xdr:spPr>
          <a:xfrm>
            <a:off x="4318000" y="1066800"/>
            <a:ext cx="2289202"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ysClr val="windowText" lastClr="000000"/>
                </a:solidFill>
                <a:latin typeface="Arial" pitchFamily="34" charset="0"/>
                <a:cs typeface="Arial" pitchFamily="34" charset="0"/>
              </a:rPr>
              <a:t>Combustion of natural gas by compressor drivers during distribution</a:t>
            </a:r>
          </a:p>
        </xdr:txBody>
      </xdr:sp>
      <xdr:sp macro="" textlink="">
        <xdr:nvSpPr>
          <xdr:cNvPr id="11" name="LinkRef 1">
            <a:extLst>
              <a:ext uri="{FF2B5EF4-FFF2-40B4-BE49-F238E27FC236}">
                <a16:creationId xmlns:a16="http://schemas.microsoft.com/office/drawing/2014/main" id="{00000000-0008-0000-0800-00000B000000}"/>
              </a:ext>
            </a:extLst>
          </xdr:cNvPr>
          <xdr:cNvSpPr/>
        </xdr:nvSpPr>
        <xdr:spPr>
          <a:xfrm>
            <a:off x="7239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Link 1">
            <a:extLst>
              <a:ext uri="{FF2B5EF4-FFF2-40B4-BE49-F238E27FC236}">
                <a16:creationId xmlns:a16="http://schemas.microsoft.com/office/drawing/2014/main" id="{00000000-0008-0000-0800-00000E000000}"/>
              </a:ext>
            </a:extLst>
          </xdr:cNvPr>
          <xdr:cNvSpPr/>
        </xdr:nvSpPr>
        <xdr:spPr>
          <a:xfrm>
            <a:off x="3556000" y="304800"/>
            <a:ext cx="12700" cy="2816352"/>
          </a:xfrm>
          <a:prstGeom prst="rect">
            <a:avLst/>
          </a:prstGeom>
          <a:noFill/>
          <a:ln w="12700" cap="flat" cmpd="sng" algn="ctr">
            <a:noFill/>
            <a:prstDash val="solid"/>
            <a:miter lim="800000"/>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12700" cap="flat" cmpd="sng" algn="ctr">
                <a:solidFill>
                  <a:schemeClr val="accent1">
                    <a:shade val="50000"/>
                  </a:schemeClr>
                </a:solidFill>
                <a:prstDash val="solid"/>
                <a:miter lim="800000"/>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585107</xdr:colOff>
      <xdr:row>8</xdr:row>
      <xdr:rowOff>35959</xdr:rowOff>
    </xdr:from>
    <xdr:to>
      <xdr:col>4</xdr:col>
      <xdr:colOff>331709</xdr:colOff>
      <xdr:row>11</xdr:row>
      <xdr:rowOff>161597</xdr:rowOff>
    </xdr:to>
    <xdr:sp macro="" textlink="">
      <xdr:nvSpPr>
        <xdr:cNvPr id="15" name="Upstream Emssion Data 1">
          <a:extLst>
            <a:ext uri="{FF2B5EF4-FFF2-40B4-BE49-F238E27FC236}">
              <a16:creationId xmlns:a16="http://schemas.microsoft.com/office/drawing/2014/main" id="{00000000-0008-0000-0800-00000F000000}"/>
            </a:ext>
          </a:extLst>
        </xdr:cNvPr>
        <xdr:cNvSpPr/>
      </xdr:nvSpPr>
      <xdr:spPr>
        <a:xfrm>
          <a:off x="1197428" y="155995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800">
              <a:solidFill>
                <a:schemeClr val="tx1"/>
              </a:solidFill>
              <a:latin typeface="Arial" pitchFamily="34" charset="0"/>
              <a:cs typeface="Arial" pitchFamily="34" charset="0"/>
            </a:rPr>
            <a:t>Natural gas [Intermediate Flow]</a:t>
          </a:r>
        </a:p>
      </xdr:txBody>
    </xdr:sp>
    <xdr:clientData/>
  </xdr:twoCellAnchor>
  <xdr:twoCellAnchor>
    <xdr:from>
      <xdr:col>4</xdr:col>
      <xdr:colOff>151286</xdr:colOff>
      <xdr:row>8</xdr:row>
      <xdr:rowOff>188976</xdr:rowOff>
    </xdr:from>
    <xdr:to>
      <xdr:col>5</xdr:col>
      <xdr:colOff>508000</xdr:colOff>
      <xdr:row>10</xdr:row>
      <xdr:rowOff>3528</xdr:rowOff>
    </xdr:to>
    <xdr:cxnSp macro="">
      <xdr:nvCxnSpPr>
        <xdr:cNvPr id="16" name="Straight Arrow Connector 1">
          <a:extLst>
            <a:ext uri="{FF2B5EF4-FFF2-40B4-BE49-F238E27FC236}">
              <a16:creationId xmlns:a16="http://schemas.microsoft.com/office/drawing/2014/main" id="{00000000-0008-0000-0800-000010000000}"/>
            </a:ext>
          </a:extLst>
        </xdr:cNvPr>
        <xdr:cNvCxnSpPr>
          <a:stCxn id="15" idx="2"/>
          <a:endCxn id="14" idx="1"/>
        </xdr:cNvCxnSpPr>
      </xdr:nvCxnSpPr>
      <xdr:spPr>
        <a:xfrm flipV="1">
          <a:off x="2600572" y="1712976"/>
          <a:ext cx="969035" cy="195552"/>
        </a:xfrm>
        <a:prstGeom prst="bentConnector3">
          <a:avLst>
            <a:gd name="adj1" fmla="val 50000"/>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589262</xdr:colOff>
      <xdr:row>14</xdr:row>
      <xdr:rowOff>81094</xdr:rowOff>
    </xdr:from>
    <xdr:to>
      <xdr:col>8</xdr:col>
      <xdr:colOff>607833</xdr:colOff>
      <xdr:row>17</xdr:row>
      <xdr:rowOff>114300</xdr:rowOff>
    </xdr:to>
    <xdr:cxnSp macro="">
      <xdr:nvCxnSpPr>
        <xdr:cNvPr id="18" name="Straight Arrow Connector Process">
          <a:extLst>
            <a:ext uri="{FF2B5EF4-FFF2-40B4-BE49-F238E27FC236}">
              <a16:creationId xmlns:a16="http://schemas.microsoft.com/office/drawing/2014/main" id="{00000000-0008-0000-0800-000012000000}"/>
            </a:ext>
          </a:extLst>
        </xdr:cNvPr>
        <xdr:cNvCxnSpPr>
          <a:stCxn id="9" idx="2"/>
          <a:endCxn id="10" idx="0"/>
        </xdr:cNvCxnSpPr>
      </xdr:nvCxnSpPr>
      <xdr:spPr>
        <a:xfrm flipH="1">
          <a:off x="5466062" y="2748094"/>
          <a:ext cx="1857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A504"/>
  <sheetViews>
    <sheetView zoomScaleNormal="100" workbookViewId="0">
      <selection activeCell="A5" sqref="A5"/>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57" t="s">
        <v>0</v>
      </c>
      <c r="B1" s="257"/>
      <c r="C1" s="257"/>
      <c r="D1" s="257"/>
      <c r="E1" s="257"/>
      <c r="F1" s="257"/>
      <c r="G1" s="257"/>
      <c r="H1" s="257"/>
      <c r="I1" s="257"/>
      <c r="J1" s="257"/>
      <c r="K1" s="257"/>
      <c r="L1" s="257"/>
      <c r="M1" s="257"/>
      <c r="N1" s="257"/>
      <c r="O1" s="1"/>
    </row>
    <row r="2" spans="1:27" ht="21" thickBot="1" x14ac:dyDescent="0.35">
      <c r="A2" s="257" t="s">
        <v>1</v>
      </c>
      <c r="B2" s="257"/>
      <c r="C2" s="257"/>
      <c r="D2" s="257"/>
      <c r="E2" s="257"/>
      <c r="F2" s="257"/>
      <c r="G2" s="257"/>
      <c r="H2" s="257"/>
      <c r="I2" s="257"/>
      <c r="J2" s="257"/>
      <c r="K2" s="257"/>
      <c r="L2" s="257"/>
      <c r="M2" s="257"/>
      <c r="N2" s="257"/>
      <c r="O2" s="1"/>
    </row>
    <row r="3" spans="1:27" ht="12.75" customHeight="1" thickBot="1" x14ac:dyDescent="0.25">
      <c r="B3" s="2"/>
      <c r="C3" s="4" t="s">
        <v>2</v>
      </c>
      <c r="D3" s="216" t="str">
        <f>'Data Summary'!D4</f>
        <v>Distribution combustion compressor drivers</v>
      </c>
      <c r="E3" s="217"/>
      <c r="F3" s="217"/>
      <c r="G3" s="217"/>
      <c r="H3" s="217"/>
      <c r="I3" s="217"/>
      <c r="J3" s="217"/>
      <c r="K3" s="217"/>
      <c r="L3" s="217"/>
      <c r="M3" s="218"/>
      <c r="N3" s="2"/>
      <c r="O3" s="2"/>
    </row>
    <row r="4" spans="1:27" ht="42.75" customHeight="1" thickBot="1" x14ac:dyDescent="0.25">
      <c r="B4" s="2"/>
      <c r="C4" s="4" t="s">
        <v>3</v>
      </c>
      <c r="D4" s="258" t="str">
        <f>'Data Summary'!D6</f>
        <v>Combustion of natural gas by compressor drivers during distribution</v>
      </c>
      <c r="E4" s="259"/>
      <c r="F4" s="259"/>
      <c r="G4" s="259"/>
      <c r="H4" s="259"/>
      <c r="I4" s="259"/>
      <c r="J4" s="259"/>
      <c r="K4" s="259"/>
      <c r="L4" s="259"/>
      <c r="M4" s="260"/>
      <c r="N4" s="2"/>
      <c r="O4" s="2"/>
    </row>
    <row r="5" spans="1:27" ht="39" customHeight="1" thickBot="1" x14ac:dyDescent="0.25">
      <c r="B5" s="2"/>
      <c r="C5" s="4" t="s">
        <v>4</v>
      </c>
      <c r="D5" s="258" t="s">
        <v>348</v>
      </c>
      <c r="E5" s="259"/>
      <c r="F5" s="259"/>
      <c r="G5" s="259"/>
      <c r="H5" s="259"/>
      <c r="I5" s="259"/>
      <c r="J5" s="259"/>
      <c r="K5" s="259"/>
      <c r="L5" s="259"/>
      <c r="M5" s="260"/>
      <c r="N5" s="2"/>
      <c r="O5" s="2"/>
    </row>
    <row r="6" spans="1:27" ht="56.25" customHeight="1" thickBot="1" x14ac:dyDescent="0.25">
      <c r="B6" s="2"/>
      <c r="C6" s="5" t="s">
        <v>5</v>
      </c>
      <c r="D6" s="258" t="s">
        <v>6</v>
      </c>
      <c r="E6" s="259"/>
      <c r="F6" s="259"/>
      <c r="G6" s="259"/>
      <c r="H6" s="259"/>
      <c r="I6" s="259"/>
      <c r="J6" s="259"/>
      <c r="K6" s="259"/>
      <c r="L6" s="259"/>
      <c r="M6" s="260"/>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61" t="s">
        <v>10</v>
      </c>
      <c r="C9" s="7" t="s">
        <v>11</v>
      </c>
      <c r="D9" s="263" t="s">
        <v>12</v>
      </c>
      <c r="E9" s="263"/>
      <c r="F9" s="263"/>
      <c r="G9" s="263"/>
      <c r="H9" s="263"/>
      <c r="I9" s="263"/>
      <c r="J9" s="263"/>
      <c r="K9" s="263"/>
      <c r="L9" s="263"/>
      <c r="M9" s="264"/>
      <c r="N9" s="2"/>
      <c r="O9" s="2"/>
      <c r="P9" s="2"/>
      <c r="Q9" s="2"/>
      <c r="R9" s="2"/>
      <c r="S9" s="2"/>
      <c r="T9" s="2"/>
      <c r="U9" s="2"/>
      <c r="V9" s="2"/>
      <c r="W9" s="2"/>
      <c r="X9" s="2"/>
      <c r="Y9" s="2"/>
      <c r="Z9" s="2"/>
      <c r="AA9" s="2"/>
    </row>
    <row r="10" spans="1:27" s="8" customFormat="1" ht="15" customHeight="1" x14ac:dyDescent="0.2">
      <c r="A10" s="2"/>
      <c r="B10" s="262"/>
      <c r="C10" s="9" t="s">
        <v>13</v>
      </c>
      <c r="D10" s="265" t="s">
        <v>14</v>
      </c>
      <c r="E10" s="265"/>
      <c r="F10" s="265"/>
      <c r="G10" s="265"/>
      <c r="H10" s="265"/>
      <c r="I10" s="265"/>
      <c r="J10" s="265"/>
      <c r="K10" s="265"/>
      <c r="L10" s="265"/>
      <c r="M10" s="266"/>
      <c r="N10" s="2"/>
      <c r="O10" s="2"/>
      <c r="P10" s="2"/>
      <c r="Q10" s="2"/>
      <c r="R10" s="2"/>
      <c r="S10" s="2"/>
      <c r="T10" s="2"/>
      <c r="U10" s="2"/>
      <c r="V10" s="2"/>
      <c r="W10" s="2"/>
      <c r="X10" s="2"/>
      <c r="Y10" s="2"/>
      <c r="Z10" s="2"/>
      <c r="AA10" s="2"/>
    </row>
    <row r="11" spans="1:27" s="8" customFormat="1" ht="15" customHeight="1" x14ac:dyDescent="0.2">
      <c r="A11" s="2"/>
      <c r="B11" s="262"/>
      <c r="C11" s="9" t="s">
        <v>15</v>
      </c>
      <c r="D11" s="265" t="s">
        <v>16</v>
      </c>
      <c r="E11" s="265"/>
      <c r="F11" s="265"/>
      <c r="G11" s="265"/>
      <c r="H11" s="265"/>
      <c r="I11" s="265"/>
      <c r="J11" s="265"/>
      <c r="K11" s="265"/>
      <c r="L11" s="265"/>
      <c r="M11" s="266"/>
      <c r="N11" s="2"/>
      <c r="O11" s="2"/>
      <c r="P11" s="2"/>
      <c r="Q11" s="2"/>
      <c r="R11" s="2"/>
      <c r="S11" s="2"/>
      <c r="T11" s="2"/>
      <c r="U11" s="2"/>
      <c r="V11" s="2"/>
      <c r="W11" s="2"/>
      <c r="X11" s="2"/>
      <c r="Y11" s="2"/>
      <c r="Z11" s="2"/>
      <c r="AA11" s="2"/>
    </row>
    <row r="12" spans="1:27" s="8" customFormat="1" ht="15" customHeight="1" x14ac:dyDescent="0.2">
      <c r="A12" s="2"/>
      <c r="B12" s="262"/>
      <c r="C12" s="9" t="s">
        <v>17</v>
      </c>
      <c r="D12" s="265" t="s">
        <v>18</v>
      </c>
      <c r="E12" s="265"/>
      <c r="F12" s="265"/>
      <c r="G12" s="265"/>
      <c r="H12" s="265"/>
      <c r="I12" s="265"/>
      <c r="J12" s="265"/>
      <c r="K12" s="265"/>
      <c r="L12" s="265"/>
      <c r="M12" s="266"/>
      <c r="N12" s="2"/>
      <c r="O12" s="2"/>
      <c r="P12" s="2"/>
      <c r="Q12" s="2"/>
      <c r="R12" s="2"/>
      <c r="S12" s="2"/>
      <c r="T12" s="2"/>
      <c r="U12" s="2"/>
      <c r="V12" s="2"/>
      <c r="W12" s="2"/>
      <c r="X12" s="2"/>
      <c r="Y12" s="2"/>
      <c r="Z12" s="2"/>
      <c r="AA12" s="2"/>
    </row>
    <row r="13" spans="1:27" s="2" customFormat="1" ht="15" customHeight="1" x14ac:dyDescent="0.2">
      <c r="B13" s="251"/>
      <c r="C13" s="10" t="s">
        <v>20</v>
      </c>
      <c r="D13" s="253" t="s">
        <v>21</v>
      </c>
      <c r="E13" s="253"/>
      <c r="F13" s="253"/>
      <c r="G13" s="253"/>
      <c r="H13" s="253"/>
      <c r="I13" s="253"/>
      <c r="J13" s="253"/>
      <c r="K13" s="253"/>
      <c r="L13" s="253"/>
      <c r="M13" s="254"/>
    </row>
    <row r="14" spans="1:27" s="2" customFormat="1" ht="15" customHeight="1" x14ac:dyDescent="0.2">
      <c r="B14" s="251"/>
      <c r="C14" s="11" t="s">
        <v>22</v>
      </c>
      <c r="D14" s="253" t="s">
        <v>22</v>
      </c>
      <c r="E14" s="253"/>
      <c r="F14" s="253"/>
      <c r="G14" s="253"/>
      <c r="H14" s="253"/>
      <c r="I14" s="253"/>
      <c r="J14" s="253"/>
      <c r="K14" s="253"/>
      <c r="L14" s="253"/>
      <c r="M14" s="254"/>
    </row>
    <row r="15" spans="1:27" s="2" customFormat="1" ht="15" customHeight="1" thickBot="1" x14ac:dyDescent="0.25">
      <c r="B15" s="252"/>
      <c r="C15" s="12"/>
      <c r="D15" s="255"/>
      <c r="E15" s="255"/>
      <c r="F15" s="255"/>
      <c r="G15" s="255"/>
      <c r="H15" s="255"/>
      <c r="I15" s="255"/>
      <c r="J15" s="255"/>
      <c r="K15" s="255"/>
      <c r="L15" s="255"/>
      <c r="M15" s="256"/>
    </row>
    <row r="16" spans="1:27" s="2" customFormat="1" x14ac:dyDescent="0.2">
      <c r="B16" s="6"/>
      <c r="C16" s="6"/>
      <c r="D16" s="6"/>
      <c r="E16" s="6"/>
      <c r="F16" s="6"/>
      <c r="G16" s="6"/>
      <c r="H16" s="6"/>
      <c r="I16" s="6"/>
      <c r="J16" s="6"/>
      <c r="K16" s="6"/>
      <c r="L16" s="6"/>
      <c r="M16" s="6"/>
    </row>
    <row r="17" spans="2:16" s="2" customFormat="1" x14ac:dyDescent="0.2">
      <c r="B17" s="6" t="s">
        <v>23</v>
      </c>
      <c r="C17" s="6"/>
      <c r="D17" s="6"/>
      <c r="E17" s="6"/>
      <c r="F17" s="6"/>
      <c r="G17" s="6"/>
      <c r="H17" s="6"/>
      <c r="I17" s="6"/>
      <c r="J17" s="6"/>
      <c r="K17" s="6"/>
      <c r="L17" s="6"/>
      <c r="M17" s="6"/>
    </row>
    <row r="18" spans="2:16" s="2" customFormat="1" x14ac:dyDescent="0.2">
      <c r="B18" s="6"/>
      <c r="C18" s="13">
        <v>43382</v>
      </c>
      <c r="D18" s="6"/>
      <c r="E18" s="6"/>
      <c r="F18" s="6"/>
      <c r="G18" s="6"/>
      <c r="H18" s="6"/>
      <c r="I18" s="6"/>
      <c r="J18" s="6"/>
      <c r="K18" s="6"/>
      <c r="L18" s="6"/>
      <c r="M18" s="6"/>
    </row>
    <row r="19" spans="2:16" s="2" customFormat="1" x14ac:dyDescent="0.2">
      <c r="B19" s="6" t="s">
        <v>24</v>
      </c>
      <c r="C19" s="6"/>
      <c r="D19" s="6"/>
      <c r="E19" s="6"/>
      <c r="F19" s="6"/>
      <c r="G19" s="6"/>
      <c r="H19" s="6"/>
      <c r="I19" s="6"/>
      <c r="J19" s="6"/>
      <c r="K19" s="6"/>
      <c r="L19" s="6"/>
      <c r="M19" s="6"/>
    </row>
    <row r="20" spans="2:16" s="2" customFormat="1" x14ac:dyDescent="0.2">
      <c r="B20" s="6"/>
      <c r="C20" s="14" t="s">
        <v>25</v>
      </c>
      <c r="D20" s="6"/>
      <c r="E20" s="6"/>
      <c r="F20" s="6"/>
      <c r="G20" s="6"/>
      <c r="H20" s="6"/>
      <c r="I20" s="6"/>
      <c r="J20" s="6"/>
      <c r="K20" s="6"/>
      <c r="L20" s="6"/>
      <c r="M20" s="6"/>
    </row>
    <row r="21" spans="2:16" s="2" customFormat="1" x14ac:dyDescent="0.2">
      <c r="B21" s="6" t="s">
        <v>26</v>
      </c>
      <c r="C21" s="14"/>
      <c r="D21" s="6"/>
      <c r="E21" s="6"/>
      <c r="F21" s="6"/>
      <c r="G21" s="6"/>
      <c r="H21" s="6"/>
      <c r="I21" s="6"/>
      <c r="J21" s="6"/>
      <c r="K21" s="6"/>
      <c r="L21" s="6"/>
      <c r="M21" s="6"/>
    </row>
    <row r="22" spans="2:16" s="2" customFormat="1" x14ac:dyDescent="0.2">
      <c r="B22" s="6"/>
      <c r="C22" s="14" t="s">
        <v>27</v>
      </c>
      <c r="D22" s="6"/>
      <c r="E22" s="6"/>
      <c r="F22" s="6"/>
      <c r="G22" s="6"/>
      <c r="H22" s="6"/>
      <c r="I22" s="6"/>
      <c r="J22" s="6"/>
      <c r="K22" s="6"/>
      <c r="L22" s="6"/>
      <c r="M22" s="6"/>
    </row>
    <row r="23" spans="2:16" s="2" customFormat="1" x14ac:dyDescent="0.2">
      <c r="B23" s="6" t="s">
        <v>28</v>
      </c>
      <c r="C23" s="6"/>
      <c r="D23" s="6"/>
      <c r="E23" s="6"/>
      <c r="F23" s="6"/>
      <c r="G23" s="6"/>
      <c r="H23" s="6"/>
      <c r="I23" s="6"/>
      <c r="J23" s="6"/>
      <c r="K23" s="6"/>
      <c r="L23" s="6"/>
      <c r="M23" s="6"/>
    </row>
    <row r="24" spans="2:16" s="2" customFormat="1" ht="38.25" customHeight="1" x14ac:dyDescent="0.2">
      <c r="B24" s="6"/>
      <c r="C24" s="249" t="str">
        <f>"This document should be cited as: NETL (2018). NETL Life Cycle Inventory Data – Unit Process: "&amp;D3&amp;". U.S. Department of Energy, National Energy Technology Laboratory. Last Updated: October 2018 (version 01). www.netl.doe.gov/LCA (http://www.netl.doe.gov/LCA)"</f>
        <v>This document should be cited as: NETL (2018). NETL Life Cycle Inventory Data – Unit Process: Distribution combustion compressor drivers. U.S. Department of Energy, National Energy Technology Laboratory. Last Updated: October 2018 (version 01). www.netl.doe.gov/LCA (http://www.netl.doe.gov/LCA)</v>
      </c>
      <c r="D24" s="249"/>
      <c r="E24" s="249"/>
      <c r="F24" s="249"/>
      <c r="G24" s="249"/>
      <c r="H24" s="249"/>
      <c r="I24" s="249"/>
      <c r="J24" s="249"/>
      <c r="K24" s="249"/>
      <c r="L24" s="249"/>
      <c r="M24" s="249"/>
    </row>
    <row r="25" spans="2:16" s="2" customFormat="1" x14ac:dyDescent="0.2">
      <c r="B25" s="6" t="s">
        <v>29</v>
      </c>
      <c r="C25" s="6"/>
      <c r="D25" s="6"/>
      <c r="E25" s="6"/>
      <c r="F25" s="6"/>
      <c r="G25" s="14"/>
      <c r="H25" s="14"/>
      <c r="I25" s="14"/>
      <c r="J25" s="14"/>
      <c r="K25" s="14"/>
      <c r="L25" s="14"/>
      <c r="M25" s="14"/>
    </row>
    <row r="26" spans="2:16" s="2" customFormat="1" x14ac:dyDescent="0.2">
      <c r="B26" s="14"/>
      <c r="C26" s="14" t="s">
        <v>30</v>
      </c>
      <c r="D26" s="14"/>
      <c r="E26" s="15" t="s">
        <v>31</v>
      </c>
      <c r="F26" s="16"/>
      <c r="G26" s="14" t="s">
        <v>32</v>
      </c>
      <c r="H26" s="14"/>
      <c r="I26" s="14"/>
      <c r="J26" s="14"/>
      <c r="K26" s="14"/>
      <c r="L26" s="14"/>
      <c r="M26" s="14"/>
      <c r="P26" s="14"/>
    </row>
    <row r="27" spans="2:16" s="2" customFormat="1" x14ac:dyDescent="0.2">
      <c r="B27" s="14"/>
      <c r="C27" s="14" t="s">
        <v>33</v>
      </c>
      <c r="D27" s="14"/>
      <c r="E27" s="14"/>
      <c r="F27" s="14"/>
      <c r="G27" s="14"/>
      <c r="H27" s="14"/>
      <c r="I27" s="14"/>
      <c r="J27" s="14"/>
      <c r="K27" s="14"/>
      <c r="L27" s="14"/>
      <c r="M27" s="14"/>
      <c r="P27" s="14"/>
    </row>
    <row r="28" spans="2:16" s="2" customFormat="1" x14ac:dyDescent="0.2">
      <c r="B28" s="14"/>
      <c r="C28" s="14" t="s">
        <v>34</v>
      </c>
      <c r="D28" s="14"/>
      <c r="E28" s="14"/>
      <c r="F28" s="14"/>
      <c r="G28" s="14"/>
      <c r="H28" s="14"/>
      <c r="I28" s="14"/>
      <c r="J28" s="14"/>
      <c r="K28" s="14"/>
      <c r="L28" s="14"/>
      <c r="M28" s="14"/>
      <c r="N28" s="14"/>
      <c r="O28" s="14"/>
      <c r="P28" s="14"/>
    </row>
    <row r="29" spans="2:16" s="2" customFormat="1" x14ac:dyDescent="0.2">
      <c r="B29" s="14"/>
      <c r="C29" s="250" t="s">
        <v>325</v>
      </c>
      <c r="D29" s="250"/>
      <c r="E29" s="250"/>
      <c r="F29" s="250"/>
      <c r="G29" s="250"/>
      <c r="H29" s="250"/>
      <c r="I29" s="250"/>
      <c r="J29" s="250"/>
      <c r="K29" s="250"/>
      <c r="L29" s="250"/>
      <c r="M29" s="250"/>
      <c r="N29" s="14"/>
      <c r="O29" s="14"/>
      <c r="P29" s="14"/>
    </row>
    <row r="30" spans="2:16" s="2" customFormat="1" x14ac:dyDescent="0.2">
      <c r="B30" s="14"/>
      <c r="C30" s="14"/>
      <c r="D30" s="14"/>
      <c r="E30" s="14"/>
      <c r="F30" s="14"/>
      <c r="G30" s="14"/>
      <c r="H30" s="14"/>
      <c r="I30" s="14"/>
      <c r="J30" s="14"/>
      <c r="K30" s="14"/>
      <c r="L30" s="14"/>
      <c r="M30" s="14"/>
      <c r="N30" s="14"/>
      <c r="O30" s="14"/>
    </row>
    <row r="31" spans="2:16" s="2" customFormat="1" x14ac:dyDescent="0.2">
      <c r="B31" s="6" t="s">
        <v>35</v>
      </c>
      <c r="C31" s="14"/>
      <c r="D31" s="14"/>
      <c r="E31" s="14"/>
      <c r="F31" s="14"/>
      <c r="G31" s="14"/>
      <c r="H31" s="14"/>
      <c r="I31" s="14"/>
      <c r="J31" s="14"/>
      <c r="K31" s="14"/>
      <c r="L31" s="14"/>
      <c r="M31" s="14"/>
      <c r="N31" s="14"/>
      <c r="O31" s="14"/>
    </row>
    <row r="32" spans="2:16" s="2" customFormat="1" x14ac:dyDescent="0.2">
      <c r="B32" s="14"/>
      <c r="C32" s="14"/>
      <c r="D32" s="14"/>
      <c r="E32" s="14"/>
      <c r="F32" s="14"/>
      <c r="G32" s="14"/>
      <c r="H32" s="14"/>
      <c r="I32" s="14"/>
      <c r="J32" s="14"/>
      <c r="K32" s="14"/>
      <c r="L32" s="14"/>
      <c r="M32" s="14"/>
      <c r="N32" s="14"/>
      <c r="O32" s="14"/>
    </row>
    <row r="33" spans="2:15" s="2" customFormat="1" x14ac:dyDescent="0.2">
      <c r="B33" s="14"/>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6" t="s">
        <v>36</v>
      </c>
      <c r="C47" s="14"/>
      <c r="D47" s="14"/>
      <c r="E47" s="14"/>
      <c r="F47" s="14"/>
      <c r="G47" s="14"/>
      <c r="H47" s="14"/>
      <c r="I47" s="14"/>
      <c r="J47" s="14"/>
      <c r="K47" s="14"/>
      <c r="L47" s="14"/>
      <c r="M47" s="14"/>
      <c r="N47" s="14"/>
      <c r="O47" s="14"/>
    </row>
    <row r="48" spans="2:15" s="2" customFormat="1" x14ac:dyDescent="0.2">
      <c r="B48" s="14"/>
      <c r="C48" s="17" t="s">
        <v>37</v>
      </c>
      <c r="D48" s="14"/>
      <c r="E48" s="14"/>
      <c r="F48" s="14"/>
      <c r="G48" s="14"/>
      <c r="H48" s="14"/>
      <c r="I48" s="14"/>
      <c r="J48" s="14"/>
      <c r="K48" s="14"/>
      <c r="L48" s="14"/>
      <c r="M48" s="14"/>
      <c r="N48" s="14"/>
      <c r="O48" s="14"/>
    </row>
    <row r="49" spans="2:15" s="2" customFormat="1" x14ac:dyDescent="0.2">
      <c r="B49" s="14"/>
      <c r="C49" s="14"/>
      <c r="D49" s="14"/>
      <c r="E49" s="14"/>
      <c r="F49" s="14"/>
      <c r="G49" s="14"/>
      <c r="H49" s="14"/>
      <c r="I49" s="14"/>
      <c r="J49" s="14"/>
      <c r="K49" s="14"/>
      <c r="L49" s="14"/>
      <c r="M49" s="14"/>
      <c r="N49" s="14"/>
      <c r="O49" s="14"/>
    </row>
    <row r="50" spans="2:15" s="2" customFormat="1" x14ac:dyDescent="0.2">
      <c r="B50" s="14"/>
      <c r="C50" s="14"/>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sheetData>
  <mergeCells count="16">
    <mergeCell ref="B9:B12"/>
    <mergeCell ref="D9:M9"/>
    <mergeCell ref="D10:M10"/>
    <mergeCell ref="D11:M11"/>
    <mergeCell ref="D12:M12"/>
    <mergeCell ref="A1:N1"/>
    <mergeCell ref="A2:N2"/>
    <mergeCell ref="D4:M4"/>
    <mergeCell ref="D5:M5"/>
    <mergeCell ref="D6:M6"/>
    <mergeCell ref="C24:M24"/>
    <mergeCell ref="C29:M29"/>
    <mergeCell ref="B13:B15"/>
    <mergeCell ref="D13:M13"/>
    <mergeCell ref="D14:M14"/>
    <mergeCell ref="D15:M15"/>
  </mergeCells>
  <pageMargins left="0.25" right="0.25" top="0.5" bottom="0.5" header="0.3" footer="0.3"/>
  <pageSetup orientation="landscape" horizontalDpi="1200" verticalDpi="1200" r:id="rId1"/>
  <headerFooter>
    <oddFooter>Page &amp;P&amp;R&amp;F</oddFooter>
  </headerFooter>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Y347"/>
  <sheetViews>
    <sheetView showGridLines="0" zoomScaleNormal="100" zoomScalePageLayoutView="40" workbookViewId="0"/>
  </sheetViews>
  <sheetFormatPr defaultColWidth="9.140625" defaultRowHeight="12.75" x14ac:dyDescent="0.2"/>
  <cols>
    <col min="1" max="1" width="1.85546875" style="2" customWidth="1"/>
    <col min="2" max="2" width="3.5703125" style="62" customWidth="1"/>
    <col min="3" max="3" width="29.5703125" style="3" customWidth="1"/>
    <col min="4" max="4" width="59.85546875" style="3" customWidth="1"/>
    <col min="5" max="7" width="26.140625" style="3" customWidth="1"/>
    <col min="8" max="8" width="23.140625" style="3" customWidth="1"/>
    <col min="9" max="9" width="12.5703125" style="2" customWidth="1"/>
    <col min="10" max="10" width="14.42578125" style="3" customWidth="1"/>
    <col min="11" max="11" width="12" style="3" customWidth="1"/>
    <col min="12" max="12" width="11.42578125" style="3" customWidth="1"/>
    <col min="13" max="13" width="14" style="3" customWidth="1"/>
    <col min="14" max="14" width="14.5703125" style="3" customWidth="1"/>
    <col min="15" max="15" width="13" style="3" customWidth="1"/>
    <col min="16" max="16" width="49" style="3" customWidth="1"/>
    <col min="17" max="17" width="43.140625" style="2" customWidth="1"/>
    <col min="18" max="25" width="9.140625" style="2"/>
    <col min="26" max="256" width="9.140625" style="3"/>
    <col min="257" max="257" width="1.85546875" style="3" customWidth="1"/>
    <col min="258" max="258" width="3.5703125" style="3" customWidth="1"/>
    <col min="259" max="259" width="29.5703125" style="3" customWidth="1"/>
    <col min="260" max="260" width="54.42578125" style="3" customWidth="1"/>
    <col min="261" max="262" width="12.42578125" style="3" customWidth="1"/>
    <col min="263" max="263" width="12.85546875" style="3" customWidth="1"/>
    <col min="264" max="264" width="13.5703125" style="3" customWidth="1"/>
    <col min="265" max="265" width="12.5703125" style="3" customWidth="1"/>
    <col min="266" max="266" width="14.42578125" style="3" customWidth="1"/>
    <col min="267" max="267" width="12" style="3" customWidth="1"/>
    <col min="268" max="268" width="11.42578125" style="3" customWidth="1"/>
    <col min="269" max="269" width="11.5703125" style="3" bestFit="1" customWidth="1"/>
    <col min="270" max="270" width="14.5703125" style="3" customWidth="1"/>
    <col min="271" max="271" width="13" style="3" customWidth="1"/>
    <col min="272" max="272" width="49" style="3" customWidth="1"/>
    <col min="273" max="273" width="2.140625" style="3" customWidth="1"/>
    <col min="274" max="512" width="9.140625" style="3"/>
    <col min="513" max="513" width="1.85546875" style="3" customWidth="1"/>
    <col min="514" max="514" width="3.5703125" style="3" customWidth="1"/>
    <col min="515" max="515" width="29.5703125" style="3" customWidth="1"/>
    <col min="516" max="516" width="54.42578125" style="3" customWidth="1"/>
    <col min="517" max="518" width="12.42578125" style="3" customWidth="1"/>
    <col min="519" max="519" width="12.85546875" style="3" customWidth="1"/>
    <col min="520" max="520" width="13.5703125" style="3" customWidth="1"/>
    <col min="521" max="521" width="12.5703125" style="3" customWidth="1"/>
    <col min="522" max="522" width="14.42578125" style="3" customWidth="1"/>
    <col min="523" max="523" width="12" style="3" customWidth="1"/>
    <col min="524" max="524" width="11.42578125" style="3" customWidth="1"/>
    <col min="525" max="525" width="11.5703125" style="3" bestFit="1" customWidth="1"/>
    <col min="526" max="526" width="14.5703125" style="3" customWidth="1"/>
    <col min="527" max="527" width="13" style="3" customWidth="1"/>
    <col min="528" max="528" width="49" style="3" customWidth="1"/>
    <col min="529" max="529" width="2.140625" style="3" customWidth="1"/>
    <col min="530" max="768" width="9.140625" style="3"/>
    <col min="769" max="769" width="1.85546875" style="3" customWidth="1"/>
    <col min="770" max="770" width="3.5703125" style="3" customWidth="1"/>
    <col min="771" max="771" width="29.5703125" style="3" customWidth="1"/>
    <col min="772" max="772" width="54.42578125" style="3" customWidth="1"/>
    <col min="773" max="774" width="12.42578125" style="3" customWidth="1"/>
    <col min="775" max="775" width="12.85546875" style="3" customWidth="1"/>
    <col min="776" max="776" width="13.5703125" style="3" customWidth="1"/>
    <col min="777" max="777" width="12.5703125" style="3" customWidth="1"/>
    <col min="778" max="778" width="14.42578125" style="3" customWidth="1"/>
    <col min="779" max="779" width="12" style="3" customWidth="1"/>
    <col min="780" max="780" width="11.42578125" style="3" customWidth="1"/>
    <col min="781" max="781" width="11.5703125" style="3" bestFit="1" customWidth="1"/>
    <col min="782" max="782" width="14.5703125" style="3" customWidth="1"/>
    <col min="783" max="783" width="13" style="3" customWidth="1"/>
    <col min="784" max="784" width="49" style="3" customWidth="1"/>
    <col min="785" max="785" width="2.140625" style="3" customWidth="1"/>
    <col min="786" max="1024" width="9.140625" style="3"/>
    <col min="1025" max="1025" width="1.85546875" style="3" customWidth="1"/>
    <col min="1026" max="1026" width="3.5703125" style="3" customWidth="1"/>
    <col min="1027" max="1027" width="29.5703125" style="3" customWidth="1"/>
    <col min="1028" max="1028" width="54.42578125" style="3" customWidth="1"/>
    <col min="1029" max="1030" width="12.42578125" style="3" customWidth="1"/>
    <col min="1031" max="1031" width="12.85546875" style="3" customWidth="1"/>
    <col min="1032" max="1032" width="13.5703125" style="3" customWidth="1"/>
    <col min="1033" max="1033" width="12.5703125" style="3" customWidth="1"/>
    <col min="1034" max="1034" width="14.42578125" style="3" customWidth="1"/>
    <col min="1035" max="1035" width="12" style="3" customWidth="1"/>
    <col min="1036" max="1036" width="11.42578125" style="3" customWidth="1"/>
    <col min="1037" max="1037" width="11.5703125" style="3" bestFit="1" customWidth="1"/>
    <col min="1038" max="1038" width="14.5703125" style="3" customWidth="1"/>
    <col min="1039" max="1039" width="13" style="3" customWidth="1"/>
    <col min="1040" max="1040" width="49" style="3" customWidth="1"/>
    <col min="1041" max="1041" width="2.140625" style="3" customWidth="1"/>
    <col min="1042" max="1280" width="9.140625" style="3"/>
    <col min="1281" max="1281" width="1.85546875" style="3" customWidth="1"/>
    <col min="1282" max="1282" width="3.5703125" style="3" customWidth="1"/>
    <col min="1283" max="1283" width="29.5703125" style="3" customWidth="1"/>
    <col min="1284" max="1284" width="54.42578125" style="3" customWidth="1"/>
    <col min="1285" max="1286" width="12.42578125" style="3" customWidth="1"/>
    <col min="1287" max="1287" width="12.85546875" style="3" customWidth="1"/>
    <col min="1288" max="1288" width="13.5703125" style="3" customWidth="1"/>
    <col min="1289" max="1289" width="12.5703125" style="3" customWidth="1"/>
    <col min="1290" max="1290" width="14.42578125" style="3" customWidth="1"/>
    <col min="1291" max="1291" width="12" style="3" customWidth="1"/>
    <col min="1292" max="1292" width="11.42578125" style="3" customWidth="1"/>
    <col min="1293" max="1293" width="11.5703125" style="3" bestFit="1" customWidth="1"/>
    <col min="1294" max="1294" width="14.5703125" style="3" customWidth="1"/>
    <col min="1295" max="1295" width="13" style="3" customWidth="1"/>
    <col min="1296" max="1296" width="49" style="3" customWidth="1"/>
    <col min="1297" max="1297" width="2.140625" style="3" customWidth="1"/>
    <col min="1298" max="1536" width="9.140625" style="3"/>
    <col min="1537" max="1537" width="1.85546875" style="3" customWidth="1"/>
    <col min="1538" max="1538" width="3.5703125" style="3" customWidth="1"/>
    <col min="1539" max="1539" width="29.5703125" style="3" customWidth="1"/>
    <col min="1540" max="1540" width="54.42578125" style="3" customWidth="1"/>
    <col min="1541" max="1542" width="12.42578125" style="3" customWidth="1"/>
    <col min="1543" max="1543" width="12.85546875" style="3" customWidth="1"/>
    <col min="1544" max="1544" width="13.5703125" style="3" customWidth="1"/>
    <col min="1545" max="1545" width="12.5703125" style="3" customWidth="1"/>
    <col min="1546" max="1546" width="14.42578125" style="3" customWidth="1"/>
    <col min="1547" max="1547" width="12" style="3" customWidth="1"/>
    <col min="1548" max="1548" width="11.42578125" style="3" customWidth="1"/>
    <col min="1549" max="1549" width="11.5703125" style="3" bestFit="1" customWidth="1"/>
    <col min="1550" max="1550" width="14.5703125" style="3" customWidth="1"/>
    <col min="1551" max="1551" width="13" style="3" customWidth="1"/>
    <col min="1552" max="1552" width="49" style="3" customWidth="1"/>
    <col min="1553" max="1553" width="2.140625" style="3" customWidth="1"/>
    <col min="1554" max="1792" width="9.140625" style="3"/>
    <col min="1793" max="1793" width="1.85546875" style="3" customWidth="1"/>
    <col min="1794" max="1794" width="3.5703125" style="3" customWidth="1"/>
    <col min="1795" max="1795" width="29.5703125" style="3" customWidth="1"/>
    <col min="1796" max="1796" width="54.42578125" style="3" customWidth="1"/>
    <col min="1797" max="1798" width="12.42578125" style="3" customWidth="1"/>
    <col min="1799" max="1799" width="12.85546875" style="3" customWidth="1"/>
    <col min="1800" max="1800" width="13.5703125" style="3" customWidth="1"/>
    <col min="1801" max="1801" width="12.5703125" style="3" customWidth="1"/>
    <col min="1802" max="1802" width="14.42578125" style="3" customWidth="1"/>
    <col min="1803" max="1803" width="12" style="3" customWidth="1"/>
    <col min="1804" max="1804" width="11.42578125" style="3" customWidth="1"/>
    <col min="1805" max="1805" width="11.5703125" style="3" bestFit="1" customWidth="1"/>
    <col min="1806" max="1806" width="14.5703125" style="3" customWidth="1"/>
    <col min="1807" max="1807" width="13" style="3" customWidth="1"/>
    <col min="1808" max="1808" width="49" style="3" customWidth="1"/>
    <col min="1809" max="1809" width="2.140625" style="3" customWidth="1"/>
    <col min="1810" max="2048" width="9.140625" style="3"/>
    <col min="2049" max="2049" width="1.85546875" style="3" customWidth="1"/>
    <col min="2050" max="2050" width="3.5703125" style="3" customWidth="1"/>
    <col min="2051" max="2051" width="29.5703125" style="3" customWidth="1"/>
    <col min="2052" max="2052" width="54.42578125" style="3" customWidth="1"/>
    <col min="2053" max="2054" width="12.42578125" style="3" customWidth="1"/>
    <col min="2055" max="2055" width="12.85546875" style="3" customWidth="1"/>
    <col min="2056" max="2056" width="13.5703125" style="3" customWidth="1"/>
    <col min="2057" max="2057" width="12.5703125" style="3" customWidth="1"/>
    <col min="2058" max="2058" width="14.42578125" style="3" customWidth="1"/>
    <col min="2059" max="2059" width="12" style="3" customWidth="1"/>
    <col min="2060" max="2060" width="11.42578125" style="3" customWidth="1"/>
    <col min="2061" max="2061" width="11.5703125" style="3" bestFit="1" customWidth="1"/>
    <col min="2062" max="2062" width="14.5703125" style="3" customWidth="1"/>
    <col min="2063" max="2063" width="13" style="3" customWidth="1"/>
    <col min="2064" max="2064" width="49" style="3" customWidth="1"/>
    <col min="2065" max="2065" width="2.140625" style="3" customWidth="1"/>
    <col min="2066" max="2304" width="9.140625" style="3"/>
    <col min="2305" max="2305" width="1.85546875" style="3" customWidth="1"/>
    <col min="2306" max="2306" width="3.5703125" style="3" customWidth="1"/>
    <col min="2307" max="2307" width="29.5703125" style="3" customWidth="1"/>
    <col min="2308" max="2308" width="54.42578125" style="3" customWidth="1"/>
    <col min="2309" max="2310" width="12.42578125" style="3" customWidth="1"/>
    <col min="2311" max="2311" width="12.85546875" style="3" customWidth="1"/>
    <col min="2312" max="2312" width="13.5703125" style="3" customWidth="1"/>
    <col min="2313" max="2313" width="12.5703125" style="3" customWidth="1"/>
    <col min="2314" max="2314" width="14.42578125" style="3" customWidth="1"/>
    <col min="2315" max="2315" width="12" style="3" customWidth="1"/>
    <col min="2316" max="2316" width="11.42578125" style="3" customWidth="1"/>
    <col min="2317" max="2317" width="11.5703125" style="3" bestFit="1" customWidth="1"/>
    <col min="2318" max="2318" width="14.5703125" style="3" customWidth="1"/>
    <col min="2319" max="2319" width="13" style="3" customWidth="1"/>
    <col min="2320" max="2320" width="49" style="3" customWidth="1"/>
    <col min="2321" max="2321" width="2.140625" style="3" customWidth="1"/>
    <col min="2322" max="2560" width="9.140625" style="3"/>
    <col min="2561" max="2561" width="1.85546875" style="3" customWidth="1"/>
    <col min="2562" max="2562" width="3.5703125" style="3" customWidth="1"/>
    <col min="2563" max="2563" width="29.5703125" style="3" customWidth="1"/>
    <col min="2564" max="2564" width="54.42578125" style="3" customWidth="1"/>
    <col min="2565" max="2566" width="12.42578125" style="3" customWidth="1"/>
    <col min="2567" max="2567" width="12.85546875" style="3" customWidth="1"/>
    <col min="2568" max="2568" width="13.5703125" style="3" customWidth="1"/>
    <col min="2569" max="2569" width="12.5703125" style="3" customWidth="1"/>
    <col min="2570" max="2570" width="14.42578125" style="3" customWidth="1"/>
    <col min="2571" max="2571" width="12" style="3" customWidth="1"/>
    <col min="2572" max="2572" width="11.42578125" style="3" customWidth="1"/>
    <col min="2573" max="2573" width="11.5703125" style="3" bestFit="1" customWidth="1"/>
    <col min="2574" max="2574" width="14.5703125" style="3" customWidth="1"/>
    <col min="2575" max="2575" width="13" style="3" customWidth="1"/>
    <col min="2576" max="2576" width="49" style="3" customWidth="1"/>
    <col min="2577" max="2577" width="2.140625" style="3" customWidth="1"/>
    <col min="2578" max="2816" width="9.140625" style="3"/>
    <col min="2817" max="2817" width="1.85546875" style="3" customWidth="1"/>
    <col min="2818" max="2818" width="3.5703125" style="3" customWidth="1"/>
    <col min="2819" max="2819" width="29.5703125" style="3" customWidth="1"/>
    <col min="2820" max="2820" width="54.42578125" style="3" customWidth="1"/>
    <col min="2821" max="2822" width="12.42578125" style="3" customWidth="1"/>
    <col min="2823" max="2823" width="12.85546875" style="3" customWidth="1"/>
    <col min="2824" max="2824" width="13.5703125" style="3" customWidth="1"/>
    <col min="2825" max="2825" width="12.5703125" style="3" customWidth="1"/>
    <col min="2826" max="2826" width="14.42578125" style="3" customWidth="1"/>
    <col min="2827" max="2827" width="12" style="3" customWidth="1"/>
    <col min="2828" max="2828" width="11.42578125" style="3" customWidth="1"/>
    <col min="2829" max="2829" width="11.5703125" style="3" bestFit="1" customWidth="1"/>
    <col min="2830" max="2830" width="14.5703125" style="3" customWidth="1"/>
    <col min="2831" max="2831" width="13" style="3" customWidth="1"/>
    <col min="2832" max="2832" width="49" style="3" customWidth="1"/>
    <col min="2833" max="2833" width="2.140625" style="3" customWidth="1"/>
    <col min="2834" max="3072" width="9.140625" style="3"/>
    <col min="3073" max="3073" width="1.85546875" style="3" customWidth="1"/>
    <col min="3074" max="3074" width="3.5703125" style="3" customWidth="1"/>
    <col min="3075" max="3075" width="29.5703125" style="3" customWidth="1"/>
    <col min="3076" max="3076" width="54.42578125" style="3" customWidth="1"/>
    <col min="3077" max="3078" width="12.42578125" style="3" customWidth="1"/>
    <col min="3079" max="3079" width="12.85546875" style="3" customWidth="1"/>
    <col min="3080" max="3080" width="13.5703125" style="3" customWidth="1"/>
    <col min="3081" max="3081" width="12.5703125" style="3" customWidth="1"/>
    <col min="3082" max="3082" width="14.42578125" style="3" customWidth="1"/>
    <col min="3083" max="3083" width="12" style="3" customWidth="1"/>
    <col min="3084" max="3084" width="11.42578125" style="3" customWidth="1"/>
    <col min="3085" max="3085" width="11.5703125" style="3" bestFit="1" customWidth="1"/>
    <col min="3086" max="3086" width="14.5703125" style="3" customWidth="1"/>
    <col min="3087" max="3087" width="13" style="3" customWidth="1"/>
    <col min="3088" max="3088" width="49" style="3" customWidth="1"/>
    <col min="3089" max="3089" width="2.140625" style="3" customWidth="1"/>
    <col min="3090" max="3328" width="9.140625" style="3"/>
    <col min="3329" max="3329" width="1.85546875" style="3" customWidth="1"/>
    <col min="3330" max="3330" width="3.5703125" style="3" customWidth="1"/>
    <col min="3331" max="3331" width="29.5703125" style="3" customWidth="1"/>
    <col min="3332" max="3332" width="54.42578125" style="3" customWidth="1"/>
    <col min="3333" max="3334" width="12.42578125" style="3" customWidth="1"/>
    <col min="3335" max="3335" width="12.85546875" style="3" customWidth="1"/>
    <col min="3336" max="3336" width="13.5703125" style="3" customWidth="1"/>
    <col min="3337" max="3337" width="12.5703125" style="3" customWidth="1"/>
    <col min="3338" max="3338" width="14.42578125" style="3" customWidth="1"/>
    <col min="3339" max="3339" width="12" style="3" customWidth="1"/>
    <col min="3340" max="3340" width="11.42578125" style="3" customWidth="1"/>
    <col min="3341" max="3341" width="11.5703125" style="3" bestFit="1" customWidth="1"/>
    <col min="3342" max="3342" width="14.5703125" style="3" customWidth="1"/>
    <col min="3343" max="3343" width="13" style="3" customWidth="1"/>
    <col min="3344" max="3344" width="49" style="3" customWidth="1"/>
    <col min="3345" max="3345" width="2.140625" style="3" customWidth="1"/>
    <col min="3346" max="3584" width="9.140625" style="3"/>
    <col min="3585" max="3585" width="1.85546875" style="3" customWidth="1"/>
    <col min="3586" max="3586" width="3.5703125" style="3" customWidth="1"/>
    <col min="3587" max="3587" width="29.5703125" style="3" customWidth="1"/>
    <col min="3588" max="3588" width="54.42578125" style="3" customWidth="1"/>
    <col min="3589" max="3590" width="12.42578125" style="3" customWidth="1"/>
    <col min="3591" max="3591" width="12.85546875" style="3" customWidth="1"/>
    <col min="3592" max="3592" width="13.5703125" style="3" customWidth="1"/>
    <col min="3593" max="3593" width="12.5703125" style="3" customWidth="1"/>
    <col min="3594" max="3594" width="14.42578125" style="3" customWidth="1"/>
    <col min="3595" max="3595" width="12" style="3" customWidth="1"/>
    <col min="3596" max="3596" width="11.42578125" style="3" customWidth="1"/>
    <col min="3597" max="3597" width="11.5703125" style="3" bestFit="1" customWidth="1"/>
    <col min="3598" max="3598" width="14.5703125" style="3" customWidth="1"/>
    <col min="3599" max="3599" width="13" style="3" customWidth="1"/>
    <col min="3600" max="3600" width="49" style="3" customWidth="1"/>
    <col min="3601" max="3601" width="2.140625" style="3" customWidth="1"/>
    <col min="3602" max="3840" width="9.140625" style="3"/>
    <col min="3841" max="3841" width="1.85546875" style="3" customWidth="1"/>
    <col min="3842" max="3842" width="3.5703125" style="3" customWidth="1"/>
    <col min="3843" max="3843" width="29.5703125" style="3" customWidth="1"/>
    <col min="3844" max="3844" width="54.42578125" style="3" customWidth="1"/>
    <col min="3845" max="3846" width="12.42578125" style="3" customWidth="1"/>
    <col min="3847" max="3847" width="12.85546875" style="3" customWidth="1"/>
    <col min="3848" max="3848" width="13.5703125" style="3" customWidth="1"/>
    <col min="3849" max="3849" width="12.5703125" style="3" customWidth="1"/>
    <col min="3850" max="3850" width="14.42578125" style="3" customWidth="1"/>
    <col min="3851" max="3851" width="12" style="3" customWidth="1"/>
    <col min="3852" max="3852" width="11.42578125" style="3" customWidth="1"/>
    <col min="3853" max="3853" width="11.5703125" style="3" bestFit="1" customWidth="1"/>
    <col min="3854" max="3854" width="14.5703125" style="3" customWidth="1"/>
    <col min="3855" max="3855" width="13" style="3" customWidth="1"/>
    <col min="3856" max="3856" width="49" style="3" customWidth="1"/>
    <col min="3857" max="3857" width="2.140625" style="3" customWidth="1"/>
    <col min="3858" max="4096" width="9.140625" style="3"/>
    <col min="4097" max="4097" width="1.85546875" style="3" customWidth="1"/>
    <col min="4098" max="4098" width="3.5703125" style="3" customWidth="1"/>
    <col min="4099" max="4099" width="29.5703125" style="3" customWidth="1"/>
    <col min="4100" max="4100" width="54.42578125" style="3" customWidth="1"/>
    <col min="4101" max="4102" width="12.42578125" style="3" customWidth="1"/>
    <col min="4103" max="4103" width="12.85546875" style="3" customWidth="1"/>
    <col min="4104" max="4104" width="13.5703125" style="3" customWidth="1"/>
    <col min="4105" max="4105" width="12.5703125" style="3" customWidth="1"/>
    <col min="4106" max="4106" width="14.42578125" style="3" customWidth="1"/>
    <col min="4107" max="4107" width="12" style="3" customWidth="1"/>
    <col min="4108" max="4108" width="11.42578125" style="3" customWidth="1"/>
    <col min="4109" max="4109" width="11.5703125" style="3" bestFit="1" customWidth="1"/>
    <col min="4110" max="4110" width="14.5703125" style="3" customWidth="1"/>
    <col min="4111" max="4111" width="13" style="3" customWidth="1"/>
    <col min="4112" max="4112" width="49" style="3" customWidth="1"/>
    <col min="4113" max="4113" width="2.140625" style="3" customWidth="1"/>
    <col min="4114" max="4352" width="9.140625" style="3"/>
    <col min="4353" max="4353" width="1.85546875" style="3" customWidth="1"/>
    <col min="4354" max="4354" width="3.5703125" style="3" customWidth="1"/>
    <col min="4355" max="4355" width="29.5703125" style="3" customWidth="1"/>
    <col min="4356" max="4356" width="54.42578125" style="3" customWidth="1"/>
    <col min="4357" max="4358" width="12.42578125" style="3" customWidth="1"/>
    <col min="4359" max="4359" width="12.85546875" style="3" customWidth="1"/>
    <col min="4360" max="4360" width="13.5703125" style="3" customWidth="1"/>
    <col min="4361" max="4361" width="12.5703125" style="3" customWidth="1"/>
    <col min="4362" max="4362" width="14.42578125" style="3" customWidth="1"/>
    <col min="4363" max="4363" width="12" style="3" customWidth="1"/>
    <col min="4364" max="4364" width="11.42578125" style="3" customWidth="1"/>
    <col min="4365" max="4365" width="11.5703125" style="3" bestFit="1" customWidth="1"/>
    <col min="4366" max="4366" width="14.5703125" style="3" customWidth="1"/>
    <col min="4367" max="4367" width="13" style="3" customWidth="1"/>
    <col min="4368" max="4368" width="49" style="3" customWidth="1"/>
    <col min="4369" max="4369" width="2.140625" style="3" customWidth="1"/>
    <col min="4370" max="4608" width="9.140625" style="3"/>
    <col min="4609" max="4609" width="1.85546875" style="3" customWidth="1"/>
    <col min="4610" max="4610" width="3.5703125" style="3" customWidth="1"/>
    <col min="4611" max="4611" width="29.5703125" style="3" customWidth="1"/>
    <col min="4612" max="4612" width="54.42578125" style="3" customWidth="1"/>
    <col min="4613" max="4614" width="12.42578125" style="3" customWidth="1"/>
    <col min="4615" max="4615" width="12.85546875" style="3" customWidth="1"/>
    <col min="4616" max="4616" width="13.5703125" style="3" customWidth="1"/>
    <col min="4617" max="4617" width="12.5703125" style="3" customWidth="1"/>
    <col min="4618" max="4618" width="14.42578125" style="3" customWidth="1"/>
    <col min="4619" max="4619" width="12" style="3" customWidth="1"/>
    <col min="4620" max="4620" width="11.42578125" style="3" customWidth="1"/>
    <col min="4621" max="4621" width="11.5703125" style="3" bestFit="1" customWidth="1"/>
    <col min="4622" max="4622" width="14.5703125" style="3" customWidth="1"/>
    <col min="4623" max="4623" width="13" style="3" customWidth="1"/>
    <col min="4624" max="4624" width="49" style="3" customWidth="1"/>
    <col min="4625" max="4625" width="2.140625" style="3" customWidth="1"/>
    <col min="4626" max="4864" width="9.140625" style="3"/>
    <col min="4865" max="4865" width="1.85546875" style="3" customWidth="1"/>
    <col min="4866" max="4866" width="3.5703125" style="3" customWidth="1"/>
    <col min="4867" max="4867" width="29.5703125" style="3" customWidth="1"/>
    <col min="4868" max="4868" width="54.42578125" style="3" customWidth="1"/>
    <col min="4869" max="4870" width="12.42578125" style="3" customWidth="1"/>
    <col min="4871" max="4871" width="12.85546875" style="3" customWidth="1"/>
    <col min="4872" max="4872" width="13.5703125" style="3" customWidth="1"/>
    <col min="4873" max="4873" width="12.5703125" style="3" customWidth="1"/>
    <col min="4874" max="4874" width="14.42578125" style="3" customWidth="1"/>
    <col min="4875" max="4875" width="12" style="3" customWidth="1"/>
    <col min="4876" max="4876" width="11.42578125" style="3" customWidth="1"/>
    <col min="4877" max="4877" width="11.5703125" style="3" bestFit="1" customWidth="1"/>
    <col min="4878" max="4878" width="14.5703125" style="3" customWidth="1"/>
    <col min="4879" max="4879" width="13" style="3" customWidth="1"/>
    <col min="4880" max="4880" width="49" style="3" customWidth="1"/>
    <col min="4881" max="4881" width="2.140625" style="3" customWidth="1"/>
    <col min="4882" max="5120" width="9.140625" style="3"/>
    <col min="5121" max="5121" width="1.85546875" style="3" customWidth="1"/>
    <col min="5122" max="5122" width="3.5703125" style="3" customWidth="1"/>
    <col min="5123" max="5123" width="29.5703125" style="3" customWidth="1"/>
    <col min="5124" max="5124" width="54.42578125" style="3" customWidth="1"/>
    <col min="5125" max="5126" width="12.42578125" style="3" customWidth="1"/>
    <col min="5127" max="5127" width="12.85546875" style="3" customWidth="1"/>
    <col min="5128" max="5128" width="13.5703125" style="3" customWidth="1"/>
    <col min="5129" max="5129" width="12.5703125" style="3" customWidth="1"/>
    <col min="5130" max="5130" width="14.42578125" style="3" customWidth="1"/>
    <col min="5131" max="5131" width="12" style="3" customWidth="1"/>
    <col min="5132" max="5132" width="11.42578125" style="3" customWidth="1"/>
    <col min="5133" max="5133" width="11.5703125" style="3" bestFit="1" customWidth="1"/>
    <col min="5134" max="5134" width="14.5703125" style="3" customWidth="1"/>
    <col min="5135" max="5135" width="13" style="3" customWidth="1"/>
    <col min="5136" max="5136" width="49" style="3" customWidth="1"/>
    <col min="5137" max="5137" width="2.140625" style="3" customWidth="1"/>
    <col min="5138" max="5376" width="9.140625" style="3"/>
    <col min="5377" max="5377" width="1.85546875" style="3" customWidth="1"/>
    <col min="5378" max="5378" width="3.5703125" style="3" customWidth="1"/>
    <col min="5379" max="5379" width="29.5703125" style="3" customWidth="1"/>
    <col min="5380" max="5380" width="54.42578125" style="3" customWidth="1"/>
    <col min="5381" max="5382" width="12.42578125" style="3" customWidth="1"/>
    <col min="5383" max="5383" width="12.85546875" style="3" customWidth="1"/>
    <col min="5384" max="5384" width="13.5703125" style="3" customWidth="1"/>
    <col min="5385" max="5385" width="12.5703125" style="3" customWidth="1"/>
    <col min="5386" max="5386" width="14.42578125" style="3" customWidth="1"/>
    <col min="5387" max="5387" width="12" style="3" customWidth="1"/>
    <col min="5388" max="5388" width="11.42578125" style="3" customWidth="1"/>
    <col min="5389" max="5389" width="11.5703125" style="3" bestFit="1" customWidth="1"/>
    <col min="5390" max="5390" width="14.5703125" style="3" customWidth="1"/>
    <col min="5391" max="5391" width="13" style="3" customWidth="1"/>
    <col min="5392" max="5392" width="49" style="3" customWidth="1"/>
    <col min="5393" max="5393" width="2.140625" style="3" customWidth="1"/>
    <col min="5394" max="5632" width="9.140625" style="3"/>
    <col min="5633" max="5633" width="1.85546875" style="3" customWidth="1"/>
    <col min="5634" max="5634" width="3.5703125" style="3" customWidth="1"/>
    <col min="5635" max="5635" width="29.5703125" style="3" customWidth="1"/>
    <col min="5636" max="5636" width="54.42578125" style="3" customWidth="1"/>
    <col min="5637" max="5638" width="12.42578125" style="3" customWidth="1"/>
    <col min="5639" max="5639" width="12.85546875" style="3" customWidth="1"/>
    <col min="5640" max="5640" width="13.5703125" style="3" customWidth="1"/>
    <col min="5641" max="5641" width="12.5703125" style="3" customWidth="1"/>
    <col min="5642" max="5642" width="14.42578125" style="3" customWidth="1"/>
    <col min="5643" max="5643" width="12" style="3" customWidth="1"/>
    <col min="5644" max="5644" width="11.42578125" style="3" customWidth="1"/>
    <col min="5645" max="5645" width="11.5703125" style="3" bestFit="1" customWidth="1"/>
    <col min="5646" max="5646" width="14.5703125" style="3" customWidth="1"/>
    <col min="5647" max="5647" width="13" style="3" customWidth="1"/>
    <col min="5648" max="5648" width="49" style="3" customWidth="1"/>
    <col min="5649" max="5649" width="2.140625" style="3" customWidth="1"/>
    <col min="5650" max="5888" width="9.140625" style="3"/>
    <col min="5889" max="5889" width="1.85546875" style="3" customWidth="1"/>
    <col min="5890" max="5890" width="3.5703125" style="3" customWidth="1"/>
    <col min="5891" max="5891" width="29.5703125" style="3" customWidth="1"/>
    <col min="5892" max="5892" width="54.42578125" style="3" customWidth="1"/>
    <col min="5893" max="5894" width="12.42578125" style="3" customWidth="1"/>
    <col min="5895" max="5895" width="12.85546875" style="3" customWidth="1"/>
    <col min="5896" max="5896" width="13.5703125" style="3" customWidth="1"/>
    <col min="5897" max="5897" width="12.5703125" style="3" customWidth="1"/>
    <col min="5898" max="5898" width="14.42578125" style="3" customWidth="1"/>
    <col min="5899" max="5899" width="12" style="3" customWidth="1"/>
    <col min="5900" max="5900" width="11.42578125" style="3" customWidth="1"/>
    <col min="5901" max="5901" width="11.5703125" style="3" bestFit="1" customWidth="1"/>
    <col min="5902" max="5902" width="14.5703125" style="3" customWidth="1"/>
    <col min="5903" max="5903" width="13" style="3" customWidth="1"/>
    <col min="5904" max="5904" width="49" style="3" customWidth="1"/>
    <col min="5905" max="5905" width="2.140625" style="3" customWidth="1"/>
    <col min="5906" max="6144" width="9.140625" style="3"/>
    <col min="6145" max="6145" width="1.85546875" style="3" customWidth="1"/>
    <col min="6146" max="6146" width="3.5703125" style="3" customWidth="1"/>
    <col min="6147" max="6147" width="29.5703125" style="3" customWidth="1"/>
    <col min="6148" max="6148" width="54.42578125" style="3" customWidth="1"/>
    <col min="6149" max="6150" width="12.42578125" style="3" customWidth="1"/>
    <col min="6151" max="6151" width="12.85546875" style="3" customWidth="1"/>
    <col min="6152" max="6152" width="13.5703125" style="3" customWidth="1"/>
    <col min="6153" max="6153" width="12.5703125" style="3" customWidth="1"/>
    <col min="6154" max="6154" width="14.42578125" style="3" customWidth="1"/>
    <col min="6155" max="6155" width="12" style="3" customWidth="1"/>
    <col min="6156" max="6156" width="11.42578125" style="3" customWidth="1"/>
    <col min="6157" max="6157" width="11.5703125" style="3" bestFit="1" customWidth="1"/>
    <col min="6158" max="6158" width="14.5703125" style="3" customWidth="1"/>
    <col min="6159" max="6159" width="13" style="3" customWidth="1"/>
    <col min="6160" max="6160" width="49" style="3" customWidth="1"/>
    <col min="6161" max="6161" width="2.140625" style="3" customWidth="1"/>
    <col min="6162" max="6400" width="9.140625" style="3"/>
    <col min="6401" max="6401" width="1.85546875" style="3" customWidth="1"/>
    <col min="6402" max="6402" width="3.5703125" style="3" customWidth="1"/>
    <col min="6403" max="6403" width="29.5703125" style="3" customWidth="1"/>
    <col min="6404" max="6404" width="54.42578125" style="3" customWidth="1"/>
    <col min="6405" max="6406" width="12.42578125" style="3" customWidth="1"/>
    <col min="6407" max="6407" width="12.85546875" style="3" customWidth="1"/>
    <col min="6408" max="6408" width="13.5703125" style="3" customWidth="1"/>
    <col min="6409" max="6409" width="12.5703125" style="3" customWidth="1"/>
    <col min="6410" max="6410" width="14.42578125" style="3" customWidth="1"/>
    <col min="6411" max="6411" width="12" style="3" customWidth="1"/>
    <col min="6412" max="6412" width="11.42578125" style="3" customWidth="1"/>
    <col min="6413" max="6413" width="11.5703125" style="3" bestFit="1" customWidth="1"/>
    <col min="6414" max="6414" width="14.5703125" style="3" customWidth="1"/>
    <col min="6415" max="6415" width="13" style="3" customWidth="1"/>
    <col min="6416" max="6416" width="49" style="3" customWidth="1"/>
    <col min="6417" max="6417" width="2.140625" style="3" customWidth="1"/>
    <col min="6418" max="6656" width="9.140625" style="3"/>
    <col min="6657" max="6657" width="1.85546875" style="3" customWidth="1"/>
    <col min="6658" max="6658" width="3.5703125" style="3" customWidth="1"/>
    <col min="6659" max="6659" width="29.5703125" style="3" customWidth="1"/>
    <col min="6660" max="6660" width="54.42578125" style="3" customWidth="1"/>
    <col min="6661" max="6662" width="12.42578125" style="3" customWidth="1"/>
    <col min="6663" max="6663" width="12.85546875" style="3" customWidth="1"/>
    <col min="6664" max="6664" width="13.5703125" style="3" customWidth="1"/>
    <col min="6665" max="6665" width="12.5703125" style="3" customWidth="1"/>
    <col min="6666" max="6666" width="14.42578125" style="3" customWidth="1"/>
    <col min="6667" max="6667" width="12" style="3" customWidth="1"/>
    <col min="6668" max="6668" width="11.42578125" style="3" customWidth="1"/>
    <col min="6669" max="6669" width="11.5703125" style="3" bestFit="1" customWidth="1"/>
    <col min="6670" max="6670" width="14.5703125" style="3" customWidth="1"/>
    <col min="6671" max="6671" width="13" style="3" customWidth="1"/>
    <col min="6672" max="6672" width="49" style="3" customWidth="1"/>
    <col min="6673" max="6673" width="2.140625" style="3" customWidth="1"/>
    <col min="6674" max="6912" width="9.140625" style="3"/>
    <col min="6913" max="6913" width="1.85546875" style="3" customWidth="1"/>
    <col min="6914" max="6914" width="3.5703125" style="3" customWidth="1"/>
    <col min="6915" max="6915" width="29.5703125" style="3" customWidth="1"/>
    <col min="6916" max="6916" width="54.42578125" style="3" customWidth="1"/>
    <col min="6917" max="6918" width="12.42578125" style="3" customWidth="1"/>
    <col min="6919" max="6919" width="12.85546875" style="3" customWidth="1"/>
    <col min="6920" max="6920" width="13.5703125" style="3" customWidth="1"/>
    <col min="6921" max="6921" width="12.5703125" style="3" customWidth="1"/>
    <col min="6922" max="6922" width="14.42578125" style="3" customWidth="1"/>
    <col min="6923" max="6923" width="12" style="3" customWidth="1"/>
    <col min="6924" max="6924" width="11.42578125" style="3" customWidth="1"/>
    <col min="6925" max="6925" width="11.5703125" style="3" bestFit="1" customWidth="1"/>
    <col min="6926" max="6926" width="14.5703125" style="3" customWidth="1"/>
    <col min="6927" max="6927" width="13" style="3" customWidth="1"/>
    <col min="6928" max="6928" width="49" style="3" customWidth="1"/>
    <col min="6929" max="6929" width="2.140625" style="3" customWidth="1"/>
    <col min="6930" max="7168" width="9.140625" style="3"/>
    <col min="7169" max="7169" width="1.85546875" style="3" customWidth="1"/>
    <col min="7170" max="7170" width="3.5703125" style="3" customWidth="1"/>
    <col min="7171" max="7171" width="29.5703125" style="3" customWidth="1"/>
    <col min="7172" max="7172" width="54.42578125" style="3" customWidth="1"/>
    <col min="7173" max="7174" width="12.42578125" style="3" customWidth="1"/>
    <col min="7175" max="7175" width="12.85546875" style="3" customWidth="1"/>
    <col min="7176" max="7176" width="13.5703125" style="3" customWidth="1"/>
    <col min="7177" max="7177" width="12.5703125" style="3" customWidth="1"/>
    <col min="7178" max="7178" width="14.42578125" style="3" customWidth="1"/>
    <col min="7179" max="7179" width="12" style="3" customWidth="1"/>
    <col min="7180" max="7180" width="11.42578125" style="3" customWidth="1"/>
    <col min="7181" max="7181" width="11.5703125" style="3" bestFit="1" customWidth="1"/>
    <col min="7182" max="7182" width="14.5703125" style="3" customWidth="1"/>
    <col min="7183" max="7183" width="13" style="3" customWidth="1"/>
    <col min="7184" max="7184" width="49" style="3" customWidth="1"/>
    <col min="7185" max="7185" width="2.140625" style="3" customWidth="1"/>
    <col min="7186" max="7424" width="9.140625" style="3"/>
    <col min="7425" max="7425" width="1.85546875" style="3" customWidth="1"/>
    <col min="7426" max="7426" width="3.5703125" style="3" customWidth="1"/>
    <col min="7427" max="7427" width="29.5703125" style="3" customWidth="1"/>
    <col min="7428" max="7428" width="54.42578125" style="3" customWidth="1"/>
    <col min="7429" max="7430" width="12.42578125" style="3" customWidth="1"/>
    <col min="7431" max="7431" width="12.85546875" style="3" customWidth="1"/>
    <col min="7432" max="7432" width="13.5703125" style="3" customWidth="1"/>
    <col min="7433" max="7433" width="12.5703125" style="3" customWidth="1"/>
    <col min="7434" max="7434" width="14.42578125" style="3" customWidth="1"/>
    <col min="7435" max="7435" width="12" style="3" customWidth="1"/>
    <col min="7436" max="7436" width="11.42578125" style="3" customWidth="1"/>
    <col min="7437" max="7437" width="11.5703125" style="3" bestFit="1" customWidth="1"/>
    <col min="7438" max="7438" width="14.5703125" style="3" customWidth="1"/>
    <col min="7439" max="7439" width="13" style="3" customWidth="1"/>
    <col min="7440" max="7440" width="49" style="3" customWidth="1"/>
    <col min="7441" max="7441" width="2.140625" style="3" customWidth="1"/>
    <col min="7442" max="7680" width="9.140625" style="3"/>
    <col min="7681" max="7681" width="1.85546875" style="3" customWidth="1"/>
    <col min="7682" max="7682" width="3.5703125" style="3" customWidth="1"/>
    <col min="7683" max="7683" width="29.5703125" style="3" customWidth="1"/>
    <col min="7684" max="7684" width="54.42578125" style="3" customWidth="1"/>
    <col min="7685" max="7686" width="12.42578125" style="3" customWidth="1"/>
    <col min="7687" max="7687" width="12.85546875" style="3" customWidth="1"/>
    <col min="7688" max="7688" width="13.5703125" style="3" customWidth="1"/>
    <col min="7689" max="7689" width="12.5703125" style="3" customWidth="1"/>
    <col min="7690" max="7690" width="14.42578125" style="3" customWidth="1"/>
    <col min="7691" max="7691" width="12" style="3" customWidth="1"/>
    <col min="7692" max="7692" width="11.42578125" style="3" customWidth="1"/>
    <col min="7693" max="7693" width="11.5703125" style="3" bestFit="1" customWidth="1"/>
    <col min="7694" max="7694" width="14.5703125" style="3" customWidth="1"/>
    <col min="7695" max="7695" width="13" style="3" customWidth="1"/>
    <col min="7696" max="7696" width="49" style="3" customWidth="1"/>
    <col min="7697" max="7697" width="2.140625" style="3" customWidth="1"/>
    <col min="7698" max="7936" width="9.140625" style="3"/>
    <col min="7937" max="7937" width="1.85546875" style="3" customWidth="1"/>
    <col min="7938" max="7938" width="3.5703125" style="3" customWidth="1"/>
    <col min="7939" max="7939" width="29.5703125" style="3" customWidth="1"/>
    <col min="7940" max="7940" width="54.42578125" style="3" customWidth="1"/>
    <col min="7941" max="7942" width="12.42578125" style="3" customWidth="1"/>
    <col min="7943" max="7943" width="12.85546875" style="3" customWidth="1"/>
    <col min="7944" max="7944" width="13.5703125" style="3" customWidth="1"/>
    <col min="7945" max="7945" width="12.5703125" style="3" customWidth="1"/>
    <col min="7946" max="7946" width="14.42578125" style="3" customWidth="1"/>
    <col min="7947" max="7947" width="12" style="3" customWidth="1"/>
    <col min="7948" max="7948" width="11.42578125" style="3" customWidth="1"/>
    <col min="7949" max="7949" width="11.5703125" style="3" bestFit="1" customWidth="1"/>
    <col min="7950" max="7950" width="14.5703125" style="3" customWidth="1"/>
    <col min="7951" max="7951" width="13" style="3" customWidth="1"/>
    <col min="7952" max="7952" width="49" style="3" customWidth="1"/>
    <col min="7953" max="7953" width="2.140625" style="3" customWidth="1"/>
    <col min="7954" max="8192" width="9.140625" style="3"/>
    <col min="8193" max="8193" width="1.85546875" style="3" customWidth="1"/>
    <col min="8194" max="8194" width="3.5703125" style="3" customWidth="1"/>
    <col min="8195" max="8195" width="29.5703125" style="3" customWidth="1"/>
    <col min="8196" max="8196" width="54.42578125" style="3" customWidth="1"/>
    <col min="8197" max="8198" width="12.42578125" style="3" customWidth="1"/>
    <col min="8199" max="8199" width="12.85546875" style="3" customWidth="1"/>
    <col min="8200" max="8200" width="13.5703125" style="3" customWidth="1"/>
    <col min="8201" max="8201" width="12.5703125" style="3" customWidth="1"/>
    <col min="8202" max="8202" width="14.42578125" style="3" customWidth="1"/>
    <col min="8203" max="8203" width="12" style="3" customWidth="1"/>
    <col min="8204" max="8204" width="11.42578125" style="3" customWidth="1"/>
    <col min="8205" max="8205" width="11.5703125" style="3" bestFit="1" customWidth="1"/>
    <col min="8206" max="8206" width="14.5703125" style="3" customWidth="1"/>
    <col min="8207" max="8207" width="13" style="3" customWidth="1"/>
    <col min="8208" max="8208" width="49" style="3" customWidth="1"/>
    <col min="8209" max="8209" width="2.140625" style="3" customWidth="1"/>
    <col min="8210" max="8448" width="9.140625" style="3"/>
    <col min="8449" max="8449" width="1.85546875" style="3" customWidth="1"/>
    <col min="8450" max="8450" width="3.5703125" style="3" customWidth="1"/>
    <col min="8451" max="8451" width="29.5703125" style="3" customWidth="1"/>
    <col min="8452" max="8452" width="54.42578125" style="3" customWidth="1"/>
    <col min="8453" max="8454" width="12.42578125" style="3" customWidth="1"/>
    <col min="8455" max="8455" width="12.85546875" style="3" customWidth="1"/>
    <col min="8456" max="8456" width="13.5703125" style="3" customWidth="1"/>
    <col min="8457" max="8457" width="12.5703125" style="3" customWidth="1"/>
    <col min="8458" max="8458" width="14.42578125" style="3" customWidth="1"/>
    <col min="8459" max="8459" width="12" style="3" customWidth="1"/>
    <col min="8460" max="8460" width="11.42578125" style="3" customWidth="1"/>
    <col min="8461" max="8461" width="11.5703125" style="3" bestFit="1" customWidth="1"/>
    <col min="8462" max="8462" width="14.5703125" style="3" customWidth="1"/>
    <col min="8463" max="8463" width="13" style="3" customWidth="1"/>
    <col min="8464" max="8464" width="49" style="3" customWidth="1"/>
    <col min="8465" max="8465" width="2.140625" style="3" customWidth="1"/>
    <col min="8466" max="8704" width="9.140625" style="3"/>
    <col min="8705" max="8705" width="1.85546875" style="3" customWidth="1"/>
    <col min="8706" max="8706" width="3.5703125" style="3" customWidth="1"/>
    <col min="8707" max="8707" width="29.5703125" style="3" customWidth="1"/>
    <col min="8708" max="8708" width="54.42578125" style="3" customWidth="1"/>
    <col min="8709" max="8710" width="12.42578125" style="3" customWidth="1"/>
    <col min="8711" max="8711" width="12.85546875" style="3" customWidth="1"/>
    <col min="8712" max="8712" width="13.5703125" style="3" customWidth="1"/>
    <col min="8713" max="8713" width="12.5703125" style="3" customWidth="1"/>
    <col min="8714" max="8714" width="14.42578125" style="3" customWidth="1"/>
    <col min="8715" max="8715" width="12" style="3" customWidth="1"/>
    <col min="8716" max="8716" width="11.42578125" style="3" customWidth="1"/>
    <col min="8717" max="8717" width="11.5703125" style="3" bestFit="1" customWidth="1"/>
    <col min="8718" max="8718" width="14.5703125" style="3" customWidth="1"/>
    <col min="8719" max="8719" width="13" style="3" customWidth="1"/>
    <col min="8720" max="8720" width="49" style="3" customWidth="1"/>
    <col min="8721" max="8721" width="2.140625" style="3" customWidth="1"/>
    <col min="8722" max="8960" width="9.140625" style="3"/>
    <col min="8961" max="8961" width="1.85546875" style="3" customWidth="1"/>
    <col min="8962" max="8962" width="3.5703125" style="3" customWidth="1"/>
    <col min="8963" max="8963" width="29.5703125" style="3" customWidth="1"/>
    <col min="8964" max="8964" width="54.42578125" style="3" customWidth="1"/>
    <col min="8965" max="8966" width="12.42578125" style="3" customWidth="1"/>
    <col min="8967" max="8967" width="12.85546875" style="3" customWidth="1"/>
    <col min="8968" max="8968" width="13.5703125" style="3" customWidth="1"/>
    <col min="8969" max="8969" width="12.5703125" style="3" customWidth="1"/>
    <col min="8970" max="8970" width="14.42578125" style="3" customWidth="1"/>
    <col min="8971" max="8971" width="12" style="3" customWidth="1"/>
    <col min="8972" max="8972" width="11.42578125" style="3" customWidth="1"/>
    <col min="8973" max="8973" width="11.5703125" style="3" bestFit="1" customWidth="1"/>
    <col min="8974" max="8974" width="14.5703125" style="3" customWidth="1"/>
    <col min="8975" max="8975" width="13" style="3" customWidth="1"/>
    <col min="8976" max="8976" width="49" style="3" customWidth="1"/>
    <col min="8977" max="8977" width="2.140625" style="3" customWidth="1"/>
    <col min="8978" max="9216" width="9.140625" style="3"/>
    <col min="9217" max="9217" width="1.85546875" style="3" customWidth="1"/>
    <col min="9218" max="9218" width="3.5703125" style="3" customWidth="1"/>
    <col min="9219" max="9219" width="29.5703125" style="3" customWidth="1"/>
    <col min="9220" max="9220" width="54.42578125" style="3" customWidth="1"/>
    <col min="9221" max="9222" width="12.42578125" style="3" customWidth="1"/>
    <col min="9223" max="9223" width="12.85546875" style="3" customWidth="1"/>
    <col min="9224" max="9224" width="13.5703125" style="3" customWidth="1"/>
    <col min="9225" max="9225" width="12.5703125" style="3" customWidth="1"/>
    <col min="9226" max="9226" width="14.42578125" style="3" customWidth="1"/>
    <col min="9227" max="9227" width="12" style="3" customWidth="1"/>
    <col min="9228" max="9228" width="11.42578125" style="3" customWidth="1"/>
    <col min="9229" max="9229" width="11.5703125" style="3" bestFit="1" customWidth="1"/>
    <col min="9230" max="9230" width="14.5703125" style="3" customWidth="1"/>
    <col min="9231" max="9231" width="13" style="3" customWidth="1"/>
    <col min="9232" max="9232" width="49" style="3" customWidth="1"/>
    <col min="9233" max="9233" width="2.140625" style="3" customWidth="1"/>
    <col min="9234" max="9472" width="9.140625" style="3"/>
    <col min="9473" max="9473" width="1.85546875" style="3" customWidth="1"/>
    <col min="9474" max="9474" width="3.5703125" style="3" customWidth="1"/>
    <col min="9475" max="9475" width="29.5703125" style="3" customWidth="1"/>
    <col min="9476" max="9476" width="54.42578125" style="3" customWidth="1"/>
    <col min="9477" max="9478" width="12.42578125" style="3" customWidth="1"/>
    <col min="9479" max="9479" width="12.85546875" style="3" customWidth="1"/>
    <col min="9480" max="9480" width="13.5703125" style="3" customWidth="1"/>
    <col min="9481" max="9481" width="12.5703125" style="3" customWidth="1"/>
    <col min="9482" max="9482" width="14.42578125" style="3" customWidth="1"/>
    <col min="9483" max="9483" width="12" style="3" customWidth="1"/>
    <col min="9484" max="9484" width="11.42578125" style="3" customWidth="1"/>
    <col min="9485" max="9485" width="11.5703125" style="3" bestFit="1" customWidth="1"/>
    <col min="9486" max="9486" width="14.5703125" style="3" customWidth="1"/>
    <col min="9487" max="9487" width="13" style="3" customWidth="1"/>
    <col min="9488" max="9488" width="49" style="3" customWidth="1"/>
    <col min="9489" max="9489" width="2.140625" style="3" customWidth="1"/>
    <col min="9490" max="9728" width="9.140625" style="3"/>
    <col min="9729" max="9729" width="1.85546875" style="3" customWidth="1"/>
    <col min="9730" max="9730" width="3.5703125" style="3" customWidth="1"/>
    <col min="9731" max="9731" width="29.5703125" style="3" customWidth="1"/>
    <col min="9732" max="9732" width="54.42578125" style="3" customWidth="1"/>
    <col min="9733" max="9734" width="12.42578125" style="3" customWidth="1"/>
    <col min="9735" max="9735" width="12.85546875" style="3" customWidth="1"/>
    <col min="9736" max="9736" width="13.5703125" style="3" customWidth="1"/>
    <col min="9737" max="9737" width="12.5703125" style="3" customWidth="1"/>
    <col min="9738" max="9738" width="14.42578125" style="3" customWidth="1"/>
    <col min="9739" max="9739" width="12" style="3" customWidth="1"/>
    <col min="9740" max="9740" width="11.42578125" style="3" customWidth="1"/>
    <col min="9741" max="9741" width="11.5703125" style="3" bestFit="1" customWidth="1"/>
    <col min="9742" max="9742" width="14.5703125" style="3" customWidth="1"/>
    <col min="9743" max="9743" width="13" style="3" customWidth="1"/>
    <col min="9744" max="9744" width="49" style="3" customWidth="1"/>
    <col min="9745" max="9745" width="2.140625" style="3" customWidth="1"/>
    <col min="9746" max="9984" width="9.140625" style="3"/>
    <col min="9985" max="9985" width="1.85546875" style="3" customWidth="1"/>
    <col min="9986" max="9986" width="3.5703125" style="3" customWidth="1"/>
    <col min="9987" max="9987" width="29.5703125" style="3" customWidth="1"/>
    <col min="9988" max="9988" width="54.42578125" style="3" customWidth="1"/>
    <col min="9989" max="9990" width="12.42578125" style="3" customWidth="1"/>
    <col min="9991" max="9991" width="12.85546875" style="3" customWidth="1"/>
    <col min="9992" max="9992" width="13.5703125" style="3" customWidth="1"/>
    <col min="9993" max="9993" width="12.5703125" style="3" customWidth="1"/>
    <col min="9994" max="9994" width="14.42578125" style="3" customWidth="1"/>
    <col min="9995" max="9995" width="12" style="3" customWidth="1"/>
    <col min="9996" max="9996" width="11.42578125" style="3" customWidth="1"/>
    <col min="9997" max="9997" width="11.5703125" style="3" bestFit="1" customWidth="1"/>
    <col min="9998" max="9998" width="14.5703125" style="3" customWidth="1"/>
    <col min="9999" max="9999" width="13" style="3" customWidth="1"/>
    <col min="10000" max="10000" width="49" style="3" customWidth="1"/>
    <col min="10001" max="10001" width="2.140625" style="3" customWidth="1"/>
    <col min="10002" max="10240" width="9.140625" style="3"/>
    <col min="10241" max="10241" width="1.85546875" style="3" customWidth="1"/>
    <col min="10242" max="10242" width="3.5703125" style="3" customWidth="1"/>
    <col min="10243" max="10243" width="29.5703125" style="3" customWidth="1"/>
    <col min="10244" max="10244" width="54.42578125" style="3" customWidth="1"/>
    <col min="10245" max="10246" width="12.42578125" style="3" customWidth="1"/>
    <col min="10247" max="10247" width="12.85546875" style="3" customWidth="1"/>
    <col min="10248" max="10248" width="13.5703125" style="3" customWidth="1"/>
    <col min="10249" max="10249" width="12.5703125" style="3" customWidth="1"/>
    <col min="10250" max="10250" width="14.42578125" style="3" customWidth="1"/>
    <col min="10251" max="10251" width="12" style="3" customWidth="1"/>
    <col min="10252" max="10252" width="11.42578125" style="3" customWidth="1"/>
    <col min="10253" max="10253" width="11.5703125" style="3" bestFit="1" customWidth="1"/>
    <col min="10254" max="10254" width="14.5703125" style="3" customWidth="1"/>
    <col min="10255" max="10255" width="13" style="3" customWidth="1"/>
    <col min="10256" max="10256" width="49" style="3" customWidth="1"/>
    <col min="10257" max="10257" width="2.140625" style="3" customWidth="1"/>
    <col min="10258" max="10496" width="9.140625" style="3"/>
    <col min="10497" max="10497" width="1.85546875" style="3" customWidth="1"/>
    <col min="10498" max="10498" width="3.5703125" style="3" customWidth="1"/>
    <col min="10499" max="10499" width="29.5703125" style="3" customWidth="1"/>
    <col min="10500" max="10500" width="54.42578125" style="3" customWidth="1"/>
    <col min="10501" max="10502" width="12.42578125" style="3" customWidth="1"/>
    <col min="10503" max="10503" width="12.85546875" style="3" customWidth="1"/>
    <col min="10504" max="10504" width="13.5703125" style="3" customWidth="1"/>
    <col min="10505" max="10505" width="12.5703125" style="3" customWidth="1"/>
    <col min="10506" max="10506" width="14.42578125" style="3" customWidth="1"/>
    <col min="10507" max="10507" width="12" style="3" customWidth="1"/>
    <col min="10508" max="10508" width="11.42578125" style="3" customWidth="1"/>
    <col min="10509" max="10509" width="11.5703125" style="3" bestFit="1" customWidth="1"/>
    <col min="10510" max="10510" width="14.5703125" style="3" customWidth="1"/>
    <col min="10511" max="10511" width="13" style="3" customWidth="1"/>
    <col min="10512" max="10512" width="49" style="3" customWidth="1"/>
    <col min="10513" max="10513" width="2.140625" style="3" customWidth="1"/>
    <col min="10514" max="10752" width="9.140625" style="3"/>
    <col min="10753" max="10753" width="1.85546875" style="3" customWidth="1"/>
    <col min="10754" max="10754" width="3.5703125" style="3" customWidth="1"/>
    <col min="10755" max="10755" width="29.5703125" style="3" customWidth="1"/>
    <col min="10756" max="10756" width="54.42578125" style="3" customWidth="1"/>
    <col min="10757" max="10758" width="12.42578125" style="3" customWidth="1"/>
    <col min="10759" max="10759" width="12.85546875" style="3" customWidth="1"/>
    <col min="10760" max="10760" width="13.5703125" style="3" customWidth="1"/>
    <col min="10761" max="10761" width="12.5703125" style="3" customWidth="1"/>
    <col min="10762" max="10762" width="14.42578125" style="3" customWidth="1"/>
    <col min="10763" max="10763" width="12" style="3" customWidth="1"/>
    <col min="10764" max="10764" width="11.42578125" style="3" customWidth="1"/>
    <col min="10765" max="10765" width="11.5703125" style="3" bestFit="1" customWidth="1"/>
    <col min="10766" max="10766" width="14.5703125" style="3" customWidth="1"/>
    <col min="10767" max="10767" width="13" style="3" customWidth="1"/>
    <col min="10768" max="10768" width="49" style="3" customWidth="1"/>
    <col min="10769" max="10769" width="2.140625" style="3" customWidth="1"/>
    <col min="10770" max="11008" width="9.140625" style="3"/>
    <col min="11009" max="11009" width="1.85546875" style="3" customWidth="1"/>
    <col min="11010" max="11010" width="3.5703125" style="3" customWidth="1"/>
    <col min="11011" max="11011" width="29.5703125" style="3" customWidth="1"/>
    <col min="11012" max="11012" width="54.42578125" style="3" customWidth="1"/>
    <col min="11013" max="11014" width="12.42578125" style="3" customWidth="1"/>
    <col min="11015" max="11015" width="12.85546875" style="3" customWidth="1"/>
    <col min="11016" max="11016" width="13.5703125" style="3" customWidth="1"/>
    <col min="11017" max="11017" width="12.5703125" style="3" customWidth="1"/>
    <col min="11018" max="11018" width="14.42578125" style="3" customWidth="1"/>
    <col min="11019" max="11019" width="12" style="3" customWidth="1"/>
    <col min="11020" max="11020" width="11.42578125" style="3" customWidth="1"/>
    <col min="11021" max="11021" width="11.5703125" style="3" bestFit="1" customWidth="1"/>
    <col min="11022" max="11022" width="14.5703125" style="3" customWidth="1"/>
    <col min="11023" max="11023" width="13" style="3" customWidth="1"/>
    <col min="11024" max="11024" width="49" style="3" customWidth="1"/>
    <col min="11025" max="11025" width="2.140625" style="3" customWidth="1"/>
    <col min="11026" max="11264" width="9.140625" style="3"/>
    <col min="11265" max="11265" width="1.85546875" style="3" customWidth="1"/>
    <col min="11266" max="11266" width="3.5703125" style="3" customWidth="1"/>
    <col min="11267" max="11267" width="29.5703125" style="3" customWidth="1"/>
    <col min="11268" max="11268" width="54.42578125" style="3" customWidth="1"/>
    <col min="11269" max="11270" width="12.42578125" style="3" customWidth="1"/>
    <col min="11271" max="11271" width="12.85546875" style="3" customWidth="1"/>
    <col min="11272" max="11272" width="13.5703125" style="3" customWidth="1"/>
    <col min="11273" max="11273" width="12.5703125" style="3" customWidth="1"/>
    <col min="11274" max="11274" width="14.42578125" style="3" customWidth="1"/>
    <col min="11275" max="11275" width="12" style="3" customWidth="1"/>
    <col min="11276" max="11276" width="11.42578125" style="3" customWidth="1"/>
    <col min="11277" max="11277" width="11.5703125" style="3" bestFit="1" customWidth="1"/>
    <col min="11278" max="11278" width="14.5703125" style="3" customWidth="1"/>
    <col min="11279" max="11279" width="13" style="3" customWidth="1"/>
    <col min="11280" max="11280" width="49" style="3" customWidth="1"/>
    <col min="11281" max="11281" width="2.140625" style="3" customWidth="1"/>
    <col min="11282" max="11520" width="9.140625" style="3"/>
    <col min="11521" max="11521" width="1.85546875" style="3" customWidth="1"/>
    <col min="11522" max="11522" width="3.5703125" style="3" customWidth="1"/>
    <col min="11523" max="11523" width="29.5703125" style="3" customWidth="1"/>
    <col min="11524" max="11524" width="54.42578125" style="3" customWidth="1"/>
    <col min="11525" max="11526" width="12.42578125" style="3" customWidth="1"/>
    <col min="11527" max="11527" width="12.85546875" style="3" customWidth="1"/>
    <col min="11528" max="11528" width="13.5703125" style="3" customWidth="1"/>
    <col min="11529" max="11529" width="12.5703125" style="3" customWidth="1"/>
    <col min="11530" max="11530" width="14.42578125" style="3" customWidth="1"/>
    <col min="11531" max="11531" width="12" style="3" customWidth="1"/>
    <col min="11532" max="11532" width="11.42578125" style="3" customWidth="1"/>
    <col min="11533" max="11533" width="11.5703125" style="3" bestFit="1" customWidth="1"/>
    <col min="11534" max="11534" width="14.5703125" style="3" customWidth="1"/>
    <col min="11535" max="11535" width="13" style="3" customWidth="1"/>
    <col min="11536" max="11536" width="49" style="3" customWidth="1"/>
    <col min="11537" max="11537" width="2.140625" style="3" customWidth="1"/>
    <col min="11538" max="11776" width="9.140625" style="3"/>
    <col min="11777" max="11777" width="1.85546875" style="3" customWidth="1"/>
    <col min="11778" max="11778" width="3.5703125" style="3" customWidth="1"/>
    <col min="11779" max="11779" width="29.5703125" style="3" customWidth="1"/>
    <col min="11780" max="11780" width="54.42578125" style="3" customWidth="1"/>
    <col min="11781" max="11782" width="12.42578125" style="3" customWidth="1"/>
    <col min="11783" max="11783" width="12.85546875" style="3" customWidth="1"/>
    <col min="11784" max="11784" width="13.5703125" style="3" customWidth="1"/>
    <col min="11785" max="11785" width="12.5703125" style="3" customWidth="1"/>
    <col min="11786" max="11786" width="14.42578125" style="3" customWidth="1"/>
    <col min="11787" max="11787" width="12" style="3" customWidth="1"/>
    <col min="11788" max="11788" width="11.42578125" style="3" customWidth="1"/>
    <col min="11789" max="11789" width="11.5703125" style="3" bestFit="1" customWidth="1"/>
    <col min="11790" max="11790" width="14.5703125" style="3" customWidth="1"/>
    <col min="11791" max="11791" width="13" style="3" customWidth="1"/>
    <col min="11792" max="11792" width="49" style="3" customWidth="1"/>
    <col min="11793" max="11793" width="2.140625" style="3" customWidth="1"/>
    <col min="11794" max="12032" width="9.140625" style="3"/>
    <col min="12033" max="12033" width="1.85546875" style="3" customWidth="1"/>
    <col min="12034" max="12034" width="3.5703125" style="3" customWidth="1"/>
    <col min="12035" max="12035" width="29.5703125" style="3" customWidth="1"/>
    <col min="12036" max="12036" width="54.42578125" style="3" customWidth="1"/>
    <col min="12037" max="12038" width="12.42578125" style="3" customWidth="1"/>
    <col min="12039" max="12039" width="12.85546875" style="3" customWidth="1"/>
    <col min="12040" max="12040" width="13.5703125" style="3" customWidth="1"/>
    <col min="12041" max="12041" width="12.5703125" style="3" customWidth="1"/>
    <col min="12042" max="12042" width="14.42578125" style="3" customWidth="1"/>
    <col min="12043" max="12043" width="12" style="3" customWidth="1"/>
    <col min="12044" max="12044" width="11.42578125" style="3" customWidth="1"/>
    <col min="12045" max="12045" width="11.5703125" style="3" bestFit="1" customWidth="1"/>
    <col min="12046" max="12046" width="14.5703125" style="3" customWidth="1"/>
    <col min="12047" max="12047" width="13" style="3" customWidth="1"/>
    <col min="12048" max="12048" width="49" style="3" customWidth="1"/>
    <col min="12049" max="12049" width="2.140625" style="3" customWidth="1"/>
    <col min="12050" max="12288" width="9.140625" style="3"/>
    <col min="12289" max="12289" width="1.85546875" style="3" customWidth="1"/>
    <col min="12290" max="12290" width="3.5703125" style="3" customWidth="1"/>
    <col min="12291" max="12291" width="29.5703125" style="3" customWidth="1"/>
    <col min="12292" max="12292" width="54.42578125" style="3" customWidth="1"/>
    <col min="12293" max="12294" width="12.42578125" style="3" customWidth="1"/>
    <col min="12295" max="12295" width="12.85546875" style="3" customWidth="1"/>
    <col min="12296" max="12296" width="13.5703125" style="3" customWidth="1"/>
    <col min="12297" max="12297" width="12.5703125" style="3" customWidth="1"/>
    <col min="12298" max="12298" width="14.42578125" style="3" customWidth="1"/>
    <col min="12299" max="12299" width="12" style="3" customWidth="1"/>
    <col min="12300" max="12300" width="11.42578125" style="3" customWidth="1"/>
    <col min="12301" max="12301" width="11.5703125" style="3" bestFit="1" customWidth="1"/>
    <col min="12302" max="12302" width="14.5703125" style="3" customWidth="1"/>
    <col min="12303" max="12303" width="13" style="3" customWidth="1"/>
    <col min="12304" max="12304" width="49" style="3" customWidth="1"/>
    <col min="12305" max="12305" width="2.140625" style="3" customWidth="1"/>
    <col min="12306" max="12544" width="9.140625" style="3"/>
    <col min="12545" max="12545" width="1.85546875" style="3" customWidth="1"/>
    <col min="12546" max="12546" width="3.5703125" style="3" customWidth="1"/>
    <col min="12547" max="12547" width="29.5703125" style="3" customWidth="1"/>
    <col min="12548" max="12548" width="54.42578125" style="3" customWidth="1"/>
    <col min="12549" max="12550" width="12.42578125" style="3" customWidth="1"/>
    <col min="12551" max="12551" width="12.85546875" style="3" customWidth="1"/>
    <col min="12552" max="12552" width="13.5703125" style="3" customWidth="1"/>
    <col min="12553" max="12553" width="12.5703125" style="3" customWidth="1"/>
    <col min="12554" max="12554" width="14.42578125" style="3" customWidth="1"/>
    <col min="12555" max="12555" width="12" style="3" customWidth="1"/>
    <col min="12556" max="12556" width="11.42578125" style="3" customWidth="1"/>
    <col min="12557" max="12557" width="11.5703125" style="3" bestFit="1" customWidth="1"/>
    <col min="12558" max="12558" width="14.5703125" style="3" customWidth="1"/>
    <col min="12559" max="12559" width="13" style="3" customWidth="1"/>
    <col min="12560" max="12560" width="49" style="3" customWidth="1"/>
    <col min="12561" max="12561" width="2.140625" style="3" customWidth="1"/>
    <col min="12562" max="12800" width="9.140625" style="3"/>
    <col min="12801" max="12801" width="1.85546875" style="3" customWidth="1"/>
    <col min="12802" max="12802" width="3.5703125" style="3" customWidth="1"/>
    <col min="12803" max="12803" width="29.5703125" style="3" customWidth="1"/>
    <col min="12804" max="12804" width="54.42578125" style="3" customWidth="1"/>
    <col min="12805" max="12806" width="12.42578125" style="3" customWidth="1"/>
    <col min="12807" max="12807" width="12.85546875" style="3" customWidth="1"/>
    <col min="12808" max="12808" width="13.5703125" style="3" customWidth="1"/>
    <col min="12809" max="12809" width="12.5703125" style="3" customWidth="1"/>
    <col min="12810" max="12810" width="14.42578125" style="3" customWidth="1"/>
    <col min="12811" max="12811" width="12" style="3" customWidth="1"/>
    <col min="12812" max="12812" width="11.42578125" style="3" customWidth="1"/>
    <col min="12813" max="12813" width="11.5703125" style="3" bestFit="1" customWidth="1"/>
    <col min="12814" max="12814" width="14.5703125" style="3" customWidth="1"/>
    <col min="12815" max="12815" width="13" style="3" customWidth="1"/>
    <col min="12816" max="12816" width="49" style="3" customWidth="1"/>
    <col min="12817" max="12817" width="2.140625" style="3" customWidth="1"/>
    <col min="12818" max="13056" width="9.140625" style="3"/>
    <col min="13057" max="13057" width="1.85546875" style="3" customWidth="1"/>
    <col min="13058" max="13058" width="3.5703125" style="3" customWidth="1"/>
    <col min="13059" max="13059" width="29.5703125" style="3" customWidth="1"/>
    <col min="13060" max="13060" width="54.42578125" style="3" customWidth="1"/>
    <col min="13061" max="13062" width="12.42578125" style="3" customWidth="1"/>
    <col min="13063" max="13063" width="12.85546875" style="3" customWidth="1"/>
    <col min="13064" max="13064" width="13.5703125" style="3" customWidth="1"/>
    <col min="13065" max="13065" width="12.5703125" style="3" customWidth="1"/>
    <col min="13066" max="13066" width="14.42578125" style="3" customWidth="1"/>
    <col min="13067" max="13067" width="12" style="3" customWidth="1"/>
    <col min="13068" max="13068" width="11.42578125" style="3" customWidth="1"/>
    <col min="13069" max="13069" width="11.5703125" style="3" bestFit="1" customWidth="1"/>
    <col min="13070" max="13070" width="14.5703125" style="3" customWidth="1"/>
    <col min="13071" max="13071" width="13" style="3" customWidth="1"/>
    <col min="13072" max="13072" width="49" style="3" customWidth="1"/>
    <col min="13073" max="13073" width="2.140625" style="3" customWidth="1"/>
    <col min="13074" max="13312" width="9.140625" style="3"/>
    <col min="13313" max="13313" width="1.85546875" style="3" customWidth="1"/>
    <col min="13314" max="13314" width="3.5703125" style="3" customWidth="1"/>
    <col min="13315" max="13315" width="29.5703125" style="3" customWidth="1"/>
    <col min="13316" max="13316" width="54.42578125" style="3" customWidth="1"/>
    <col min="13317" max="13318" width="12.42578125" style="3" customWidth="1"/>
    <col min="13319" max="13319" width="12.85546875" style="3" customWidth="1"/>
    <col min="13320" max="13320" width="13.5703125" style="3" customWidth="1"/>
    <col min="13321" max="13321" width="12.5703125" style="3" customWidth="1"/>
    <col min="13322" max="13322" width="14.42578125" style="3" customWidth="1"/>
    <col min="13323" max="13323" width="12" style="3" customWidth="1"/>
    <col min="13324" max="13324" width="11.42578125" style="3" customWidth="1"/>
    <col min="13325" max="13325" width="11.5703125" style="3" bestFit="1" customWidth="1"/>
    <col min="13326" max="13326" width="14.5703125" style="3" customWidth="1"/>
    <col min="13327" max="13327" width="13" style="3" customWidth="1"/>
    <col min="13328" max="13328" width="49" style="3" customWidth="1"/>
    <col min="13329" max="13329" width="2.140625" style="3" customWidth="1"/>
    <col min="13330" max="13568" width="9.140625" style="3"/>
    <col min="13569" max="13569" width="1.85546875" style="3" customWidth="1"/>
    <col min="13570" max="13570" width="3.5703125" style="3" customWidth="1"/>
    <col min="13571" max="13571" width="29.5703125" style="3" customWidth="1"/>
    <col min="13572" max="13572" width="54.42578125" style="3" customWidth="1"/>
    <col min="13573" max="13574" width="12.42578125" style="3" customWidth="1"/>
    <col min="13575" max="13575" width="12.85546875" style="3" customWidth="1"/>
    <col min="13576" max="13576" width="13.5703125" style="3" customWidth="1"/>
    <col min="13577" max="13577" width="12.5703125" style="3" customWidth="1"/>
    <col min="13578" max="13578" width="14.42578125" style="3" customWidth="1"/>
    <col min="13579" max="13579" width="12" style="3" customWidth="1"/>
    <col min="13580" max="13580" width="11.42578125" style="3" customWidth="1"/>
    <col min="13581" max="13581" width="11.5703125" style="3" bestFit="1" customWidth="1"/>
    <col min="13582" max="13582" width="14.5703125" style="3" customWidth="1"/>
    <col min="13583" max="13583" width="13" style="3" customWidth="1"/>
    <col min="13584" max="13584" width="49" style="3" customWidth="1"/>
    <col min="13585" max="13585" width="2.140625" style="3" customWidth="1"/>
    <col min="13586" max="13824" width="9.140625" style="3"/>
    <col min="13825" max="13825" width="1.85546875" style="3" customWidth="1"/>
    <col min="13826" max="13826" width="3.5703125" style="3" customWidth="1"/>
    <col min="13827" max="13827" width="29.5703125" style="3" customWidth="1"/>
    <col min="13828" max="13828" width="54.42578125" style="3" customWidth="1"/>
    <col min="13829" max="13830" width="12.42578125" style="3" customWidth="1"/>
    <col min="13831" max="13831" width="12.85546875" style="3" customWidth="1"/>
    <col min="13832" max="13832" width="13.5703125" style="3" customWidth="1"/>
    <col min="13833" max="13833" width="12.5703125" style="3" customWidth="1"/>
    <col min="13834" max="13834" width="14.42578125" style="3" customWidth="1"/>
    <col min="13835" max="13835" width="12" style="3" customWidth="1"/>
    <col min="13836" max="13836" width="11.42578125" style="3" customWidth="1"/>
    <col min="13837" max="13837" width="11.5703125" style="3" bestFit="1" customWidth="1"/>
    <col min="13838" max="13838" width="14.5703125" style="3" customWidth="1"/>
    <col min="13839" max="13839" width="13" style="3" customWidth="1"/>
    <col min="13840" max="13840" width="49" style="3" customWidth="1"/>
    <col min="13841" max="13841" width="2.140625" style="3" customWidth="1"/>
    <col min="13842" max="14080" width="9.140625" style="3"/>
    <col min="14081" max="14081" width="1.85546875" style="3" customWidth="1"/>
    <col min="14082" max="14082" width="3.5703125" style="3" customWidth="1"/>
    <col min="14083" max="14083" width="29.5703125" style="3" customWidth="1"/>
    <col min="14084" max="14084" width="54.42578125" style="3" customWidth="1"/>
    <col min="14085" max="14086" width="12.42578125" style="3" customWidth="1"/>
    <col min="14087" max="14087" width="12.85546875" style="3" customWidth="1"/>
    <col min="14088" max="14088" width="13.5703125" style="3" customWidth="1"/>
    <col min="14089" max="14089" width="12.5703125" style="3" customWidth="1"/>
    <col min="14090" max="14090" width="14.42578125" style="3" customWidth="1"/>
    <col min="14091" max="14091" width="12" style="3" customWidth="1"/>
    <col min="14092" max="14092" width="11.42578125" style="3" customWidth="1"/>
    <col min="14093" max="14093" width="11.5703125" style="3" bestFit="1" customWidth="1"/>
    <col min="14094" max="14094" width="14.5703125" style="3" customWidth="1"/>
    <col min="14095" max="14095" width="13" style="3" customWidth="1"/>
    <col min="14096" max="14096" width="49" style="3" customWidth="1"/>
    <col min="14097" max="14097" width="2.140625" style="3" customWidth="1"/>
    <col min="14098" max="14336" width="9.140625" style="3"/>
    <col min="14337" max="14337" width="1.85546875" style="3" customWidth="1"/>
    <col min="14338" max="14338" width="3.5703125" style="3" customWidth="1"/>
    <col min="14339" max="14339" width="29.5703125" style="3" customWidth="1"/>
    <col min="14340" max="14340" width="54.42578125" style="3" customWidth="1"/>
    <col min="14341" max="14342" width="12.42578125" style="3" customWidth="1"/>
    <col min="14343" max="14343" width="12.85546875" style="3" customWidth="1"/>
    <col min="14344" max="14344" width="13.5703125" style="3" customWidth="1"/>
    <col min="14345" max="14345" width="12.5703125" style="3" customWidth="1"/>
    <col min="14346" max="14346" width="14.42578125" style="3" customWidth="1"/>
    <col min="14347" max="14347" width="12" style="3" customWidth="1"/>
    <col min="14348" max="14348" width="11.42578125" style="3" customWidth="1"/>
    <col min="14349" max="14349" width="11.5703125" style="3" bestFit="1" customWidth="1"/>
    <col min="14350" max="14350" width="14.5703125" style="3" customWidth="1"/>
    <col min="14351" max="14351" width="13" style="3" customWidth="1"/>
    <col min="14352" max="14352" width="49" style="3" customWidth="1"/>
    <col min="14353" max="14353" width="2.140625" style="3" customWidth="1"/>
    <col min="14354" max="14592" width="9.140625" style="3"/>
    <col min="14593" max="14593" width="1.85546875" style="3" customWidth="1"/>
    <col min="14594" max="14594" width="3.5703125" style="3" customWidth="1"/>
    <col min="14595" max="14595" width="29.5703125" style="3" customWidth="1"/>
    <col min="14596" max="14596" width="54.42578125" style="3" customWidth="1"/>
    <col min="14597" max="14598" width="12.42578125" style="3" customWidth="1"/>
    <col min="14599" max="14599" width="12.85546875" style="3" customWidth="1"/>
    <col min="14600" max="14600" width="13.5703125" style="3" customWidth="1"/>
    <col min="14601" max="14601" width="12.5703125" style="3" customWidth="1"/>
    <col min="14602" max="14602" width="14.42578125" style="3" customWidth="1"/>
    <col min="14603" max="14603" width="12" style="3" customWidth="1"/>
    <col min="14604" max="14604" width="11.42578125" style="3" customWidth="1"/>
    <col min="14605" max="14605" width="11.5703125" style="3" bestFit="1" customWidth="1"/>
    <col min="14606" max="14606" width="14.5703125" style="3" customWidth="1"/>
    <col min="14607" max="14607" width="13" style="3" customWidth="1"/>
    <col min="14608" max="14608" width="49" style="3" customWidth="1"/>
    <col min="14609" max="14609" width="2.140625" style="3" customWidth="1"/>
    <col min="14610" max="14848" width="9.140625" style="3"/>
    <col min="14849" max="14849" width="1.85546875" style="3" customWidth="1"/>
    <col min="14850" max="14850" width="3.5703125" style="3" customWidth="1"/>
    <col min="14851" max="14851" width="29.5703125" style="3" customWidth="1"/>
    <col min="14852" max="14852" width="54.42578125" style="3" customWidth="1"/>
    <col min="14853" max="14854" width="12.42578125" style="3" customWidth="1"/>
    <col min="14855" max="14855" width="12.85546875" style="3" customWidth="1"/>
    <col min="14856" max="14856" width="13.5703125" style="3" customWidth="1"/>
    <col min="14857" max="14857" width="12.5703125" style="3" customWidth="1"/>
    <col min="14858" max="14858" width="14.42578125" style="3" customWidth="1"/>
    <col min="14859" max="14859" width="12" style="3" customWidth="1"/>
    <col min="14860" max="14860" width="11.42578125" style="3" customWidth="1"/>
    <col min="14861" max="14861" width="11.5703125" style="3" bestFit="1" customWidth="1"/>
    <col min="14862" max="14862" width="14.5703125" style="3" customWidth="1"/>
    <col min="14863" max="14863" width="13" style="3" customWidth="1"/>
    <col min="14864" max="14864" width="49" style="3" customWidth="1"/>
    <col min="14865" max="14865" width="2.140625" style="3" customWidth="1"/>
    <col min="14866" max="15104" width="9.140625" style="3"/>
    <col min="15105" max="15105" width="1.85546875" style="3" customWidth="1"/>
    <col min="15106" max="15106" width="3.5703125" style="3" customWidth="1"/>
    <col min="15107" max="15107" width="29.5703125" style="3" customWidth="1"/>
    <col min="15108" max="15108" width="54.42578125" style="3" customWidth="1"/>
    <col min="15109" max="15110" width="12.42578125" style="3" customWidth="1"/>
    <col min="15111" max="15111" width="12.85546875" style="3" customWidth="1"/>
    <col min="15112" max="15112" width="13.5703125" style="3" customWidth="1"/>
    <col min="15113" max="15113" width="12.5703125" style="3" customWidth="1"/>
    <col min="15114" max="15114" width="14.42578125" style="3" customWidth="1"/>
    <col min="15115" max="15115" width="12" style="3" customWidth="1"/>
    <col min="15116" max="15116" width="11.42578125" style="3" customWidth="1"/>
    <col min="15117" max="15117" width="11.5703125" style="3" bestFit="1" customWidth="1"/>
    <col min="15118" max="15118" width="14.5703125" style="3" customWidth="1"/>
    <col min="15119" max="15119" width="13" style="3" customWidth="1"/>
    <col min="15120" max="15120" width="49" style="3" customWidth="1"/>
    <col min="15121" max="15121" width="2.140625" style="3" customWidth="1"/>
    <col min="15122" max="15360" width="9.140625" style="3"/>
    <col min="15361" max="15361" width="1.85546875" style="3" customWidth="1"/>
    <col min="15362" max="15362" width="3.5703125" style="3" customWidth="1"/>
    <col min="15363" max="15363" width="29.5703125" style="3" customWidth="1"/>
    <col min="15364" max="15364" width="54.42578125" style="3" customWidth="1"/>
    <col min="15365" max="15366" width="12.42578125" style="3" customWidth="1"/>
    <col min="15367" max="15367" width="12.85546875" style="3" customWidth="1"/>
    <col min="15368" max="15368" width="13.5703125" style="3" customWidth="1"/>
    <col min="15369" max="15369" width="12.5703125" style="3" customWidth="1"/>
    <col min="15370" max="15370" width="14.42578125" style="3" customWidth="1"/>
    <col min="15371" max="15371" width="12" style="3" customWidth="1"/>
    <col min="15372" max="15372" width="11.42578125" style="3" customWidth="1"/>
    <col min="15373" max="15373" width="11.5703125" style="3" bestFit="1" customWidth="1"/>
    <col min="15374" max="15374" width="14.5703125" style="3" customWidth="1"/>
    <col min="15375" max="15375" width="13" style="3" customWidth="1"/>
    <col min="15376" max="15376" width="49" style="3" customWidth="1"/>
    <col min="15377" max="15377" width="2.140625" style="3" customWidth="1"/>
    <col min="15378" max="15616" width="9.140625" style="3"/>
    <col min="15617" max="15617" width="1.85546875" style="3" customWidth="1"/>
    <col min="15618" max="15618" width="3.5703125" style="3" customWidth="1"/>
    <col min="15619" max="15619" width="29.5703125" style="3" customWidth="1"/>
    <col min="15620" max="15620" width="54.42578125" style="3" customWidth="1"/>
    <col min="15621" max="15622" width="12.42578125" style="3" customWidth="1"/>
    <col min="15623" max="15623" width="12.85546875" style="3" customWidth="1"/>
    <col min="15624" max="15624" width="13.5703125" style="3" customWidth="1"/>
    <col min="15625" max="15625" width="12.5703125" style="3" customWidth="1"/>
    <col min="15626" max="15626" width="14.42578125" style="3" customWidth="1"/>
    <col min="15627" max="15627" width="12" style="3" customWidth="1"/>
    <col min="15628" max="15628" width="11.42578125" style="3" customWidth="1"/>
    <col min="15629" max="15629" width="11.5703125" style="3" bestFit="1" customWidth="1"/>
    <col min="15630" max="15630" width="14.5703125" style="3" customWidth="1"/>
    <col min="15631" max="15631" width="13" style="3" customWidth="1"/>
    <col min="15632" max="15632" width="49" style="3" customWidth="1"/>
    <col min="15633" max="15633" width="2.140625" style="3" customWidth="1"/>
    <col min="15634" max="15872" width="9.140625" style="3"/>
    <col min="15873" max="15873" width="1.85546875" style="3" customWidth="1"/>
    <col min="15874" max="15874" width="3.5703125" style="3" customWidth="1"/>
    <col min="15875" max="15875" width="29.5703125" style="3" customWidth="1"/>
    <col min="15876" max="15876" width="54.42578125" style="3" customWidth="1"/>
    <col min="15877" max="15878" width="12.42578125" style="3" customWidth="1"/>
    <col min="15879" max="15879" width="12.85546875" style="3" customWidth="1"/>
    <col min="15880" max="15880" width="13.5703125" style="3" customWidth="1"/>
    <col min="15881" max="15881" width="12.5703125" style="3" customWidth="1"/>
    <col min="15882" max="15882" width="14.42578125" style="3" customWidth="1"/>
    <col min="15883" max="15883" width="12" style="3" customWidth="1"/>
    <col min="15884" max="15884" width="11.42578125" style="3" customWidth="1"/>
    <col min="15885" max="15885" width="11.5703125" style="3" bestFit="1" customWidth="1"/>
    <col min="15886" max="15886" width="14.5703125" style="3" customWidth="1"/>
    <col min="15887" max="15887" width="13" style="3" customWidth="1"/>
    <col min="15888" max="15888" width="49" style="3" customWidth="1"/>
    <col min="15889" max="15889" width="2.140625" style="3" customWidth="1"/>
    <col min="15890" max="16128" width="9.140625" style="3"/>
    <col min="16129" max="16129" width="1.85546875" style="3" customWidth="1"/>
    <col min="16130" max="16130" width="3.5703125" style="3" customWidth="1"/>
    <col min="16131" max="16131" width="29.5703125" style="3" customWidth="1"/>
    <col min="16132" max="16132" width="54.42578125" style="3" customWidth="1"/>
    <col min="16133" max="16134" width="12.42578125" style="3" customWidth="1"/>
    <col min="16135" max="16135" width="12.85546875" style="3" customWidth="1"/>
    <col min="16136" max="16136" width="13.5703125" style="3" customWidth="1"/>
    <col min="16137" max="16137" width="12.5703125" style="3" customWidth="1"/>
    <col min="16138" max="16138" width="14.42578125" style="3" customWidth="1"/>
    <col min="16139" max="16139" width="12" style="3" customWidth="1"/>
    <col min="16140" max="16140" width="11.42578125" style="3" customWidth="1"/>
    <col min="16141" max="16141" width="11.5703125" style="3" bestFit="1" customWidth="1"/>
    <col min="16142" max="16142" width="14.5703125" style="3" customWidth="1"/>
    <col min="16143" max="16143" width="13" style="3" customWidth="1"/>
    <col min="16144" max="16144" width="49" style="3" customWidth="1"/>
    <col min="16145" max="16145" width="2.140625" style="3" customWidth="1"/>
    <col min="16146" max="16384" width="9.140625" style="3"/>
  </cols>
  <sheetData>
    <row r="1" spans="1:25" ht="20.25" x14ac:dyDescent="0.3">
      <c r="B1" s="257" t="s">
        <v>0</v>
      </c>
      <c r="C1" s="257"/>
      <c r="D1" s="257"/>
      <c r="E1" s="257"/>
      <c r="F1" s="257"/>
      <c r="G1" s="257"/>
      <c r="H1" s="257"/>
      <c r="I1" s="257"/>
      <c r="J1" s="257"/>
      <c r="K1" s="257"/>
      <c r="L1" s="257"/>
      <c r="M1" s="257"/>
      <c r="N1" s="257"/>
      <c r="O1" s="257"/>
      <c r="P1" s="257"/>
      <c r="Q1" s="257"/>
    </row>
    <row r="2" spans="1:25" ht="20.25" x14ac:dyDescent="0.3">
      <c r="B2" s="257" t="s">
        <v>326</v>
      </c>
      <c r="C2" s="257"/>
      <c r="D2" s="257"/>
      <c r="E2" s="257"/>
      <c r="F2" s="257"/>
      <c r="G2" s="257"/>
      <c r="H2" s="257"/>
      <c r="I2" s="257"/>
      <c r="J2" s="257"/>
      <c r="K2" s="257"/>
      <c r="L2" s="257"/>
      <c r="M2" s="257"/>
      <c r="N2" s="257"/>
      <c r="O2" s="257"/>
      <c r="P2" s="257"/>
      <c r="Q2" s="257"/>
    </row>
    <row r="3" spans="1:25" ht="5.25" customHeight="1" x14ac:dyDescent="0.2">
      <c r="B3" s="6"/>
      <c r="C3" s="2"/>
      <c r="D3" s="2"/>
      <c r="E3" s="2"/>
      <c r="F3" s="2"/>
      <c r="G3" s="2"/>
      <c r="H3" s="2"/>
      <c r="J3" s="2"/>
      <c r="K3" s="2"/>
      <c r="L3" s="2"/>
      <c r="M3" s="2"/>
      <c r="N3" s="2"/>
      <c r="O3" s="2"/>
      <c r="P3" s="2"/>
    </row>
    <row r="4" spans="1:25" ht="13.5" thickBot="1" x14ac:dyDescent="0.25">
      <c r="B4" s="283" t="s">
        <v>38</v>
      </c>
      <c r="C4" s="283"/>
      <c r="D4" s="293" t="s">
        <v>342</v>
      </c>
      <c r="E4" s="294"/>
      <c r="F4" s="14"/>
      <c r="G4" s="14"/>
      <c r="H4" s="14"/>
      <c r="I4" s="14"/>
      <c r="J4" s="14"/>
      <c r="K4" s="14"/>
      <c r="L4" s="14"/>
      <c r="M4" s="14"/>
      <c r="N4" s="14"/>
      <c r="O4" s="14"/>
      <c r="P4" s="2"/>
    </row>
    <row r="5" spans="1:25" ht="13.5" thickBot="1" x14ac:dyDescent="0.25">
      <c r="B5" s="283" t="s">
        <v>39</v>
      </c>
      <c r="C5" s="283"/>
      <c r="D5" s="225">
        <v>1</v>
      </c>
      <c r="E5" s="225" t="s">
        <v>40</v>
      </c>
      <c r="F5" s="226" t="s">
        <v>41</v>
      </c>
      <c r="G5" s="295" t="s">
        <v>313</v>
      </c>
      <c r="H5" s="295"/>
      <c r="I5" s="295"/>
      <c r="J5" s="295"/>
      <c r="K5" s="14"/>
      <c r="L5" s="14"/>
      <c r="M5" s="227" t="s">
        <v>17</v>
      </c>
      <c r="N5" s="228" t="str">
        <f>DQI!I6</f>
        <v>1,2,2,2,1</v>
      </c>
      <c r="O5" s="229"/>
      <c r="P5" s="14" t="s">
        <v>42</v>
      </c>
    </row>
    <row r="6" spans="1:25" ht="27.75" customHeight="1" x14ac:dyDescent="0.2">
      <c r="B6" s="296" t="s">
        <v>43</v>
      </c>
      <c r="C6" s="297"/>
      <c r="D6" s="298" t="s">
        <v>343</v>
      </c>
      <c r="E6" s="299"/>
      <c r="F6" s="299"/>
      <c r="G6" s="299"/>
      <c r="H6" s="299"/>
      <c r="I6" s="299"/>
      <c r="J6" s="299"/>
      <c r="K6" s="299"/>
      <c r="L6" s="299"/>
      <c r="M6" s="299"/>
      <c r="N6" s="299"/>
      <c r="O6" s="300"/>
      <c r="P6" s="18"/>
    </row>
    <row r="7" spans="1:25" ht="13.5" thickBot="1" x14ac:dyDescent="0.25">
      <c r="B7" s="6"/>
      <c r="C7" s="2"/>
      <c r="D7" s="2"/>
      <c r="E7" s="2"/>
      <c r="F7" s="2"/>
      <c r="G7" s="2"/>
      <c r="H7" s="2"/>
      <c r="J7" s="2"/>
      <c r="K7" s="2"/>
      <c r="L7" s="2"/>
      <c r="M7" s="2"/>
      <c r="N7" s="2"/>
      <c r="O7" s="2"/>
      <c r="P7" s="2"/>
    </row>
    <row r="8" spans="1:25" s="20" customFormat="1" ht="15.75" customHeight="1" thickBot="1" x14ac:dyDescent="0.25">
      <c r="A8" s="19"/>
      <c r="B8" s="274" t="s">
        <v>44</v>
      </c>
      <c r="C8" s="275"/>
      <c r="D8" s="275"/>
      <c r="E8" s="275"/>
      <c r="F8" s="275"/>
      <c r="G8" s="275"/>
      <c r="H8" s="275"/>
      <c r="I8" s="275"/>
      <c r="J8" s="275"/>
      <c r="K8" s="275"/>
      <c r="L8" s="275"/>
      <c r="M8" s="275"/>
      <c r="N8" s="275"/>
      <c r="O8" s="275"/>
      <c r="P8" s="275"/>
      <c r="Q8" s="276"/>
      <c r="R8" s="19"/>
      <c r="S8" s="19"/>
      <c r="T8" s="19"/>
      <c r="U8" s="19"/>
      <c r="V8" s="19"/>
      <c r="W8" s="19"/>
      <c r="X8" s="19"/>
      <c r="Y8" s="19"/>
    </row>
    <row r="9" spans="1:25" x14ac:dyDescent="0.2">
      <c r="B9" s="6"/>
      <c r="C9" s="2"/>
      <c r="D9" s="2"/>
      <c r="E9" s="2"/>
      <c r="F9" s="2"/>
      <c r="G9" s="2"/>
      <c r="H9" s="2"/>
      <c r="J9" s="2"/>
      <c r="K9" s="2"/>
      <c r="L9" s="2"/>
      <c r="M9" s="2"/>
      <c r="N9" s="2"/>
      <c r="O9" s="2"/>
      <c r="P9" s="2"/>
    </row>
    <row r="10" spans="1:25" x14ac:dyDescent="0.2">
      <c r="B10" s="283" t="s">
        <v>45</v>
      </c>
      <c r="C10" s="283"/>
      <c r="D10" s="301" t="s">
        <v>314</v>
      </c>
      <c r="E10" s="292"/>
      <c r="F10" s="2"/>
      <c r="G10" s="21" t="s">
        <v>46</v>
      </c>
      <c r="H10" s="22"/>
      <c r="I10" s="22"/>
      <c r="J10" s="22"/>
      <c r="K10" s="22"/>
      <c r="L10" s="22"/>
      <c r="M10" s="22"/>
      <c r="N10" s="22"/>
      <c r="O10" s="23"/>
      <c r="P10" s="2"/>
    </row>
    <row r="11" spans="1:25" x14ac:dyDescent="0.2">
      <c r="B11" s="289" t="s">
        <v>47</v>
      </c>
      <c r="C11" s="290"/>
      <c r="D11" s="291" t="s">
        <v>314</v>
      </c>
      <c r="E11" s="292"/>
      <c r="F11" s="2"/>
      <c r="G11" s="24" t="str">
        <f>CONCATENATE("Reference Flow: ",D5," ",E5," of ",G5)</f>
        <v>Reference Flow: 1 kg of natural gas</v>
      </c>
      <c r="H11" s="25"/>
      <c r="I11" s="25"/>
      <c r="J11" s="25"/>
      <c r="K11" s="25"/>
      <c r="L11" s="25"/>
      <c r="M11" s="25"/>
      <c r="N11" s="25"/>
      <c r="O11" s="26"/>
      <c r="P11" s="2"/>
    </row>
    <row r="12" spans="1:25" x14ac:dyDescent="0.2">
      <c r="B12" s="283" t="s">
        <v>48</v>
      </c>
      <c r="C12" s="283"/>
      <c r="D12" s="284">
        <v>2016</v>
      </c>
      <c r="E12" s="284"/>
      <c r="F12" s="2"/>
      <c r="G12" s="24"/>
      <c r="H12" s="25"/>
      <c r="I12" s="25"/>
      <c r="J12" s="25"/>
      <c r="K12" s="25"/>
      <c r="L12" s="25"/>
      <c r="M12" s="25"/>
      <c r="N12" s="25"/>
      <c r="O12" s="26"/>
      <c r="P12" s="2"/>
    </row>
    <row r="13" spans="1:25" ht="12.75" customHeight="1" x14ac:dyDescent="0.2">
      <c r="B13" s="283" t="s">
        <v>49</v>
      </c>
      <c r="C13" s="283"/>
      <c r="D13" s="284" t="s">
        <v>100</v>
      </c>
      <c r="E13" s="284"/>
      <c r="F13" s="2"/>
      <c r="G13" s="285" t="s">
        <v>344</v>
      </c>
      <c r="H13" s="286"/>
      <c r="I13" s="286"/>
      <c r="J13" s="286"/>
      <c r="K13" s="286"/>
      <c r="L13" s="286"/>
      <c r="M13" s="286"/>
      <c r="N13" s="286"/>
      <c r="O13" s="287"/>
      <c r="P13" s="2"/>
    </row>
    <row r="14" spans="1:25" x14ac:dyDescent="0.2">
      <c r="B14" s="283" t="s">
        <v>50</v>
      </c>
      <c r="C14" s="283"/>
      <c r="D14" s="284" t="s">
        <v>97</v>
      </c>
      <c r="E14" s="284"/>
      <c r="F14" s="2"/>
      <c r="G14" s="285"/>
      <c r="H14" s="286"/>
      <c r="I14" s="286"/>
      <c r="J14" s="286"/>
      <c r="K14" s="286"/>
      <c r="L14" s="286"/>
      <c r="M14" s="286"/>
      <c r="N14" s="286"/>
      <c r="O14" s="287"/>
      <c r="P14" s="2"/>
    </row>
    <row r="15" spans="1:25" x14ac:dyDescent="0.2">
      <c r="B15" s="283" t="s">
        <v>51</v>
      </c>
      <c r="C15" s="283"/>
      <c r="D15" s="284" t="s">
        <v>376</v>
      </c>
      <c r="E15" s="284"/>
      <c r="F15" s="2"/>
      <c r="G15" s="285"/>
      <c r="H15" s="286"/>
      <c r="I15" s="286"/>
      <c r="J15" s="286"/>
      <c r="K15" s="286"/>
      <c r="L15" s="286"/>
      <c r="M15" s="286"/>
      <c r="N15" s="286"/>
      <c r="O15" s="287"/>
      <c r="P15" s="2"/>
    </row>
    <row r="16" spans="1:25" x14ac:dyDescent="0.2">
      <c r="B16" s="283" t="s">
        <v>52</v>
      </c>
      <c r="C16" s="283"/>
      <c r="D16" s="284" t="s">
        <v>93</v>
      </c>
      <c r="E16" s="284"/>
      <c r="F16" s="2"/>
      <c r="G16" s="285"/>
      <c r="H16" s="286"/>
      <c r="I16" s="286"/>
      <c r="J16" s="286"/>
      <c r="K16" s="286"/>
      <c r="L16" s="286"/>
      <c r="M16" s="286"/>
      <c r="N16" s="286"/>
      <c r="O16" s="287"/>
      <c r="P16" s="2"/>
    </row>
    <row r="17" spans="1:25" ht="23.45" customHeight="1" x14ac:dyDescent="0.2">
      <c r="B17" s="271" t="s">
        <v>53</v>
      </c>
      <c r="C17" s="273"/>
      <c r="D17" s="288"/>
      <c r="E17" s="288"/>
      <c r="F17" s="2"/>
      <c r="G17" s="27" t="s">
        <v>334</v>
      </c>
      <c r="H17" s="28"/>
      <c r="I17" s="28"/>
      <c r="J17" s="28"/>
      <c r="K17" s="28"/>
      <c r="L17" s="28"/>
      <c r="M17" s="28"/>
      <c r="N17" s="28"/>
      <c r="O17" s="29"/>
      <c r="P17" s="2"/>
    </row>
    <row r="18" spans="1:25" x14ac:dyDescent="0.2">
      <c r="B18" s="6"/>
      <c r="C18" s="2"/>
      <c r="D18" s="2"/>
      <c r="E18" s="2"/>
      <c r="F18" s="2"/>
      <c r="G18" s="2"/>
      <c r="H18" s="2"/>
      <c r="J18" s="2"/>
      <c r="K18" s="2"/>
      <c r="L18" s="2"/>
      <c r="M18" s="2"/>
      <c r="N18" s="2"/>
      <c r="O18" s="2"/>
      <c r="P18" s="2"/>
    </row>
    <row r="19" spans="1:25" ht="13.5" thickBot="1" x14ac:dyDescent="0.25">
      <c r="B19" s="6"/>
      <c r="C19" s="2"/>
      <c r="D19" s="2"/>
      <c r="E19" s="2"/>
      <c r="F19" s="2"/>
      <c r="G19" s="2"/>
      <c r="H19" s="2"/>
      <c r="J19" s="2"/>
      <c r="K19" s="2"/>
      <c r="L19" s="2"/>
      <c r="M19" s="2"/>
      <c r="N19" s="2"/>
      <c r="O19" s="2"/>
      <c r="P19" s="2"/>
    </row>
    <row r="20" spans="1:25" s="20" customFormat="1" ht="15.75" customHeight="1" thickBot="1" x14ac:dyDescent="0.25">
      <c r="A20" s="19"/>
      <c r="B20" s="274" t="s">
        <v>54</v>
      </c>
      <c r="C20" s="275"/>
      <c r="D20" s="275"/>
      <c r="E20" s="275"/>
      <c r="F20" s="275"/>
      <c r="G20" s="275"/>
      <c r="H20" s="275"/>
      <c r="I20" s="275"/>
      <c r="J20" s="275"/>
      <c r="K20" s="275"/>
      <c r="L20" s="275"/>
      <c r="M20" s="275"/>
      <c r="N20" s="275"/>
      <c r="O20" s="275"/>
      <c r="P20" s="275"/>
      <c r="Q20" s="276"/>
      <c r="R20" s="19"/>
      <c r="S20" s="19"/>
      <c r="T20" s="19"/>
      <c r="U20" s="19"/>
      <c r="V20" s="19"/>
      <c r="W20" s="19"/>
      <c r="X20" s="19"/>
      <c r="Y20" s="19"/>
    </row>
    <row r="21" spans="1:25" x14ac:dyDescent="0.2">
      <c r="B21" s="6"/>
      <c r="C21" s="2"/>
      <c r="D21" s="2"/>
      <c r="E21" s="2"/>
      <c r="F21" s="2"/>
      <c r="G21" s="30" t="s">
        <v>55</v>
      </c>
      <c r="H21" s="2"/>
      <c r="J21" s="2"/>
      <c r="K21" s="2"/>
      <c r="L21" s="2"/>
      <c r="M21" s="2"/>
      <c r="N21" s="2"/>
      <c r="O21" s="2"/>
      <c r="P21" s="2"/>
    </row>
    <row r="22" spans="1:25" x14ac:dyDescent="0.2">
      <c r="B22" s="6"/>
      <c r="C22" s="31" t="s">
        <v>56</v>
      </c>
      <c r="D22" s="31" t="s">
        <v>57</v>
      </c>
      <c r="E22" s="31" t="s">
        <v>58</v>
      </c>
      <c r="F22" s="31" t="s">
        <v>59</v>
      </c>
      <c r="G22" s="31" t="s">
        <v>60</v>
      </c>
      <c r="H22" s="31" t="s">
        <v>61</v>
      </c>
      <c r="I22" s="31" t="s">
        <v>62</v>
      </c>
      <c r="J22" s="277" t="s">
        <v>63</v>
      </c>
      <c r="K22" s="277"/>
      <c r="L22" s="277"/>
      <c r="M22" s="277"/>
      <c r="N22" s="277"/>
      <c r="O22" s="277"/>
      <c r="P22" s="277"/>
      <c r="Q22" s="277"/>
    </row>
    <row r="23" spans="1:25" x14ac:dyDescent="0.2">
      <c r="B23" s="14">
        <f t="shared" ref="B23:B26" si="0">LEN(C23)</f>
        <v>13</v>
      </c>
      <c r="C23" s="32" t="s">
        <v>345</v>
      </c>
      <c r="D23" s="33"/>
      <c r="E23" s="247">
        <f>PS!D7</f>
        <v>1873.3084698224845</v>
      </c>
      <c r="F23" s="247">
        <f>PS!C7</f>
        <v>757.7691715976332</v>
      </c>
      <c r="G23" s="247">
        <f>PS!E7</f>
        <v>3268.7744940828402</v>
      </c>
      <c r="H23" s="36" t="s">
        <v>338</v>
      </c>
      <c r="I23" s="232">
        <v>1</v>
      </c>
      <c r="J23" s="281" t="s">
        <v>346</v>
      </c>
      <c r="K23" s="281"/>
      <c r="L23" s="281"/>
      <c r="M23" s="281"/>
      <c r="N23" s="281"/>
      <c r="O23" s="281"/>
      <c r="P23" s="281"/>
      <c r="Q23" s="281"/>
    </row>
    <row r="24" spans="1:25" x14ac:dyDescent="0.2">
      <c r="B24" s="14">
        <f t="shared" si="0"/>
        <v>10</v>
      </c>
      <c r="C24" s="32" t="s">
        <v>335</v>
      </c>
      <c r="D24" s="33"/>
      <c r="E24" s="247">
        <f>PS!D8</f>
        <v>247186046.45566735</v>
      </c>
      <c r="F24" s="247">
        <f>PS!C8</f>
        <v>212181191.0021812</v>
      </c>
      <c r="G24" s="247">
        <f>PS!E8</f>
        <v>280031641.12148696</v>
      </c>
      <c r="H24" s="36" t="s">
        <v>331</v>
      </c>
      <c r="I24" s="35">
        <v>1</v>
      </c>
      <c r="J24" s="282" t="s">
        <v>339</v>
      </c>
      <c r="K24" s="282"/>
      <c r="L24" s="282"/>
      <c r="M24" s="282"/>
      <c r="N24" s="282"/>
      <c r="O24" s="282"/>
      <c r="P24" s="282"/>
      <c r="Q24" s="282"/>
    </row>
    <row r="25" spans="1:25" x14ac:dyDescent="0.2">
      <c r="B25" s="14"/>
      <c r="C25" s="243" t="s">
        <v>336</v>
      </c>
      <c r="D25" s="69" t="str">
        <f>CONCATENATE(C24,"*1000*.042/2.205")</f>
        <v>7_NG_deliv*1000*.042/2.205</v>
      </c>
      <c r="E25" s="247">
        <f>E24*1000*0.042/2.205</f>
        <v>4708305646.7746162</v>
      </c>
      <c r="F25" s="247">
        <f>F24*1000*0.042/2.205</f>
        <v>4041546495.2796426</v>
      </c>
      <c r="G25" s="247">
        <f>G24*1000*0.042/2.205</f>
        <v>5333936021.3616562</v>
      </c>
      <c r="H25" s="36" t="s">
        <v>40</v>
      </c>
      <c r="I25" s="35"/>
      <c r="J25" s="282" t="s">
        <v>340</v>
      </c>
      <c r="K25" s="282"/>
      <c r="L25" s="282"/>
      <c r="M25" s="282"/>
      <c r="N25" s="282"/>
      <c r="O25" s="282"/>
      <c r="P25" s="282"/>
      <c r="Q25" s="282"/>
    </row>
    <row r="26" spans="1:25" x14ac:dyDescent="0.2">
      <c r="B26" s="14">
        <f t="shared" si="0"/>
        <v>12</v>
      </c>
      <c r="C26" s="32" t="s">
        <v>332</v>
      </c>
      <c r="D26" s="32" t="str">
        <f>CONCATENATE(C23,"*1000/2.826/",C25)</f>
        <v>7_COMB_CO2_cd*1000/2.826/7_NG_deliv_kg</v>
      </c>
      <c r="E26" s="247">
        <f>E23*1000/2.826/E25</f>
        <v>1.407902211871733E-4</v>
      </c>
      <c r="F26" s="247">
        <f>F23*1000/2.826/F25</f>
        <v>6.6346374514793599E-5</v>
      </c>
      <c r="G26" s="247">
        <f>G23*1000/2.826/G25</f>
        <v>2.1685278338706051E-4</v>
      </c>
      <c r="H26" s="36" t="s">
        <v>40</v>
      </c>
      <c r="I26" s="35"/>
      <c r="J26" s="282" t="s">
        <v>347</v>
      </c>
      <c r="K26" s="282"/>
      <c r="L26" s="282"/>
      <c r="M26" s="282"/>
      <c r="N26" s="282"/>
      <c r="O26" s="282"/>
      <c r="P26" s="282"/>
      <c r="Q26" s="282"/>
    </row>
    <row r="27" spans="1:25" x14ac:dyDescent="0.2">
      <c r="B27" s="14">
        <f t="shared" ref="B27" si="1">LEN(C27)</f>
        <v>16</v>
      </c>
      <c r="C27" s="32" t="s">
        <v>337</v>
      </c>
      <c r="D27" s="32" t="str">
        <f>CONCATENATE("1+",C26)</f>
        <v>1+NG_combusted</v>
      </c>
      <c r="E27" s="248">
        <f>1+E26</f>
        <v>1.0001407902211872</v>
      </c>
      <c r="F27" s="248">
        <f>1+F26</f>
        <v>1.0000663463745147</v>
      </c>
      <c r="G27" s="248">
        <f>1+G26</f>
        <v>1.000216852783387</v>
      </c>
      <c r="H27" s="36" t="s">
        <v>40</v>
      </c>
      <c r="I27" s="35"/>
      <c r="J27" s="282" t="s">
        <v>341</v>
      </c>
      <c r="K27" s="282"/>
      <c r="L27" s="282"/>
      <c r="M27" s="282"/>
      <c r="N27" s="282"/>
      <c r="O27" s="282"/>
      <c r="P27" s="282"/>
      <c r="Q27" s="282"/>
    </row>
    <row r="28" spans="1:25" x14ac:dyDescent="0.2">
      <c r="B28" s="6"/>
      <c r="C28" s="37" t="s">
        <v>64</v>
      </c>
      <c r="D28" s="38" t="s">
        <v>65</v>
      </c>
      <c r="E28" s="34"/>
      <c r="F28" s="213"/>
      <c r="G28" s="214"/>
      <c r="H28" s="36"/>
      <c r="I28" s="39"/>
      <c r="J28" s="282"/>
      <c r="K28" s="282"/>
      <c r="L28" s="282"/>
      <c r="M28" s="282"/>
      <c r="N28" s="282"/>
      <c r="O28" s="282"/>
      <c r="P28" s="282"/>
      <c r="Q28" s="282"/>
    </row>
    <row r="29" spans="1:25" ht="13.5" thickBot="1" x14ac:dyDescent="0.25">
      <c r="B29" s="6"/>
      <c r="C29" s="2"/>
      <c r="D29" s="2"/>
      <c r="E29" s="2"/>
      <c r="F29" s="2"/>
      <c r="G29" s="2"/>
      <c r="H29" s="2"/>
      <c r="J29" s="2"/>
      <c r="K29" s="2"/>
      <c r="L29" s="2"/>
      <c r="M29" s="2"/>
      <c r="N29" s="2"/>
      <c r="O29" s="2"/>
      <c r="P29" s="2"/>
    </row>
    <row r="30" spans="1:25" s="20" customFormat="1" ht="15.75" customHeight="1" thickBot="1" x14ac:dyDescent="0.25">
      <c r="A30" s="19"/>
      <c r="B30" s="274" t="s">
        <v>66</v>
      </c>
      <c r="C30" s="275"/>
      <c r="D30" s="275"/>
      <c r="E30" s="275"/>
      <c r="F30" s="275"/>
      <c r="G30" s="275"/>
      <c r="H30" s="275"/>
      <c r="I30" s="275"/>
      <c r="J30" s="275"/>
      <c r="K30" s="275"/>
      <c r="L30" s="275"/>
      <c r="M30" s="275"/>
      <c r="N30" s="275"/>
      <c r="O30" s="275"/>
      <c r="P30" s="275"/>
      <c r="Q30" s="276"/>
      <c r="R30" s="19"/>
      <c r="S30" s="19"/>
      <c r="T30" s="19"/>
      <c r="U30" s="19"/>
      <c r="V30" s="19"/>
      <c r="W30" s="19"/>
      <c r="X30" s="19"/>
      <c r="Y30" s="19"/>
    </row>
    <row r="31" spans="1:25" x14ac:dyDescent="0.2">
      <c r="B31" s="6"/>
      <c r="C31" s="2"/>
      <c r="D31" s="2"/>
      <c r="E31" s="2"/>
      <c r="F31" s="2"/>
      <c r="G31" s="2"/>
      <c r="H31" s="30" t="s">
        <v>67</v>
      </c>
      <c r="J31" s="2"/>
      <c r="K31" s="2"/>
      <c r="L31" s="2"/>
      <c r="M31" s="2"/>
      <c r="N31" s="2"/>
      <c r="O31" s="2"/>
      <c r="P31" s="2"/>
    </row>
    <row r="32" spans="1:25" x14ac:dyDescent="0.2">
      <c r="B32" s="6"/>
      <c r="C32" s="31" t="s">
        <v>68</v>
      </c>
      <c r="D32" s="31" t="s">
        <v>69</v>
      </c>
      <c r="E32" s="31" t="s">
        <v>58</v>
      </c>
      <c r="F32" s="31" t="s">
        <v>70</v>
      </c>
      <c r="G32" s="31" t="s">
        <v>68</v>
      </c>
      <c r="H32" s="31" t="s">
        <v>61</v>
      </c>
      <c r="I32" s="31" t="s">
        <v>71</v>
      </c>
      <c r="J32" s="31" t="s">
        <v>72</v>
      </c>
      <c r="K32" s="31" t="s">
        <v>73</v>
      </c>
      <c r="L32" s="31" t="s">
        <v>74</v>
      </c>
      <c r="M32" s="31" t="s">
        <v>62</v>
      </c>
      <c r="N32" s="31" t="s">
        <v>17</v>
      </c>
      <c r="O32" s="277" t="s">
        <v>63</v>
      </c>
      <c r="P32" s="277"/>
      <c r="Q32" s="277"/>
      <c r="X32" s="19"/>
      <c r="Y32" s="19"/>
    </row>
    <row r="33" spans="1:25" ht="14.25" customHeight="1" x14ac:dyDescent="0.2">
      <c r="B33" s="6"/>
      <c r="C33" s="40" t="str">
        <f>C27</f>
        <v>NG_transpipeline</v>
      </c>
      <c r="D33" s="41" t="s">
        <v>330</v>
      </c>
      <c r="E33" s="42">
        <v>1</v>
      </c>
      <c r="F33" s="42" t="s">
        <v>40</v>
      </c>
      <c r="G33" s="223">
        <f>IF($C33="",1,VLOOKUP($C33,$C$22:$H$28,3,FALSE))</f>
        <v>1.0001407902211872</v>
      </c>
      <c r="H33" s="44" t="str">
        <f>IF($C33="","",VLOOKUP($C33,$C$22:$H$28,6,FALSE))</f>
        <v>kg</v>
      </c>
      <c r="I33" s="224">
        <f>IF(D33="","",E33*G33*$D$5)</f>
        <v>1.0001407902211872</v>
      </c>
      <c r="J33" s="42" t="s">
        <v>40</v>
      </c>
      <c r="K33" s="46" t="s">
        <v>90</v>
      </c>
      <c r="L33" s="42"/>
      <c r="M33" s="47"/>
      <c r="N33" s="47"/>
      <c r="O33" s="278" t="s">
        <v>377</v>
      </c>
      <c r="P33" s="278"/>
      <c r="Q33" s="278"/>
      <c r="X33" s="19"/>
      <c r="Y33" s="19"/>
    </row>
    <row r="34" spans="1:25" x14ac:dyDescent="0.2">
      <c r="B34" s="6"/>
      <c r="C34" s="32"/>
      <c r="D34" s="48"/>
      <c r="E34" s="42"/>
      <c r="F34" s="42"/>
      <c r="G34" s="43"/>
      <c r="H34" s="44"/>
      <c r="I34" s="45"/>
      <c r="J34" s="42"/>
      <c r="K34" s="46"/>
      <c r="L34" s="42"/>
      <c r="M34" s="47"/>
      <c r="N34" s="47"/>
      <c r="O34" s="279"/>
      <c r="P34" s="279"/>
      <c r="Q34" s="279"/>
      <c r="X34" s="19"/>
      <c r="Y34" s="19"/>
    </row>
    <row r="35" spans="1:25" x14ac:dyDescent="0.2">
      <c r="B35" s="6"/>
      <c r="C35" s="50" t="s">
        <v>64</v>
      </c>
      <c r="D35" s="38" t="s">
        <v>65</v>
      </c>
      <c r="E35" s="51" t="s">
        <v>75</v>
      </c>
      <c r="F35" s="38"/>
      <c r="G35" s="38"/>
      <c r="H35" s="38"/>
      <c r="I35" s="51" t="s">
        <v>76</v>
      </c>
      <c r="J35" s="38"/>
      <c r="K35" s="51"/>
      <c r="L35" s="38" t="s">
        <v>77</v>
      </c>
      <c r="M35" s="52"/>
      <c r="N35" s="52"/>
      <c r="O35" s="270"/>
      <c r="P35" s="270"/>
      <c r="Q35" s="270"/>
      <c r="X35" s="19"/>
      <c r="Y35" s="19"/>
    </row>
    <row r="36" spans="1:25" s="2" customFormat="1" ht="13.5" thickBot="1" x14ac:dyDescent="0.25">
      <c r="B36" s="6"/>
      <c r="X36" s="19"/>
      <c r="Y36" s="19"/>
    </row>
    <row r="37" spans="1:25" s="20" customFormat="1" ht="15.75" customHeight="1" thickBot="1" x14ac:dyDescent="0.25">
      <c r="A37" s="19"/>
      <c r="B37" s="274" t="s">
        <v>78</v>
      </c>
      <c r="C37" s="275"/>
      <c r="D37" s="275"/>
      <c r="E37" s="275"/>
      <c r="F37" s="275"/>
      <c r="G37" s="275"/>
      <c r="H37" s="275"/>
      <c r="I37" s="275"/>
      <c r="J37" s="275"/>
      <c r="K37" s="275"/>
      <c r="L37" s="275"/>
      <c r="M37" s="275"/>
      <c r="N37" s="275"/>
      <c r="O37" s="275"/>
      <c r="P37" s="275"/>
      <c r="Q37" s="276"/>
      <c r="R37" s="19"/>
      <c r="S37" s="19"/>
      <c r="T37" s="19"/>
      <c r="U37" s="19"/>
      <c r="V37" s="19"/>
      <c r="W37" s="19"/>
      <c r="X37" s="19"/>
      <c r="Y37" s="19"/>
    </row>
    <row r="38" spans="1:25" x14ac:dyDescent="0.2">
      <c r="B38" s="6"/>
      <c r="C38" s="2"/>
      <c r="D38" s="2"/>
      <c r="E38" s="2"/>
      <c r="F38" s="2"/>
      <c r="G38" s="2"/>
      <c r="H38" s="30" t="s">
        <v>79</v>
      </c>
      <c r="J38" s="2"/>
      <c r="K38" s="2"/>
      <c r="L38" s="2"/>
      <c r="M38" s="2"/>
      <c r="N38" s="2"/>
      <c r="O38" s="2"/>
      <c r="P38" s="2"/>
      <c r="X38" s="19"/>
      <c r="Y38" s="19"/>
    </row>
    <row r="39" spans="1:25" x14ac:dyDescent="0.2">
      <c r="B39" s="6"/>
      <c r="C39" s="31" t="s">
        <v>68</v>
      </c>
      <c r="D39" s="31" t="s">
        <v>69</v>
      </c>
      <c r="E39" s="31" t="s">
        <v>58</v>
      </c>
      <c r="F39" s="31" t="s">
        <v>70</v>
      </c>
      <c r="G39" s="31" t="s">
        <v>68</v>
      </c>
      <c r="H39" s="31" t="s">
        <v>61</v>
      </c>
      <c r="I39" s="31" t="s">
        <v>71</v>
      </c>
      <c r="J39" s="31" t="s">
        <v>72</v>
      </c>
      <c r="K39" s="31" t="s">
        <v>73</v>
      </c>
      <c r="L39" s="31" t="s">
        <v>74</v>
      </c>
      <c r="M39" s="31" t="s">
        <v>62</v>
      </c>
      <c r="N39" s="31" t="s">
        <v>17</v>
      </c>
      <c r="O39" s="277" t="s">
        <v>63</v>
      </c>
      <c r="P39" s="277"/>
      <c r="Q39" s="277"/>
      <c r="X39" s="19"/>
      <c r="Y39" s="19"/>
    </row>
    <row r="40" spans="1:25" x14ac:dyDescent="0.2">
      <c r="B40" s="6"/>
      <c r="C40" s="53"/>
      <c r="D40" s="54" t="s">
        <v>311</v>
      </c>
      <c r="E40" s="55">
        <v>1</v>
      </c>
      <c r="F40" s="55" t="str">
        <f>J40</f>
        <v>kg NG</v>
      </c>
      <c r="G40" s="43">
        <f>IF($C40="",1,VLOOKUP($C40,$C$22:$H$28,3,FALSE))</f>
        <v>1</v>
      </c>
      <c r="H40" s="44" t="str">
        <f>IF($C40="","",VLOOKUP($C40,$C$22:$H$28,6,FALSE))</f>
        <v/>
      </c>
      <c r="I40" s="45">
        <f t="shared" ref="I40:I42" si="2">IF(D40="","",E40*G40*$D$5)</f>
        <v>1</v>
      </c>
      <c r="J40" s="55" t="s">
        <v>312</v>
      </c>
      <c r="K40" s="46" t="s">
        <v>90</v>
      </c>
      <c r="L40" s="42"/>
      <c r="M40" s="56"/>
      <c r="N40" s="56"/>
      <c r="O40" s="280" t="s">
        <v>80</v>
      </c>
      <c r="P40" s="280"/>
      <c r="Q40" s="280"/>
      <c r="X40" s="19"/>
      <c r="Y40" s="19"/>
    </row>
    <row r="41" spans="1:25" x14ac:dyDescent="0.2">
      <c r="B41" s="6"/>
      <c r="C41" s="49" t="str">
        <f>C26</f>
        <v>NG_combusted</v>
      </c>
      <c r="D41" s="57" t="s">
        <v>333</v>
      </c>
      <c r="E41" s="55">
        <v>1</v>
      </c>
      <c r="F41" s="55" t="str">
        <f t="shared" ref="F41" si="3">J41</f>
        <v>kg NG</v>
      </c>
      <c r="G41" s="43">
        <f>IF($C41="",1,VLOOKUP($C41,$C$22:$H$28,3,FALSE))</f>
        <v>1.407902211871733E-4</v>
      </c>
      <c r="H41" s="44" t="str">
        <f>IF($C41="","",VLOOKUP($C41,$C$22:$H$28,6,FALSE))</f>
        <v>kg</v>
      </c>
      <c r="I41" s="215">
        <f t="shared" si="2"/>
        <v>1.407902211871733E-4</v>
      </c>
      <c r="J41" s="55" t="s">
        <v>312</v>
      </c>
      <c r="K41" s="46" t="s">
        <v>90</v>
      </c>
      <c r="L41" s="42"/>
      <c r="M41" s="47"/>
      <c r="N41" s="47"/>
      <c r="O41" s="267" t="str">
        <f>J26</f>
        <v>[kg] Quantity of natural gas that is combusted by compressor drivers per unit of natural gas distributed. Formula uses an emission factor of 2.826 kg CO2 per combustion of 1 kg of NG.</v>
      </c>
      <c r="P41" s="268"/>
      <c r="Q41" s="269"/>
      <c r="X41" s="19"/>
      <c r="Y41" s="19"/>
    </row>
    <row r="42" spans="1:25" x14ac:dyDescent="0.2">
      <c r="B42" s="6"/>
      <c r="C42" s="49"/>
      <c r="D42" s="57"/>
      <c r="E42" s="55"/>
      <c r="F42" s="55"/>
      <c r="G42" s="43">
        <f>IF($C42="",1,VLOOKUP($C42,$C$22:$H$28,3,FALSE))</f>
        <v>1</v>
      </c>
      <c r="H42" s="44" t="str">
        <f>IF($C42="","",VLOOKUP($C42,$C$22:$H$28,6,FALSE))</f>
        <v/>
      </c>
      <c r="I42" s="45" t="str">
        <f t="shared" si="2"/>
        <v/>
      </c>
      <c r="J42" s="55"/>
      <c r="K42" s="46"/>
      <c r="L42" s="42"/>
      <c r="M42" s="47"/>
      <c r="N42" s="47"/>
      <c r="O42" s="280"/>
      <c r="P42" s="280"/>
      <c r="Q42" s="280"/>
      <c r="X42" s="19"/>
      <c r="Y42" s="19"/>
    </row>
    <row r="43" spans="1:25" x14ac:dyDescent="0.2">
      <c r="B43" s="6"/>
      <c r="C43" s="50" t="s">
        <v>64</v>
      </c>
      <c r="D43" s="58" t="s">
        <v>65</v>
      </c>
      <c r="E43" s="51" t="s">
        <v>75</v>
      </c>
      <c r="F43" s="55"/>
      <c r="G43" s="59"/>
      <c r="H43" s="60"/>
      <c r="I43" s="60"/>
      <c r="J43" s="38"/>
      <c r="K43" s="51"/>
      <c r="L43" s="38" t="s">
        <v>77</v>
      </c>
      <c r="M43" s="52"/>
      <c r="N43" s="52"/>
      <c r="O43" s="270"/>
      <c r="P43" s="270"/>
      <c r="Q43" s="270"/>
      <c r="X43" s="19"/>
      <c r="Y43" s="19"/>
    </row>
    <row r="44" spans="1:25" x14ac:dyDescent="0.2">
      <c r="B44" s="6"/>
      <c r="C44" s="2"/>
      <c r="D44" s="2"/>
      <c r="E44" s="2"/>
      <c r="F44" s="2"/>
      <c r="G44" s="2"/>
      <c r="H44" s="2"/>
      <c r="J44" s="2"/>
      <c r="K44" s="2"/>
      <c r="L44" s="2"/>
      <c r="M44" s="2"/>
      <c r="N44" s="2"/>
      <c r="O44" s="2"/>
      <c r="P44" s="2"/>
      <c r="X44" s="19"/>
      <c r="Y44" s="19"/>
    </row>
    <row r="45" spans="1:25" ht="20.25" customHeight="1" x14ac:dyDescent="0.2">
      <c r="B45" s="6"/>
      <c r="C45" s="271" t="s">
        <v>81</v>
      </c>
      <c r="D45" s="272"/>
      <c r="E45" s="272"/>
      <c r="F45" s="272"/>
      <c r="G45" s="272"/>
      <c r="H45" s="272"/>
      <c r="I45" s="272"/>
      <c r="J45" s="272"/>
      <c r="K45" s="272"/>
      <c r="L45" s="272"/>
      <c r="M45" s="272"/>
      <c r="N45" s="272"/>
      <c r="O45" s="272"/>
      <c r="P45" s="272"/>
      <c r="Q45" s="273"/>
    </row>
    <row r="46" spans="1:25" x14ac:dyDescent="0.2">
      <c r="B46" s="6"/>
      <c r="C46" s="2"/>
      <c r="D46" s="2"/>
      <c r="E46" s="2"/>
      <c r="F46" s="2"/>
      <c r="G46" s="2"/>
      <c r="H46" s="2"/>
      <c r="J46" s="2"/>
      <c r="K46" s="2"/>
      <c r="L46" s="2"/>
      <c r="M46" s="2"/>
      <c r="N46" s="2"/>
      <c r="O46" s="2"/>
      <c r="P46" s="2"/>
    </row>
    <row r="47" spans="1:25" x14ac:dyDescent="0.2">
      <c r="B47" s="6"/>
      <c r="C47" s="2"/>
      <c r="D47" s="2"/>
      <c r="E47" s="2"/>
      <c r="F47" s="2"/>
      <c r="G47" s="2"/>
      <c r="H47" s="2"/>
      <c r="J47" s="2"/>
      <c r="K47" s="2"/>
      <c r="L47" s="2"/>
      <c r="M47" s="2"/>
      <c r="N47" s="2"/>
      <c r="O47" s="2"/>
      <c r="P47" s="2"/>
    </row>
    <row r="48" spans="1:25" x14ac:dyDescent="0.2">
      <c r="B48" s="6"/>
      <c r="C48" s="2"/>
      <c r="D48" s="2"/>
      <c r="E48" s="2"/>
      <c r="F48" s="2"/>
      <c r="G48" s="2"/>
      <c r="H48" s="2"/>
      <c r="J48" s="2"/>
      <c r="K48" s="2"/>
      <c r="L48" s="2"/>
      <c r="M48" s="2"/>
      <c r="N48" s="2"/>
      <c r="O48" s="2"/>
      <c r="P48" s="2"/>
    </row>
    <row r="49" spans="2:16" x14ac:dyDescent="0.2">
      <c r="B49" s="6"/>
      <c r="C49" s="2"/>
      <c r="D49" s="2"/>
      <c r="E49" s="2"/>
      <c r="F49" s="2"/>
      <c r="G49" s="2"/>
      <c r="H49" s="2"/>
      <c r="J49" s="2"/>
      <c r="K49" s="2"/>
      <c r="L49" s="2"/>
      <c r="M49" s="2"/>
      <c r="N49" s="2"/>
      <c r="O49" s="2"/>
      <c r="P49" s="2"/>
    </row>
    <row r="50" spans="2:16" x14ac:dyDescent="0.2">
      <c r="B50" s="6"/>
      <c r="C50" s="2"/>
      <c r="D50" s="2"/>
      <c r="E50" s="2"/>
      <c r="F50" s="2"/>
      <c r="G50" s="2"/>
      <c r="H50" s="2"/>
      <c r="J50" s="2"/>
      <c r="K50" s="2"/>
      <c r="L50" s="2"/>
      <c r="M50" s="2"/>
      <c r="N50" s="2"/>
      <c r="O50" s="2"/>
      <c r="P50" s="2"/>
    </row>
    <row r="51" spans="2:16" x14ac:dyDescent="0.2">
      <c r="B51" s="6"/>
      <c r="C51" s="2"/>
      <c r="D51" s="2"/>
      <c r="E51" s="2"/>
      <c r="F51" s="2"/>
      <c r="G51" s="2"/>
      <c r="H51" s="2"/>
      <c r="J51" s="2"/>
      <c r="K51" s="2"/>
      <c r="L51" s="2"/>
      <c r="M51" s="2"/>
      <c r="N51" s="2"/>
      <c r="O51" s="2"/>
      <c r="P51" s="2"/>
    </row>
    <row r="52" spans="2:16" s="2" customFormat="1" x14ac:dyDescent="0.2">
      <c r="B52" s="6"/>
    </row>
    <row r="53" spans="2:16" s="2" customFormat="1" x14ac:dyDescent="0.2">
      <c r="B53" s="6"/>
    </row>
    <row r="54" spans="2:16" s="2" customFormat="1" x14ac:dyDescent="0.2">
      <c r="B54" s="6"/>
    </row>
    <row r="55" spans="2:16" s="2" customFormat="1" x14ac:dyDescent="0.2">
      <c r="B55" s="6"/>
    </row>
    <row r="56" spans="2:16" s="2" customFormat="1" x14ac:dyDescent="0.2">
      <c r="B56" s="6"/>
    </row>
    <row r="57" spans="2:16" s="2" customFormat="1" x14ac:dyDescent="0.2">
      <c r="B57" s="6"/>
    </row>
    <row r="58" spans="2:16" s="2" customFormat="1" x14ac:dyDescent="0.2">
      <c r="B58" s="6"/>
    </row>
    <row r="59" spans="2:16" s="2" customFormat="1" x14ac:dyDescent="0.2">
      <c r="B59" s="6"/>
    </row>
    <row r="60" spans="2:16" s="2" customFormat="1" x14ac:dyDescent="0.2">
      <c r="B60" s="6"/>
    </row>
    <row r="61" spans="2:16" s="2" customFormat="1" x14ac:dyDescent="0.2">
      <c r="B61" s="6"/>
    </row>
    <row r="62" spans="2:16" s="2" customFormat="1" x14ac:dyDescent="0.2">
      <c r="B62" s="6"/>
    </row>
    <row r="63" spans="2:16" s="2" customFormat="1" x14ac:dyDescent="0.2">
      <c r="B63" s="6"/>
    </row>
    <row r="64" spans="2:16" s="2" customFormat="1" x14ac:dyDescent="0.2">
      <c r="B64" s="6"/>
    </row>
    <row r="65" spans="2:2" s="2" customFormat="1" x14ac:dyDescent="0.2">
      <c r="B65" s="6"/>
    </row>
    <row r="66" spans="2:2" s="2" customFormat="1" x14ac:dyDescent="0.2">
      <c r="B66" s="6"/>
    </row>
    <row r="67" spans="2:2" s="2" customFormat="1" x14ac:dyDescent="0.2">
      <c r="B67" s="6"/>
    </row>
    <row r="68" spans="2:2" s="2" customFormat="1" x14ac:dyDescent="0.2">
      <c r="B68" s="6"/>
    </row>
    <row r="69" spans="2:2" s="2" customFormat="1" x14ac:dyDescent="0.2">
      <c r="B69" s="6"/>
    </row>
    <row r="70" spans="2:2" s="2" customFormat="1" x14ac:dyDescent="0.2">
      <c r="B70" s="6"/>
    </row>
    <row r="71" spans="2:2" s="2" customFormat="1" x14ac:dyDescent="0.2">
      <c r="B71" s="6"/>
    </row>
    <row r="72" spans="2:2" s="2" customFormat="1" x14ac:dyDescent="0.2">
      <c r="B72" s="6"/>
    </row>
    <row r="73" spans="2:2" s="2" customFormat="1" x14ac:dyDescent="0.2">
      <c r="B73" s="6"/>
    </row>
    <row r="74" spans="2:2" s="2" customFormat="1" x14ac:dyDescent="0.2">
      <c r="B74" s="6"/>
    </row>
    <row r="75" spans="2:2" s="2" customFormat="1" x14ac:dyDescent="0.2">
      <c r="B75" s="6"/>
    </row>
    <row r="76" spans="2:2" s="2" customFormat="1" x14ac:dyDescent="0.2">
      <c r="B76" s="6"/>
    </row>
    <row r="77" spans="2:2" s="2" customFormat="1" x14ac:dyDescent="0.2">
      <c r="B77" s="6"/>
    </row>
    <row r="78" spans="2:2" s="2" customFormat="1" x14ac:dyDescent="0.2">
      <c r="B78" s="6"/>
    </row>
    <row r="79" spans="2:2" s="2" customFormat="1" x14ac:dyDescent="0.2">
      <c r="B79" s="6"/>
    </row>
    <row r="80" spans="2:2" s="2" customFormat="1" x14ac:dyDescent="0.2">
      <c r="B80" s="6"/>
    </row>
    <row r="81" spans="2:16" s="2" customFormat="1" x14ac:dyDescent="0.2">
      <c r="B81" s="6"/>
    </row>
    <row r="82" spans="2:16" s="2" customFormat="1" x14ac:dyDescent="0.2">
      <c r="B82" s="6"/>
    </row>
    <row r="83" spans="2:16" s="2" customFormat="1" x14ac:dyDescent="0.2">
      <c r="B83" s="6"/>
    </row>
    <row r="84" spans="2:16" x14ac:dyDescent="0.2">
      <c r="B84" s="6"/>
      <c r="C84" s="2"/>
      <c r="D84" s="2"/>
      <c r="E84" s="2"/>
      <c r="F84" s="2"/>
      <c r="G84" s="2"/>
      <c r="H84" s="2"/>
      <c r="J84" s="2"/>
      <c r="K84" s="2"/>
      <c r="L84" s="2"/>
      <c r="M84" s="2"/>
      <c r="N84" s="2"/>
      <c r="O84" s="2"/>
      <c r="P84" s="2"/>
    </row>
    <row r="85" spans="2:16" x14ac:dyDescent="0.2">
      <c r="B85" s="6"/>
      <c r="C85" s="2"/>
      <c r="D85" s="2"/>
      <c r="E85" s="2"/>
      <c r="F85" s="2"/>
      <c r="G85" s="2"/>
      <c r="H85" s="2"/>
      <c r="J85" s="2"/>
      <c r="K85" s="2"/>
      <c r="L85" s="2"/>
      <c r="M85" s="2"/>
      <c r="N85" s="2"/>
      <c r="O85" s="2"/>
      <c r="P85" s="2"/>
    </row>
    <row r="86" spans="2:16" x14ac:dyDescent="0.2">
      <c r="B86" s="6"/>
      <c r="C86" s="2"/>
      <c r="D86" s="2"/>
      <c r="E86" s="2"/>
      <c r="F86" s="2"/>
      <c r="G86" s="2"/>
      <c r="H86" s="2"/>
      <c r="J86" s="2"/>
      <c r="K86" s="2"/>
      <c r="L86" s="2"/>
      <c r="M86" s="2"/>
      <c r="N86" s="2"/>
      <c r="O86" s="2"/>
      <c r="P86" s="2"/>
    </row>
    <row r="87" spans="2:16" x14ac:dyDescent="0.2">
      <c r="B87" s="6"/>
      <c r="C87" s="2"/>
      <c r="D87" s="2"/>
      <c r="E87" s="2"/>
      <c r="F87" s="2"/>
      <c r="G87" s="2"/>
      <c r="H87" s="2"/>
      <c r="J87" s="2"/>
      <c r="K87" s="2"/>
      <c r="L87" s="2"/>
      <c r="M87" s="2"/>
      <c r="N87" s="2"/>
      <c r="O87" s="2"/>
      <c r="P87" s="2"/>
    </row>
    <row r="88" spans="2:16" x14ac:dyDescent="0.2">
      <c r="B88" s="6"/>
      <c r="C88" s="2"/>
      <c r="D88" s="2"/>
      <c r="E88" s="2"/>
      <c r="F88" s="2"/>
      <c r="G88" s="2"/>
      <c r="H88" s="2"/>
      <c r="J88" s="2"/>
      <c r="K88" s="2"/>
      <c r="L88" s="2"/>
      <c r="M88" s="2"/>
      <c r="N88" s="2"/>
      <c r="O88" s="2"/>
      <c r="P88" s="2"/>
    </row>
    <row r="89" spans="2:16" x14ac:dyDescent="0.2">
      <c r="B89" s="6"/>
      <c r="C89" s="2"/>
      <c r="D89" s="2"/>
      <c r="E89" s="2"/>
      <c r="F89" s="2"/>
      <c r="G89" s="2"/>
      <c r="H89" s="2"/>
      <c r="J89" s="2"/>
      <c r="K89" s="2"/>
      <c r="L89" s="2"/>
      <c r="M89" s="2"/>
      <c r="N89" s="2"/>
      <c r="O89" s="2"/>
      <c r="P89" s="2"/>
    </row>
    <row r="90" spans="2:16" x14ac:dyDescent="0.2">
      <c r="B90" s="6"/>
      <c r="C90" s="2"/>
      <c r="D90" s="2"/>
      <c r="E90" s="2"/>
      <c r="F90" s="2"/>
      <c r="G90" s="2"/>
      <c r="H90" s="2"/>
      <c r="J90" s="2"/>
      <c r="K90" s="2"/>
      <c r="L90" s="2"/>
      <c r="M90" s="2"/>
      <c r="N90" s="2"/>
      <c r="O90" s="2"/>
      <c r="P90" s="2"/>
    </row>
    <row r="91" spans="2:16" x14ac:dyDescent="0.2">
      <c r="B91" s="6"/>
      <c r="C91" s="2"/>
      <c r="D91" s="2"/>
      <c r="E91" s="2"/>
      <c r="F91" s="2"/>
      <c r="G91" s="2"/>
      <c r="H91" s="2"/>
      <c r="J91" s="2"/>
      <c r="K91" s="2"/>
      <c r="L91" s="2"/>
      <c r="M91" s="2"/>
      <c r="N91" s="2"/>
      <c r="O91" s="2"/>
      <c r="P91" s="2"/>
    </row>
    <row r="92" spans="2:16" x14ac:dyDescent="0.2">
      <c r="B92" s="6"/>
      <c r="C92" s="2"/>
      <c r="D92" s="2"/>
      <c r="E92" s="2"/>
      <c r="F92" s="2"/>
      <c r="G92" s="2"/>
      <c r="H92" s="2"/>
      <c r="J92" s="2"/>
      <c r="K92" s="2"/>
      <c r="L92" s="2"/>
      <c r="M92" s="2"/>
      <c r="N92" s="2"/>
      <c r="O92" s="2"/>
      <c r="P92" s="2"/>
    </row>
    <row r="93" spans="2:16" x14ac:dyDescent="0.2">
      <c r="B93" s="6"/>
      <c r="C93" s="2"/>
      <c r="D93" s="2"/>
      <c r="E93" s="2"/>
      <c r="F93" s="2"/>
      <c r="G93" s="2"/>
      <c r="H93" s="2"/>
      <c r="J93" s="2"/>
      <c r="K93" s="2"/>
      <c r="L93" s="2"/>
      <c r="M93" s="2"/>
      <c r="N93" s="2"/>
      <c r="O93" s="2"/>
      <c r="P93" s="2"/>
    </row>
    <row r="94" spans="2:16" x14ac:dyDescent="0.2">
      <c r="B94" s="6"/>
      <c r="C94" s="2"/>
      <c r="D94" s="2"/>
      <c r="E94" s="2"/>
      <c r="F94" s="2"/>
      <c r="G94" s="2"/>
      <c r="H94" s="2"/>
      <c r="J94" s="2"/>
      <c r="K94" s="2"/>
      <c r="L94" s="2"/>
      <c r="M94" s="2"/>
      <c r="N94" s="2"/>
      <c r="O94" s="2"/>
      <c r="P94" s="2"/>
    </row>
    <row r="95" spans="2:16" x14ac:dyDescent="0.2">
      <c r="B95" s="6"/>
      <c r="C95" s="2"/>
      <c r="D95" s="2"/>
      <c r="E95" s="2"/>
      <c r="F95" s="2"/>
      <c r="G95" s="2"/>
      <c r="H95" s="2"/>
      <c r="J95" s="2"/>
      <c r="K95" s="2"/>
      <c r="L95" s="2"/>
      <c r="M95" s="2"/>
      <c r="N95" s="2"/>
      <c r="O95" s="2"/>
      <c r="P95" s="2"/>
    </row>
    <row r="96" spans="2:16" x14ac:dyDescent="0.2">
      <c r="B96" s="6"/>
      <c r="C96" s="2"/>
      <c r="D96" s="2"/>
      <c r="E96" s="2"/>
      <c r="F96" s="2"/>
      <c r="G96" s="2"/>
      <c r="H96" s="2"/>
      <c r="J96" s="2"/>
      <c r="K96" s="2"/>
      <c r="L96" s="2"/>
      <c r="M96" s="2"/>
      <c r="N96" s="2"/>
      <c r="O96" s="2"/>
      <c r="P96" s="2"/>
    </row>
    <row r="97" spans="1:25" x14ac:dyDescent="0.2">
      <c r="B97" s="61" t="s">
        <v>82</v>
      </c>
      <c r="C97" s="2"/>
      <c r="D97" s="2"/>
      <c r="E97" s="2"/>
      <c r="F97" s="2"/>
      <c r="G97" s="2"/>
      <c r="H97" s="2"/>
      <c r="J97" s="2"/>
      <c r="K97" s="2"/>
      <c r="L97" s="2"/>
      <c r="M97" s="2"/>
      <c r="N97" s="2"/>
      <c r="O97" s="2"/>
      <c r="P97" s="2"/>
    </row>
    <row r="98" spans="1:25" s="62" customFormat="1" x14ac:dyDescent="0.2">
      <c r="A98" s="6"/>
      <c r="B98" s="6"/>
      <c r="C98" s="6" t="s">
        <v>83</v>
      </c>
      <c r="D98" s="6" t="s">
        <v>84</v>
      </c>
      <c r="E98" s="6" t="s">
        <v>85</v>
      </c>
      <c r="F98" s="6"/>
      <c r="G98" s="6"/>
      <c r="H98" s="6" t="s">
        <v>74</v>
      </c>
      <c r="I98" s="6"/>
      <c r="J98" s="6" t="s">
        <v>73</v>
      </c>
      <c r="K98" s="6"/>
      <c r="L98" s="6"/>
      <c r="M98" s="6"/>
      <c r="N98" s="6"/>
      <c r="O98" s="6"/>
      <c r="P98" s="6"/>
      <c r="Q98" s="6"/>
      <c r="R98" s="6"/>
      <c r="S98" s="6"/>
      <c r="T98" s="6"/>
      <c r="U98" s="6"/>
      <c r="V98" s="6"/>
      <c r="W98" s="6"/>
      <c r="X98" s="6"/>
      <c r="Y98" s="6"/>
    </row>
    <row r="99" spans="1:25" x14ac:dyDescent="0.2">
      <c r="B99" s="6"/>
      <c r="C99" s="63" t="s">
        <v>77</v>
      </c>
      <c r="D99" s="63" t="s">
        <v>77</v>
      </c>
      <c r="E99" s="63" t="s">
        <v>77</v>
      </c>
      <c r="F99" s="2"/>
      <c r="G99" s="2"/>
      <c r="H99" s="63" t="s">
        <v>77</v>
      </c>
      <c r="J99" s="2"/>
      <c r="K99" s="2"/>
      <c r="L99" s="2"/>
      <c r="M99" s="2"/>
      <c r="N99" s="2"/>
      <c r="O99" s="2"/>
      <c r="P99" s="2"/>
    </row>
    <row r="100" spans="1:25" s="2" customFormat="1" x14ac:dyDescent="0.2">
      <c r="B100" s="6"/>
      <c r="C100" s="14" t="s">
        <v>86</v>
      </c>
      <c r="D100" s="2" t="s">
        <v>87</v>
      </c>
      <c r="E100" s="2" t="s">
        <v>88</v>
      </c>
      <c r="H100" s="2" t="s">
        <v>89</v>
      </c>
      <c r="J100" s="2" t="s">
        <v>90</v>
      </c>
    </row>
    <row r="101" spans="1:25" s="2" customFormat="1" x14ac:dyDescent="0.2">
      <c r="B101" s="6"/>
      <c r="C101" s="2" t="s">
        <v>91</v>
      </c>
      <c r="D101" s="2" t="s">
        <v>92</v>
      </c>
      <c r="E101" s="2" t="s">
        <v>93</v>
      </c>
      <c r="H101" s="2" t="s">
        <v>94</v>
      </c>
      <c r="J101" s="2" t="s">
        <v>95</v>
      </c>
    </row>
    <row r="102" spans="1:25" s="2" customFormat="1" x14ac:dyDescent="0.2">
      <c r="B102" s="6"/>
      <c r="C102" s="2" t="s">
        <v>96</v>
      </c>
      <c r="D102" s="2" t="s">
        <v>97</v>
      </c>
      <c r="E102" s="2" t="s">
        <v>98</v>
      </c>
      <c r="H102" s="2" t="s">
        <v>99</v>
      </c>
    </row>
    <row r="103" spans="1:25" s="2" customFormat="1" x14ac:dyDescent="0.2">
      <c r="B103" s="6"/>
      <c r="C103" s="2" t="s">
        <v>100</v>
      </c>
      <c r="D103" s="2" t="s">
        <v>101</v>
      </c>
      <c r="E103" s="2" t="s">
        <v>102</v>
      </c>
      <c r="H103" s="2" t="s">
        <v>103</v>
      </c>
    </row>
    <row r="104" spans="1:25" s="2" customFormat="1" x14ac:dyDescent="0.2">
      <c r="B104" s="6"/>
      <c r="C104" s="2" t="s">
        <v>104</v>
      </c>
      <c r="E104" s="2" t="s">
        <v>105</v>
      </c>
      <c r="H104" s="2" t="s">
        <v>105</v>
      </c>
    </row>
    <row r="105" spans="1:25" s="2" customFormat="1" x14ac:dyDescent="0.2">
      <c r="B105" s="6"/>
      <c r="C105" s="2" t="s">
        <v>106</v>
      </c>
    </row>
    <row r="106" spans="1:25" s="2" customFormat="1" x14ac:dyDescent="0.2">
      <c r="B106" s="6"/>
      <c r="C106" s="2" t="s">
        <v>107</v>
      </c>
    </row>
    <row r="107" spans="1:25" s="2" customFormat="1" x14ac:dyDescent="0.2">
      <c r="B107" s="6"/>
      <c r="C107" s="2" t="s">
        <v>108</v>
      </c>
    </row>
    <row r="108" spans="1:25" s="2" customFormat="1" x14ac:dyDescent="0.2">
      <c r="B108" s="6"/>
      <c r="C108" s="14" t="s">
        <v>109</v>
      </c>
    </row>
    <row r="109" spans="1:25" s="2" customFormat="1" x14ac:dyDescent="0.2">
      <c r="B109" s="6"/>
      <c r="C109" s="3"/>
      <c r="D109" s="3"/>
      <c r="E109" s="3"/>
      <c r="F109" s="3"/>
      <c r="G109" s="3"/>
      <c r="H109" s="3"/>
      <c r="J109" s="3"/>
      <c r="K109" s="3"/>
      <c r="L109" s="3"/>
      <c r="M109" s="3"/>
      <c r="N109" s="3"/>
      <c r="O109" s="3"/>
      <c r="P109" s="3"/>
    </row>
    <row r="110" spans="1:25" s="2" customFormat="1" x14ac:dyDescent="0.2">
      <c r="B110" s="6"/>
      <c r="C110" s="3"/>
      <c r="D110" s="3"/>
      <c r="E110" s="3"/>
      <c r="F110" s="3"/>
      <c r="G110" s="3"/>
      <c r="H110" s="3"/>
      <c r="J110" s="3"/>
      <c r="K110" s="3"/>
      <c r="L110" s="3"/>
      <c r="M110" s="3"/>
      <c r="N110" s="3"/>
      <c r="O110" s="3"/>
      <c r="P110" s="3"/>
    </row>
    <row r="111" spans="1:25" s="2" customFormat="1" x14ac:dyDescent="0.2">
      <c r="B111" s="6"/>
      <c r="C111" s="3"/>
      <c r="D111" s="3"/>
      <c r="E111" s="3"/>
      <c r="F111" s="3"/>
      <c r="G111" s="3"/>
      <c r="H111" s="3"/>
      <c r="J111" s="3"/>
      <c r="K111" s="3"/>
      <c r="L111" s="3"/>
      <c r="M111" s="3"/>
      <c r="N111" s="3"/>
      <c r="O111" s="3"/>
      <c r="P111" s="3"/>
    </row>
    <row r="112" spans="1:25" s="2" customFormat="1" x14ac:dyDescent="0.2">
      <c r="B112" s="6"/>
      <c r="C112" s="3"/>
      <c r="D112" s="3"/>
      <c r="E112" s="3"/>
      <c r="F112" s="3"/>
      <c r="G112" s="3"/>
      <c r="H112" s="3"/>
      <c r="J112" s="3"/>
      <c r="K112" s="3"/>
      <c r="L112" s="3"/>
      <c r="M112" s="3"/>
      <c r="N112" s="3"/>
      <c r="O112" s="3"/>
      <c r="P112" s="3"/>
    </row>
    <row r="113" spans="2:16" s="2" customFormat="1" x14ac:dyDescent="0.2">
      <c r="B113" s="6"/>
      <c r="C113" s="3"/>
      <c r="D113" s="3"/>
      <c r="E113" s="3"/>
      <c r="F113" s="3"/>
      <c r="G113" s="3"/>
      <c r="H113" s="3"/>
      <c r="J113" s="3"/>
      <c r="K113" s="3"/>
      <c r="L113" s="3"/>
      <c r="M113" s="3"/>
      <c r="N113" s="3"/>
      <c r="O113" s="3"/>
      <c r="P113" s="3"/>
    </row>
    <row r="114" spans="2:16" s="2" customFormat="1" x14ac:dyDescent="0.2">
      <c r="B114" s="6"/>
      <c r="C114" s="3"/>
      <c r="D114" s="3"/>
      <c r="E114" s="3"/>
      <c r="F114" s="3"/>
      <c r="G114" s="3"/>
      <c r="H114" s="3"/>
      <c r="J114" s="3"/>
      <c r="K114" s="3"/>
      <c r="L114" s="3"/>
      <c r="M114" s="3"/>
      <c r="N114" s="3"/>
      <c r="O114" s="3"/>
      <c r="P114" s="3"/>
    </row>
    <row r="115" spans="2:16" s="2" customFormat="1" x14ac:dyDescent="0.2">
      <c r="B115" s="6"/>
      <c r="C115" s="3"/>
      <c r="D115" s="3"/>
      <c r="E115" s="3"/>
      <c r="F115" s="3"/>
      <c r="G115" s="3"/>
      <c r="H115" s="3"/>
      <c r="J115" s="3"/>
      <c r="K115" s="3"/>
      <c r="L115" s="3"/>
      <c r="M115" s="3"/>
      <c r="N115" s="3"/>
      <c r="O115" s="3"/>
      <c r="P115" s="3"/>
    </row>
    <row r="116" spans="2:16" x14ac:dyDescent="0.2">
      <c r="B116" s="6"/>
    </row>
    <row r="117" spans="2:16" x14ac:dyDescent="0.2">
      <c r="B117" s="6"/>
    </row>
    <row r="118" spans="2:16" x14ac:dyDescent="0.2">
      <c r="B118" s="6"/>
    </row>
    <row r="119" spans="2:16" x14ac:dyDescent="0.2">
      <c r="B119" s="6"/>
    </row>
    <row r="120" spans="2:16" x14ac:dyDescent="0.2">
      <c r="B120" s="6"/>
    </row>
    <row r="121" spans="2:16" x14ac:dyDescent="0.2">
      <c r="B121" s="6"/>
    </row>
    <row r="122" spans="2:16" x14ac:dyDescent="0.2">
      <c r="B122" s="6"/>
    </row>
    <row r="123" spans="2:16" x14ac:dyDescent="0.2">
      <c r="B123" s="6"/>
    </row>
    <row r="124" spans="2:16" x14ac:dyDescent="0.2">
      <c r="B124" s="6"/>
    </row>
    <row r="125" spans="2:16" x14ac:dyDescent="0.2">
      <c r="B125" s="6"/>
    </row>
    <row r="126" spans="2:16" x14ac:dyDescent="0.2">
      <c r="B126" s="6"/>
    </row>
    <row r="127" spans="2:16" x14ac:dyDescent="0.2">
      <c r="B127" s="6"/>
    </row>
    <row r="128" spans="2:16" x14ac:dyDescent="0.2">
      <c r="B128" s="6"/>
    </row>
    <row r="129" spans="2:2" x14ac:dyDescent="0.2">
      <c r="B129" s="6"/>
    </row>
    <row r="130" spans="2:2" x14ac:dyDescent="0.2">
      <c r="B130" s="6"/>
    </row>
    <row r="131" spans="2:2" x14ac:dyDescent="0.2">
      <c r="B131" s="6"/>
    </row>
    <row r="132" spans="2:2" x14ac:dyDescent="0.2">
      <c r="B132" s="6"/>
    </row>
    <row r="133" spans="2:2" x14ac:dyDescent="0.2">
      <c r="B133" s="6"/>
    </row>
    <row r="134" spans="2:2" x14ac:dyDescent="0.2">
      <c r="B134" s="6"/>
    </row>
    <row r="135" spans="2:2" x14ac:dyDescent="0.2">
      <c r="B135" s="6"/>
    </row>
    <row r="136" spans="2:2" x14ac:dyDescent="0.2">
      <c r="B136" s="6"/>
    </row>
    <row r="137" spans="2:2" x14ac:dyDescent="0.2">
      <c r="B137" s="6"/>
    </row>
    <row r="138" spans="2:2" x14ac:dyDescent="0.2">
      <c r="B138" s="6"/>
    </row>
    <row r="139" spans="2:2" x14ac:dyDescent="0.2">
      <c r="B139" s="6"/>
    </row>
    <row r="140" spans="2:2" x14ac:dyDescent="0.2">
      <c r="B140" s="6"/>
    </row>
    <row r="141" spans="2:2" x14ac:dyDescent="0.2">
      <c r="B141" s="6"/>
    </row>
    <row r="142" spans="2:2" x14ac:dyDescent="0.2">
      <c r="B142" s="6"/>
    </row>
    <row r="143" spans="2:2" x14ac:dyDescent="0.2">
      <c r="B143" s="6"/>
    </row>
    <row r="144" spans="2:2" x14ac:dyDescent="0.2">
      <c r="B144" s="6"/>
    </row>
    <row r="145" spans="2:2" x14ac:dyDescent="0.2">
      <c r="B145" s="6"/>
    </row>
    <row r="146" spans="2:2" x14ac:dyDescent="0.2">
      <c r="B146" s="6"/>
    </row>
    <row r="147" spans="2:2" x14ac:dyDescent="0.2">
      <c r="B147" s="6"/>
    </row>
    <row r="148" spans="2:2" x14ac:dyDescent="0.2">
      <c r="B148" s="6"/>
    </row>
    <row r="149" spans="2:2" x14ac:dyDescent="0.2">
      <c r="B149" s="6"/>
    </row>
    <row r="150" spans="2:2" x14ac:dyDescent="0.2">
      <c r="B150" s="6"/>
    </row>
    <row r="151" spans="2:2" x14ac:dyDescent="0.2">
      <c r="B151" s="6"/>
    </row>
    <row r="152" spans="2:2" x14ac:dyDescent="0.2">
      <c r="B152" s="6"/>
    </row>
    <row r="153" spans="2:2" x14ac:dyDescent="0.2">
      <c r="B153" s="6"/>
    </row>
    <row r="154" spans="2:2" x14ac:dyDescent="0.2">
      <c r="B154" s="6"/>
    </row>
    <row r="155" spans="2:2" x14ac:dyDescent="0.2">
      <c r="B155" s="6"/>
    </row>
    <row r="156" spans="2:2" x14ac:dyDescent="0.2">
      <c r="B156" s="6"/>
    </row>
    <row r="157" spans="2:2" x14ac:dyDescent="0.2">
      <c r="B157" s="6"/>
    </row>
    <row r="158" spans="2:2" x14ac:dyDescent="0.2">
      <c r="B158" s="6"/>
    </row>
    <row r="159" spans="2:2" x14ac:dyDescent="0.2">
      <c r="B159" s="6"/>
    </row>
    <row r="160" spans="2:2" x14ac:dyDescent="0.2">
      <c r="B160" s="6"/>
    </row>
    <row r="161" spans="2:2" x14ac:dyDescent="0.2">
      <c r="B161" s="6"/>
    </row>
    <row r="162" spans="2:2" x14ac:dyDescent="0.2">
      <c r="B162" s="6"/>
    </row>
    <row r="163" spans="2:2" x14ac:dyDescent="0.2">
      <c r="B163" s="6"/>
    </row>
    <row r="164" spans="2:2" x14ac:dyDescent="0.2">
      <c r="B164" s="6"/>
    </row>
    <row r="165" spans="2:2" x14ac:dyDescent="0.2">
      <c r="B165" s="6"/>
    </row>
    <row r="166" spans="2:2" x14ac:dyDescent="0.2">
      <c r="B166" s="6"/>
    </row>
    <row r="167" spans="2:2" x14ac:dyDescent="0.2">
      <c r="B167" s="6"/>
    </row>
    <row r="168" spans="2:2" x14ac:dyDescent="0.2">
      <c r="B168" s="6"/>
    </row>
    <row r="169" spans="2:2" x14ac:dyDescent="0.2">
      <c r="B169" s="6"/>
    </row>
    <row r="170" spans="2:2" x14ac:dyDescent="0.2">
      <c r="B170" s="6"/>
    </row>
    <row r="171" spans="2:2" x14ac:dyDescent="0.2">
      <c r="B171" s="6"/>
    </row>
    <row r="172" spans="2:2" x14ac:dyDescent="0.2">
      <c r="B172" s="6"/>
    </row>
    <row r="173" spans="2:2" x14ac:dyDescent="0.2">
      <c r="B173" s="6"/>
    </row>
    <row r="174" spans="2:2" x14ac:dyDescent="0.2">
      <c r="B174" s="6"/>
    </row>
    <row r="175" spans="2:2" x14ac:dyDescent="0.2">
      <c r="B175" s="6"/>
    </row>
    <row r="176" spans="2:2" x14ac:dyDescent="0.2">
      <c r="B176" s="6"/>
    </row>
    <row r="177" spans="2:2" x14ac:dyDescent="0.2">
      <c r="B177" s="6"/>
    </row>
    <row r="178" spans="2:2" x14ac:dyDescent="0.2">
      <c r="B178" s="6"/>
    </row>
    <row r="179" spans="2:2" x14ac:dyDescent="0.2">
      <c r="B179" s="6"/>
    </row>
    <row r="180" spans="2:2" x14ac:dyDescent="0.2">
      <c r="B180" s="6"/>
    </row>
    <row r="181" spans="2:2" x14ac:dyDescent="0.2">
      <c r="B181" s="6"/>
    </row>
    <row r="182" spans="2:2" x14ac:dyDescent="0.2">
      <c r="B182" s="6"/>
    </row>
    <row r="183" spans="2:2" x14ac:dyDescent="0.2">
      <c r="B183" s="6"/>
    </row>
    <row r="184" spans="2:2" x14ac:dyDescent="0.2">
      <c r="B184" s="6"/>
    </row>
    <row r="185" spans="2:2" x14ac:dyDescent="0.2">
      <c r="B185" s="6"/>
    </row>
    <row r="186" spans="2:2" x14ac:dyDescent="0.2">
      <c r="B186" s="6"/>
    </row>
    <row r="187" spans="2:2" x14ac:dyDescent="0.2">
      <c r="B187" s="6"/>
    </row>
    <row r="188" spans="2:2" x14ac:dyDescent="0.2">
      <c r="B188" s="6"/>
    </row>
    <row r="189" spans="2:2" x14ac:dyDescent="0.2">
      <c r="B189" s="6"/>
    </row>
    <row r="190" spans="2:2" x14ac:dyDescent="0.2">
      <c r="B190" s="6"/>
    </row>
    <row r="191" spans="2:2" x14ac:dyDescent="0.2">
      <c r="B191" s="6"/>
    </row>
    <row r="192" spans="2:2" x14ac:dyDescent="0.2">
      <c r="B192" s="6"/>
    </row>
    <row r="193" spans="2:2" x14ac:dyDescent="0.2">
      <c r="B193" s="6"/>
    </row>
    <row r="194" spans="2:2" x14ac:dyDescent="0.2">
      <c r="B194" s="6"/>
    </row>
    <row r="195" spans="2:2" x14ac:dyDescent="0.2">
      <c r="B195" s="6"/>
    </row>
    <row r="196" spans="2:2" x14ac:dyDescent="0.2">
      <c r="B196" s="6"/>
    </row>
    <row r="197" spans="2:2" x14ac:dyDescent="0.2">
      <c r="B197" s="6"/>
    </row>
    <row r="198" spans="2:2" x14ac:dyDescent="0.2">
      <c r="B198" s="6"/>
    </row>
    <row r="199" spans="2:2" x14ac:dyDescent="0.2">
      <c r="B199" s="6"/>
    </row>
    <row r="200" spans="2:2" x14ac:dyDescent="0.2">
      <c r="B200" s="6"/>
    </row>
    <row r="201" spans="2:2" x14ac:dyDescent="0.2">
      <c r="B201" s="6"/>
    </row>
    <row r="202" spans="2:2" x14ac:dyDescent="0.2">
      <c r="B202" s="6"/>
    </row>
    <row r="203" spans="2:2" x14ac:dyDescent="0.2">
      <c r="B203" s="6"/>
    </row>
    <row r="204" spans="2:2" x14ac:dyDescent="0.2">
      <c r="B204" s="6"/>
    </row>
    <row r="205" spans="2:2" x14ac:dyDescent="0.2">
      <c r="B205" s="6"/>
    </row>
    <row r="206" spans="2:2" x14ac:dyDescent="0.2">
      <c r="B206" s="6"/>
    </row>
    <row r="207" spans="2:2" x14ac:dyDescent="0.2">
      <c r="B207" s="6"/>
    </row>
    <row r="208" spans="2:2" x14ac:dyDescent="0.2">
      <c r="B208" s="6"/>
    </row>
    <row r="209" spans="2:2" x14ac:dyDescent="0.2">
      <c r="B209" s="6"/>
    </row>
    <row r="210" spans="2:2" x14ac:dyDescent="0.2">
      <c r="B210" s="6"/>
    </row>
    <row r="211" spans="2:2" x14ac:dyDescent="0.2">
      <c r="B211" s="6"/>
    </row>
    <row r="212" spans="2:2" x14ac:dyDescent="0.2">
      <c r="B212" s="6"/>
    </row>
    <row r="213" spans="2:2" x14ac:dyDescent="0.2">
      <c r="B213" s="6"/>
    </row>
    <row r="214" spans="2:2" x14ac:dyDescent="0.2">
      <c r="B214" s="6"/>
    </row>
    <row r="215" spans="2:2" x14ac:dyDescent="0.2">
      <c r="B215" s="6"/>
    </row>
    <row r="216" spans="2:2" x14ac:dyDescent="0.2">
      <c r="B216" s="6"/>
    </row>
    <row r="217" spans="2:2" x14ac:dyDescent="0.2">
      <c r="B217" s="6"/>
    </row>
    <row r="218" spans="2:2" x14ac:dyDescent="0.2">
      <c r="B218" s="6"/>
    </row>
    <row r="219" spans="2:2" x14ac:dyDescent="0.2">
      <c r="B219" s="6"/>
    </row>
    <row r="220" spans="2:2" x14ac:dyDescent="0.2">
      <c r="B220" s="6"/>
    </row>
    <row r="221" spans="2:2" x14ac:dyDescent="0.2">
      <c r="B221" s="6"/>
    </row>
    <row r="222" spans="2:2" x14ac:dyDescent="0.2">
      <c r="B222" s="6"/>
    </row>
    <row r="223" spans="2:2" x14ac:dyDescent="0.2">
      <c r="B223" s="6"/>
    </row>
    <row r="224" spans="2:2" x14ac:dyDescent="0.2">
      <c r="B224" s="6"/>
    </row>
    <row r="225" spans="2:2" x14ac:dyDescent="0.2">
      <c r="B225" s="6"/>
    </row>
    <row r="226" spans="2:2" x14ac:dyDescent="0.2">
      <c r="B226" s="6"/>
    </row>
    <row r="227" spans="2:2" x14ac:dyDescent="0.2">
      <c r="B227" s="6"/>
    </row>
    <row r="228" spans="2:2" x14ac:dyDescent="0.2">
      <c r="B228" s="6"/>
    </row>
    <row r="229" spans="2:2" x14ac:dyDescent="0.2">
      <c r="B229" s="6"/>
    </row>
    <row r="230" spans="2:2" x14ac:dyDescent="0.2">
      <c r="B230" s="6"/>
    </row>
    <row r="231" spans="2:2" x14ac:dyDescent="0.2">
      <c r="B231" s="6"/>
    </row>
    <row r="232" spans="2:2" x14ac:dyDescent="0.2">
      <c r="B232" s="6"/>
    </row>
    <row r="233" spans="2:2" x14ac:dyDescent="0.2">
      <c r="B233" s="6"/>
    </row>
    <row r="234" spans="2:2" x14ac:dyDescent="0.2">
      <c r="B234" s="6"/>
    </row>
    <row r="235" spans="2:2" x14ac:dyDescent="0.2">
      <c r="B235" s="6"/>
    </row>
    <row r="236" spans="2:2" x14ac:dyDescent="0.2">
      <c r="B236" s="6"/>
    </row>
    <row r="237" spans="2:2" x14ac:dyDescent="0.2">
      <c r="B237" s="6"/>
    </row>
    <row r="238" spans="2:2" x14ac:dyDescent="0.2">
      <c r="B238" s="6"/>
    </row>
    <row r="239" spans="2:2" x14ac:dyDescent="0.2">
      <c r="B239" s="6"/>
    </row>
    <row r="240" spans="2:2" x14ac:dyDescent="0.2">
      <c r="B240" s="6"/>
    </row>
    <row r="241" spans="2:2" x14ac:dyDescent="0.2">
      <c r="B241" s="6"/>
    </row>
    <row r="242" spans="2:2" x14ac:dyDescent="0.2">
      <c r="B242" s="6"/>
    </row>
    <row r="243" spans="2:2" x14ac:dyDescent="0.2">
      <c r="B243" s="6"/>
    </row>
    <row r="244" spans="2:2" x14ac:dyDescent="0.2">
      <c r="B244" s="6"/>
    </row>
    <row r="245" spans="2:2" x14ac:dyDescent="0.2">
      <c r="B245" s="6"/>
    </row>
    <row r="246" spans="2:2" x14ac:dyDescent="0.2">
      <c r="B246" s="6"/>
    </row>
    <row r="247" spans="2:2" x14ac:dyDescent="0.2">
      <c r="B247" s="6"/>
    </row>
    <row r="248" spans="2:2" x14ac:dyDescent="0.2">
      <c r="B248" s="6"/>
    </row>
    <row r="249" spans="2:2" x14ac:dyDescent="0.2">
      <c r="B249" s="6"/>
    </row>
    <row r="250" spans="2:2" x14ac:dyDescent="0.2">
      <c r="B250" s="6"/>
    </row>
    <row r="251" spans="2:2" x14ac:dyDescent="0.2">
      <c r="B251" s="6"/>
    </row>
    <row r="252" spans="2:2" x14ac:dyDescent="0.2">
      <c r="B252" s="6"/>
    </row>
    <row r="253" spans="2:2" x14ac:dyDescent="0.2">
      <c r="B253" s="6"/>
    </row>
    <row r="254" spans="2:2" x14ac:dyDescent="0.2">
      <c r="B254" s="6"/>
    </row>
    <row r="255" spans="2:2" x14ac:dyDescent="0.2">
      <c r="B255" s="6"/>
    </row>
    <row r="256" spans="2:2" x14ac:dyDescent="0.2">
      <c r="B256" s="6"/>
    </row>
    <row r="257" spans="2:2" x14ac:dyDescent="0.2">
      <c r="B257" s="6"/>
    </row>
    <row r="258" spans="2:2" x14ac:dyDescent="0.2">
      <c r="B258" s="6"/>
    </row>
    <row r="259" spans="2:2" x14ac:dyDescent="0.2">
      <c r="B259" s="6"/>
    </row>
    <row r="260" spans="2:2" x14ac:dyDescent="0.2">
      <c r="B260" s="6"/>
    </row>
    <row r="261" spans="2:2" x14ac:dyDescent="0.2">
      <c r="B261" s="6"/>
    </row>
    <row r="262" spans="2:2" x14ac:dyDescent="0.2">
      <c r="B262" s="6"/>
    </row>
    <row r="263" spans="2:2" x14ac:dyDescent="0.2">
      <c r="B263" s="6"/>
    </row>
    <row r="264" spans="2:2" x14ac:dyDescent="0.2">
      <c r="B264" s="6"/>
    </row>
    <row r="265" spans="2:2" x14ac:dyDescent="0.2">
      <c r="B265" s="6"/>
    </row>
    <row r="266" spans="2:2" x14ac:dyDescent="0.2">
      <c r="B266" s="6"/>
    </row>
    <row r="267" spans="2:2" x14ac:dyDescent="0.2">
      <c r="B267" s="6"/>
    </row>
    <row r="268" spans="2:2" x14ac:dyDescent="0.2">
      <c r="B268" s="6"/>
    </row>
    <row r="269" spans="2:2" x14ac:dyDescent="0.2">
      <c r="B269" s="6"/>
    </row>
    <row r="270" spans="2:2" x14ac:dyDescent="0.2">
      <c r="B270" s="6"/>
    </row>
    <row r="271" spans="2:2" x14ac:dyDescent="0.2">
      <c r="B271" s="6"/>
    </row>
    <row r="272" spans="2:2" x14ac:dyDescent="0.2">
      <c r="B272" s="6"/>
    </row>
    <row r="273" spans="2:2" x14ac:dyDescent="0.2">
      <c r="B273" s="6"/>
    </row>
    <row r="274" spans="2:2" x14ac:dyDescent="0.2">
      <c r="B274" s="6"/>
    </row>
    <row r="275" spans="2:2" x14ac:dyDescent="0.2">
      <c r="B275" s="6"/>
    </row>
    <row r="276" spans="2:2" x14ac:dyDescent="0.2">
      <c r="B276" s="6"/>
    </row>
    <row r="277" spans="2:2" x14ac:dyDescent="0.2">
      <c r="B277" s="6"/>
    </row>
    <row r="278" spans="2:2" x14ac:dyDescent="0.2">
      <c r="B278" s="6"/>
    </row>
    <row r="279" spans="2:2" x14ac:dyDescent="0.2">
      <c r="B279" s="6"/>
    </row>
    <row r="280" spans="2:2" x14ac:dyDescent="0.2">
      <c r="B280" s="6"/>
    </row>
    <row r="281" spans="2:2" x14ac:dyDescent="0.2">
      <c r="B281" s="6"/>
    </row>
    <row r="282" spans="2:2" x14ac:dyDescent="0.2">
      <c r="B282" s="6"/>
    </row>
    <row r="283" spans="2:2" x14ac:dyDescent="0.2">
      <c r="B283" s="6"/>
    </row>
    <row r="284" spans="2:2" x14ac:dyDescent="0.2">
      <c r="B284" s="6"/>
    </row>
    <row r="285" spans="2:2" x14ac:dyDescent="0.2">
      <c r="B285" s="6"/>
    </row>
    <row r="286" spans="2:2" x14ac:dyDescent="0.2">
      <c r="B286" s="6"/>
    </row>
    <row r="287" spans="2:2" x14ac:dyDescent="0.2">
      <c r="B287" s="6"/>
    </row>
    <row r="288" spans="2:2" x14ac:dyDescent="0.2">
      <c r="B288" s="6"/>
    </row>
    <row r="289" spans="2:2" x14ac:dyDescent="0.2">
      <c r="B289" s="6"/>
    </row>
    <row r="290" spans="2:2" x14ac:dyDescent="0.2">
      <c r="B290" s="6"/>
    </row>
    <row r="291" spans="2:2" x14ac:dyDescent="0.2">
      <c r="B291" s="6"/>
    </row>
    <row r="292" spans="2:2" x14ac:dyDescent="0.2">
      <c r="B292" s="6"/>
    </row>
    <row r="293" spans="2:2" x14ac:dyDescent="0.2">
      <c r="B293" s="6"/>
    </row>
    <row r="294" spans="2:2" x14ac:dyDescent="0.2">
      <c r="B294" s="6"/>
    </row>
    <row r="295" spans="2:2" x14ac:dyDescent="0.2">
      <c r="B295" s="6"/>
    </row>
    <row r="296" spans="2:2" x14ac:dyDescent="0.2">
      <c r="B296" s="6"/>
    </row>
    <row r="297" spans="2:2" x14ac:dyDescent="0.2">
      <c r="B297" s="6"/>
    </row>
    <row r="298" spans="2:2" x14ac:dyDescent="0.2">
      <c r="B298" s="6"/>
    </row>
    <row r="299" spans="2:2" x14ac:dyDescent="0.2">
      <c r="B299" s="6"/>
    </row>
    <row r="300" spans="2:2" x14ac:dyDescent="0.2">
      <c r="B300" s="6"/>
    </row>
    <row r="301" spans="2:2" x14ac:dyDescent="0.2">
      <c r="B301" s="6"/>
    </row>
    <row r="302" spans="2:2" x14ac:dyDescent="0.2">
      <c r="B302" s="6"/>
    </row>
    <row r="303" spans="2:2" x14ac:dyDescent="0.2">
      <c r="B303" s="6"/>
    </row>
    <row r="304" spans="2:2" x14ac:dyDescent="0.2">
      <c r="B304" s="6"/>
    </row>
    <row r="305" spans="2:2" x14ac:dyDescent="0.2">
      <c r="B305" s="6"/>
    </row>
    <row r="306" spans="2:2" x14ac:dyDescent="0.2">
      <c r="B306" s="6"/>
    </row>
    <row r="307" spans="2:2" x14ac:dyDescent="0.2">
      <c r="B307" s="6"/>
    </row>
    <row r="308" spans="2:2" x14ac:dyDescent="0.2">
      <c r="B308" s="6"/>
    </row>
    <row r="309" spans="2:2" x14ac:dyDescent="0.2">
      <c r="B309" s="6"/>
    </row>
    <row r="310" spans="2:2" x14ac:dyDescent="0.2">
      <c r="B310" s="6"/>
    </row>
    <row r="311" spans="2:2" x14ac:dyDescent="0.2">
      <c r="B311" s="6"/>
    </row>
    <row r="312" spans="2:2" x14ac:dyDescent="0.2">
      <c r="B312" s="6"/>
    </row>
    <row r="313" spans="2:2" x14ac:dyDescent="0.2">
      <c r="B313" s="6"/>
    </row>
    <row r="314" spans="2:2" x14ac:dyDescent="0.2">
      <c r="B314" s="6"/>
    </row>
    <row r="315" spans="2:2" x14ac:dyDescent="0.2">
      <c r="B315" s="6"/>
    </row>
    <row r="316" spans="2:2" x14ac:dyDescent="0.2">
      <c r="B316" s="6"/>
    </row>
    <row r="317" spans="2:2" x14ac:dyDescent="0.2">
      <c r="B317" s="6"/>
    </row>
    <row r="318" spans="2:2" x14ac:dyDescent="0.2">
      <c r="B318" s="6"/>
    </row>
    <row r="319" spans="2:2" x14ac:dyDescent="0.2">
      <c r="B319" s="6"/>
    </row>
    <row r="320" spans="2:2" x14ac:dyDescent="0.2">
      <c r="B320" s="6"/>
    </row>
    <row r="321" spans="2:2" x14ac:dyDescent="0.2">
      <c r="B321" s="6"/>
    </row>
    <row r="322" spans="2:2" x14ac:dyDescent="0.2">
      <c r="B322" s="6"/>
    </row>
    <row r="323" spans="2:2" x14ac:dyDescent="0.2">
      <c r="B323" s="6"/>
    </row>
    <row r="324" spans="2:2" x14ac:dyDescent="0.2">
      <c r="B324" s="6"/>
    </row>
    <row r="325" spans="2:2" x14ac:dyDescent="0.2">
      <c r="B325" s="6"/>
    </row>
    <row r="326" spans="2:2" x14ac:dyDescent="0.2">
      <c r="B326" s="6"/>
    </row>
    <row r="327" spans="2:2" x14ac:dyDescent="0.2">
      <c r="B327" s="6"/>
    </row>
    <row r="328" spans="2:2" x14ac:dyDescent="0.2">
      <c r="B328" s="6"/>
    </row>
    <row r="329" spans="2:2" x14ac:dyDescent="0.2">
      <c r="B329" s="6"/>
    </row>
    <row r="330" spans="2:2" x14ac:dyDescent="0.2">
      <c r="B330" s="6"/>
    </row>
    <row r="331" spans="2:2" x14ac:dyDescent="0.2">
      <c r="B331" s="6"/>
    </row>
    <row r="332" spans="2:2" x14ac:dyDescent="0.2">
      <c r="B332" s="6"/>
    </row>
    <row r="333" spans="2:2" x14ac:dyDescent="0.2">
      <c r="B333" s="6"/>
    </row>
    <row r="334" spans="2:2" x14ac:dyDescent="0.2">
      <c r="B334" s="6"/>
    </row>
    <row r="335" spans="2:2" x14ac:dyDescent="0.2">
      <c r="B335" s="6"/>
    </row>
    <row r="336" spans="2:2" x14ac:dyDescent="0.2">
      <c r="B336" s="6"/>
    </row>
    <row r="337" spans="2:2" x14ac:dyDescent="0.2">
      <c r="B337" s="6"/>
    </row>
    <row r="338" spans="2:2" x14ac:dyDescent="0.2">
      <c r="B338" s="6"/>
    </row>
    <row r="339" spans="2:2" x14ac:dyDescent="0.2">
      <c r="B339" s="6"/>
    </row>
    <row r="340" spans="2:2" x14ac:dyDescent="0.2">
      <c r="B340" s="6"/>
    </row>
    <row r="341" spans="2:2" x14ac:dyDescent="0.2">
      <c r="B341" s="6"/>
    </row>
    <row r="342" spans="2:2" x14ac:dyDescent="0.2">
      <c r="B342" s="6"/>
    </row>
    <row r="343" spans="2:2" x14ac:dyDescent="0.2">
      <c r="B343" s="6"/>
    </row>
    <row r="344" spans="2:2" x14ac:dyDescent="0.2">
      <c r="B344" s="6"/>
    </row>
    <row r="345" spans="2:2" x14ac:dyDescent="0.2">
      <c r="B345" s="6"/>
    </row>
    <row r="346" spans="2:2" x14ac:dyDescent="0.2">
      <c r="B346" s="6"/>
    </row>
    <row r="347" spans="2:2" x14ac:dyDescent="0.2">
      <c r="B347" s="6"/>
    </row>
  </sheetData>
  <sheetProtection formatCells="0" formatRows="0" insertRows="0" insertHyperlinks="0" deleteRows="0" selectLockedCells="1"/>
  <mergeCells count="46">
    <mergeCell ref="B11:C11"/>
    <mergeCell ref="D11:E11"/>
    <mergeCell ref="B1:Q1"/>
    <mergeCell ref="B2:Q2"/>
    <mergeCell ref="B4:C4"/>
    <mergeCell ref="D4:E4"/>
    <mergeCell ref="B5:C5"/>
    <mergeCell ref="G5:J5"/>
    <mergeCell ref="B6:C6"/>
    <mergeCell ref="D6:O6"/>
    <mergeCell ref="B8:Q8"/>
    <mergeCell ref="B10:C10"/>
    <mergeCell ref="D10:E10"/>
    <mergeCell ref="J28:Q28"/>
    <mergeCell ref="J26:Q26"/>
    <mergeCell ref="B12:C12"/>
    <mergeCell ref="D12:E12"/>
    <mergeCell ref="B13:C13"/>
    <mergeCell ref="D13:E13"/>
    <mergeCell ref="G13:O16"/>
    <mergeCell ref="B14:C14"/>
    <mergeCell ref="D14:E14"/>
    <mergeCell ref="B15:C15"/>
    <mergeCell ref="D15:E15"/>
    <mergeCell ref="B16:C16"/>
    <mergeCell ref="D16:E16"/>
    <mergeCell ref="J27:Q27"/>
    <mergeCell ref="B17:C17"/>
    <mergeCell ref="D17:E17"/>
    <mergeCell ref="B20:Q20"/>
    <mergeCell ref="J22:Q22"/>
    <mergeCell ref="J23:Q23"/>
    <mergeCell ref="J25:Q25"/>
    <mergeCell ref="J24:Q24"/>
    <mergeCell ref="O41:Q41"/>
    <mergeCell ref="O43:Q43"/>
    <mergeCell ref="C45:Q45"/>
    <mergeCell ref="B30:Q30"/>
    <mergeCell ref="O32:Q32"/>
    <mergeCell ref="O33:Q33"/>
    <mergeCell ref="O34:Q34"/>
    <mergeCell ref="O42:Q42"/>
    <mergeCell ref="B37:Q37"/>
    <mergeCell ref="O39:Q39"/>
    <mergeCell ref="O40:Q40"/>
    <mergeCell ref="O35:Q35"/>
  </mergeCells>
  <conditionalFormatting sqref="H40 H33:H34 H42:H43">
    <cfRule type="cellIs" dxfId="6" priority="42" stopIfTrue="1" operator="equal">
      <formula>0</formula>
    </cfRule>
  </conditionalFormatting>
  <conditionalFormatting sqref="G40 G33:G34 G42:G43">
    <cfRule type="cellIs" dxfId="5" priority="41" stopIfTrue="1" operator="equal">
      <formula>1</formula>
    </cfRule>
  </conditionalFormatting>
  <conditionalFormatting sqref="H41">
    <cfRule type="cellIs" dxfId="4" priority="2" stopIfTrue="1" operator="equal">
      <formula>0</formula>
    </cfRule>
  </conditionalFormatting>
  <conditionalFormatting sqref="G41">
    <cfRule type="cellIs" dxfId="3" priority="1" stopIfTrue="1" operator="equal">
      <formula>1</formula>
    </cfRule>
  </conditionalFormatting>
  <dataValidations count="7">
    <dataValidation type="list" allowBlank="1" showInputMessage="1" showErrorMessage="1" sqref="WVT983027:WVT983034 WVT40 WLX983027:WLX983034 WCB983027:WCB983034 VSF983027:VSF983034 VIJ983027:VIJ983034 UYN983027:UYN983034 UOR983027:UOR983034 UEV983027:UEV983034 TUZ983027:TUZ983034 TLD983027:TLD983034 TBH983027:TBH983034 SRL983027:SRL983034 SHP983027:SHP983034 RXT983027:RXT983034 RNX983027:RNX983034 REB983027:REB983034 QUF983027:QUF983034 QKJ983027:QKJ983034 QAN983027:QAN983034 PQR983027:PQR983034 PGV983027:PGV983034 OWZ983027:OWZ983034 OND983027:OND983034 ODH983027:ODH983034 NTL983027:NTL983034 NJP983027:NJP983034 MZT983027:MZT983034 MPX983027:MPX983034 MGB983027:MGB983034 LWF983027:LWF983034 LMJ983027:LMJ983034 LCN983027:LCN983034 KSR983027:KSR983034 KIV983027:KIV983034 JYZ983027:JYZ983034 JPD983027:JPD983034 JFH983027:JFH983034 IVL983027:IVL983034 ILP983027:ILP983034 IBT983027:IBT983034 HRX983027:HRX983034 HIB983027:HIB983034 GYF983027:GYF983034 GOJ983027:GOJ983034 GEN983027:GEN983034 FUR983027:FUR983034 FKV983027:FKV983034 FAZ983027:FAZ983034 ERD983027:ERD983034 EHH983027:EHH983034 DXL983027:DXL983034 DNP983027:DNP983034 DDT983027:DDT983034 CTX983027:CTX983034 CKB983027:CKB983034 CAF983027:CAF983034 BQJ983027:BQJ983034 BGN983027:BGN983034 AWR983027:AWR983034 AMV983027:AMV983034 ACZ983027:ACZ983034 TD983027:TD983034 JH983027:JH983034 L983027:L983034 WVT917491:WVT917498 WLX917491:WLX917498 WCB917491:WCB917498 VSF917491:VSF917498 VIJ917491:VIJ917498 UYN917491:UYN917498 UOR917491:UOR917498 UEV917491:UEV917498 TUZ917491:TUZ917498 TLD917491:TLD917498 TBH917491:TBH917498 SRL917491:SRL917498 SHP917491:SHP917498 RXT917491:RXT917498 RNX917491:RNX917498 REB917491:REB917498 QUF917491:QUF917498 QKJ917491:QKJ917498 QAN917491:QAN917498 PQR917491:PQR917498 PGV917491:PGV917498 OWZ917491:OWZ917498 OND917491:OND917498 ODH917491:ODH917498 NTL917491:NTL917498 NJP917491:NJP917498 MZT917491:MZT917498 MPX917491:MPX917498 MGB917491:MGB917498 LWF917491:LWF917498 LMJ917491:LMJ917498 LCN917491:LCN917498 KSR917491:KSR917498 KIV917491:KIV917498 JYZ917491:JYZ917498 JPD917491:JPD917498 JFH917491:JFH917498 IVL917491:IVL917498 ILP917491:ILP917498 IBT917491:IBT917498 HRX917491:HRX917498 HIB917491:HIB917498 GYF917491:GYF917498 GOJ917491:GOJ917498 GEN917491:GEN917498 FUR917491:FUR917498 FKV917491:FKV917498 FAZ917491:FAZ917498 ERD917491:ERD917498 EHH917491:EHH917498 DXL917491:DXL917498 DNP917491:DNP917498 DDT917491:DDT917498 CTX917491:CTX917498 CKB917491:CKB917498 CAF917491:CAF917498 BQJ917491:BQJ917498 BGN917491:BGN917498 AWR917491:AWR917498 AMV917491:AMV917498 ACZ917491:ACZ917498 TD917491:TD917498 JH917491:JH917498 L917491:L917498 WVT851955:WVT851962 WLX851955:WLX851962 WCB851955:WCB851962 VSF851955:VSF851962 VIJ851955:VIJ851962 UYN851955:UYN851962 UOR851955:UOR851962 UEV851955:UEV851962 TUZ851955:TUZ851962 TLD851955:TLD851962 TBH851955:TBH851962 SRL851955:SRL851962 SHP851955:SHP851962 RXT851955:RXT851962 RNX851955:RNX851962 REB851955:REB851962 QUF851955:QUF851962 QKJ851955:QKJ851962 QAN851955:QAN851962 PQR851955:PQR851962 PGV851955:PGV851962 OWZ851955:OWZ851962 OND851955:OND851962 ODH851955:ODH851962 NTL851955:NTL851962 NJP851955:NJP851962 MZT851955:MZT851962 MPX851955:MPX851962 MGB851955:MGB851962 LWF851955:LWF851962 LMJ851955:LMJ851962 LCN851955:LCN851962 KSR851955:KSR851962 KIV851955:KIV851962 JYZ851955:JYZ851962 JPD851955:JPD851962 JFH851955:JFH851962 IVL851955:IVL851962 ILP851955:ILP851962 IBT851955:IBT851962 HRX851955:HRX851962 HIB851955:HIB851962 GYF851955:GYF851962 GOJ851955:GOJ851962 GEN851955:GEN851962 FUR851955:FUR851962 FKV851955:FKV851962 FAZ851955:FAZ851962 ERD851955:ERD851962 EHH851955:EHH851962 DXL851955:DXL851962 DNP851955:DNP851962 DDT851955:DDT851962 CTX851955:CTX851962 CKB851955:CKB851962 CAF851955:CAF851962 BQJ851955:BQJ851962 BGN851955:BGN851962 AWR851955:AWR851962 AMV851955:AMV851962 ACZ851955:ACZ851962 TD851955:TD851962 JH851955:JH851962 L851955:L851962 WVT786419:WVT786426 WLX786419:WLX786426 WCB786419:WCB786426 VSF786419:VSF786426 VIJ786419:VIJ786426 UYN786419:UYN786426 UOR786419:UOR786426 UEV786419:UEV786426 TUZ786419:TUZ786426 TLD786419:TLD786426 TBH786419:TBH786426 SRL786419:SRL786426 SHP786419:SHP786426 RXT786419:RXT786426 RNX786419:RNX786426 REB786419:REB786426 QUF786419:QUF786426 QKJ786419:QKJ786426 QAN786419:QAN786426 PQR786419:PQR786426 PGV786419:PGV786426 OWZ786419:OWZ786426 OND786419:OND786426 ODH786419:ODH786426 NTL786419:NTL786426 NJP786419:NJP786426 MZT786419:MZT786426 MPX786419:MPX786426 MGB786419:MGB786426 LWF786419:LWF786426 LMJ786419:LMJ786426 LCN786419:LCN786426 KSR786419:KSR786426 KIV786419:KIV786426 JYZ786419:JYZ786426 JPD786419:JPD786426 JFH786419:JFH786426 IVL786419:IVL786426 ILP786419:ILP786426 IBT786419:IBT786426 HRX786419:HRX786426 HIB786419:HIB786426 GYF786419:GYF786426 GOJ786419:GOJ786426 GEN786419:GEN786426 FUR786419:FUR786426 FKV786419:FKV786426 FAZ786419:FAZ786426 ERD786419:ERD786426 EHH786419:EHH786426 DXL786419:DXL786426 DNP786419:DNP786426 DDT786419:DDT786426 CTX786419:CTX786426 CKB786419:CKB786426 CAF786419:CAF786426 BQJ786419:BQJ786426 BGN786419:BGN786426 AWR786419:AWR786426 AMV786419:AMV786426 ACZ786419:ACZ786426 TD786419:TD786426 JH786419:JH786426 L786419:L786426 WVT720883:WVT720890 WLX720883:WLX720890 WCB720883:WCB720890 VSF720883:VSF720890 VIJ720883:VIJ720890 UYN720883:UYN720890 UOR720883:UOR720890 UEV720883:UEV720890 TUZ720883:TUZ720890 TLD720883:TLD720890 TBH720883:TBH720890 SRL720883:SRL720890 SHP720883:SHP720890 RXT720883:RXT720890 RNX720883:RNX720890 REB720883:REB720890 QUF720883:QUF720890 QKJ720883:QKJ720890 QAN720883:QAN720890 PQR720883:PQR720890 PGV720883:PGV720890 OWZ720883:OWZ720890 OND720883:OND720890 ODH720883:ODH720890 NTL720883:NTL720890 NJP720883:NJP720890 MZT720883:MZT720890 MPX720883:MPX720890 MGB720883:MGB720890 LWF720883:LWF720890 LMJ720883:LMJ720890 LCN720883:LCN720890 KSR720883:KSR720890 KIV720883:KIV720890 JYZ720883:JYZ720890 JPD720883:JPD720890 JFH720883:JFH720890 IVL720883:IVL720890 ILP720883:ILP720890 IBT720883:IBT720890 HRX720883:HRX720890 HIB720883:HIB720890 GYF720883:GYF720890 GOJ720883:GOJ720890 GEN720883:GEN720890 FUR720883:FUR720890 FKV720883:FKV720890 FAZ720883:FAZ720890 ERD720883:ERD720890 EHH720883:EHH720890 DXL720883:DXL720890 DNP720883:DNP720890 DDT720883:DDT720890 CTX720883:CTX720890 CKB720883:CKB720890 CAF720883:CAF720890 BQJ720883:BQJ720890 BGN720883:BGN720890 AWR720883:AWR720890 AMV720883:AMV720890 ACZ720883:ACZ720890 TD720883:TD720890 JH720883:JH720890 L720883:L720890 WVT655347:WVT655354 WLX655347:WLX655354 WCB655347:WCB655354 VSF655347:VSF655354 VIJ655347:VIJ655354 UYN655347:UYN655354 UOR655347:UOR655354 UEV655347:UEV655354 TUZ655347:TUZ655354 TLD655347:TLD655354 TBH655347:TBH655354 SRL655347:SRL655354 SHP655347:SHP655354 RXT655347:RXT655354 RNX655347:RNX655354 REB655347:REB655354 QUF655347:QUF655354 QKJ655347:QKJ655354 QAN655347:QAN655354 PQR655347:PQR655354 PGV655347:PGV655354 OWZ655347:OWZ655354 OND655347:OND655354 ODH655347:ODH655354 NTL655347:NTL655354 NJP655347:NJP655354 MZT655347:MZT655354 MPX655347:MPX655354 MGB655347:MGB655354 LWF655347:LWF655354 LMJ655347:LMJ655354 LCN655347:LCN655354 KSR655347:KSR655354 KIV655347:KIV655354 JYZ655347:JYZ655354 JPD655347:JPD655354 JFH655347:JFH655354 IVL655347:IVL655354 ILP655347:ILP655354 IBT655347:IBT655354 HRX655347:HRX655354 HIB655347:HIB655354 GYF655347:GYF655354 GOJ655347:GOJ655354 GEN655347:GEN655354 FUR655347:FUR655354 FKV655347:FKV655354 FAZ655347:FAZ655354 ERD655347:ERD655354 EHH655347:EHH655354 DXL655347:DXL655354 DNP655347:DNP655354 DDT655347:DDT655354 CTX655347:CTX655354 CKB655347:CKB655354 CAF655347:CAF655354 BQJ655347:BQJ655354 BGN655347:BGN655354 AWR655347:AWR655354 AMV655347:AMV655354 ACZ655347:ACZ655354 TD655347:TD655354 JH655347:JH655354 L655347:L655354 WVT589811:WVT589818 WLX589811:WLX589818 WCB589811:WCB589818 VSF589811:VSF589818 VIJ589811:VIJ589818 UYN589811:UYN589818 UOR589811:UOR589818 UEV589811:UEV589818 TUZ589811:TUZ589818 TLD589811:TLD589818 TBH589811:TBH589818 SRL589811:SRL589818 SHP589811:SHP589818 RXT589811:RXT589818 RNX589811:RNX589818 REB589811:REB589818 QUF589811:QUF589818 QKJ589811:QKJ589818 QAN589811:QAN589818 PQR589811:PQR589818 PGV589811:PGV589818 OWZ589811:OWZ589818 OND589811:OND589818 ODH589811:ODH589818 NTL589811:NTL589818 NJP589811:NJP589818 MZT589811:MZT589818 MPX589811:MPX589818 MGB589811:MGB589818 LWF589811:LWF589818 LMJ589811:LMJ589818 LCN589811:LCN589818 KSR589811:KSR589818 KIV589811:KIV589818 JYZ589811:JYZ589818 JPD589811:JPD589818 JFH589811:JFH589818 IVL589811:IVL589818 ILP589811:ILP589818 IBT589811:IBT589818 HRX589811:HRX589818 HIB589811:HIB589818 GYF589811:GYF589818 GOJ589811:GOJ589818 GEN589811:GEN589818 FUR589811:FUR589818 FKV589811:FKV589818 FAZ589811:FAZ589818 ERD589811:ERD589818 EHH589811:EHH589818 DXL589811:DXL589818 DNP589811:DNP589818 DDT589811:DDT589818 CTX589811:CTX589818 CKB589811:CKB589818 CAF589811:CAF589818 BQJ589811:BQJ589818 BGN589811:BGN589818 AWR589811:AWR589818 AMV589811:AMV589818 ACZ589811:ACZ589818 TD589811:TD589818 JH589811:JH589818 L589811:L589818 WVT524275:WVT524282 WLX524275:WLX524282 WCB524275:WCB524282 VSF524275:VSF524282 VIJ524275:VIJ524282 UYN524275:UYN524282 UOR524275:UOR524282 UEV524275:UEV524282 TUZ524275:TUZ524282 TLD524275:TLD524282 TBH524275:TBH524282 SRL524275:SRL524282 SHP524275:SHP524282 RXT524275:RXT524282 RNX524275:RNX524282 REB524275:REB524282 QUF524275:QUF524282 QKJ524275:QKJ524282 QAN524275:QAN524282 PQR524275:PQR524282 PGV524275:PGV524282 OWZ524275:OWZ524282 OND524275:OND524282 ODH524275:ODH524282 NTL524275:NTL524282 NJP524275:NJP524282 MZT524275:MZT524282 MPX524275:MPX524282 MGB524275:MGB524282 LWF524275:LWF524282 LMJ524275:LMJ524282 LCN524275:LCN524282 KSR524275:KSR524282 KIV524275:KIV524282 JYZ524275:JYZ524282 JPD524275:JPD524282 JFH524275:JFH524282 IVL524275:IVL524282 ILP524275:ILP524282 IBT524275:IBT524282 HRX524275:HRX524282 HIB524275:HIB524282 GYF524275:GYF524282 GOJ524275:GOJ524282 GEN524275:GEN524282 FUR524275:FUR524282 FKV524275:FKV524282 FAZ524275:FAZ524282 ERD524275:ERD524282 EHH524275:EHH524282 DXL524275:DXL524282 DNP524275:DNP524282 DDT524275:DDT524282 CTX524275:CTX524282 CKB524275:CKB524282 CAF524275:CAF524282 BQJ524275:BQJ524282 BGN524275:BGN524282 AWR524275:AWR524282 AMV524275:AMV524282 ACZ524275:ACZ524282 TD524275:TD524282 JH524275:JH524282 L524275:L524282 WVT458739:WVT458746 WLX458739:WLX458746 WCB458739:WCB458746 VSF458739:VSF458746 VIJ458739:VIJ458746 UYN458739:UYN458746 UOR458739:UOR458746 UEV458739:UEV458746 TUZ458739:TUZ458746 TLD458739:TLD458746 TBH458739:TBH458746 SRL458739:SRL458746 SHP458739:SHP458746 RXT458739:RXT458746 RNX458739:RNX458746 REB458739:REB458746 QUF458739:QUF458746 QKJ458739:QKJ458746 QAN458739:QAN458746 PQR458739:PQR458746 PGV458739:PGV458746 OWZ458739:OWZ458746 OND458739:OND458746 ODH458739:ODH458746 NTL458739:NTL458746 NJP458739:NJP458746 MZT458739:MZT458746 MPX458739:MPX458746 MGB458739:MGB458746 LWF458739:LWF458746 LMJ458739:LMJ458746 LCN458739:LCN458746 KSR458739:KSR458746 KIV458739:KIV458746 JYZ458739:JYZ458746 JPD458739:JPD458746 JFH458739:JFH458746 IVL458739:IVL458746 ILP458739:ILP458746 IBT458739:IBT458746 HRX458739:HRX458746 HIB458739:HIB458746 GYF458739:GYF458746 GOJ458739:GOJ458746 GEN458739:GEN458746 FUR458739:FUR458746 FKV458739:FKV458746 FAZ458739:FAZ458746 ERD458739:ERD458746 EHH458739:EHH458746 DXL458739:DXL458746 DNP458739:DNP458746 DDT458739:DDT458746 CTX458739:CTX458746 CKB458739:CKB458746 CAF458739:CAF458746 BQJ458739:BQJ458746 BGN458739:BGN458746 AWR458739:AWR458746 AMV458739:AMV458746 ACZ458739:ACZ458746 TD458739:TD458746 JH458739:JH458746 L458739:L458746 WVT393203:WVT393210 WLX393203:WLX393210 WCB393203:WCB393210 VSF393203:VSF393210 VIJ393203:VIJ393210 UYN393203:UYN393210 UOR393203:UOR393210 UEV393203:UEV393210 TUZ393203:TUZ393210 TLD393203:TLD393210 TBH393203:TBH393210 SRL393203:SRL393210 SHP393203:SHP393210 RXT393203:RXT393210 RNX393203:RNX393210 REB393203:REB393210 QUF393203:QUF393210 QKJ393203:QKJ393210 QAN393203:QAN393210 PQR393203:PQR393210 PGV393203:PGV393210 OWZ393203:OWZ393210 OND393203:OND393210 ODH393203:ODH393210 NTL393203:NTL393210 NJP393203:NJP393210 MZT393203:MZT393210 MPX393203:MPX393210 MGB393203:MGB393210 LWF393203:LWF393210 LMJ393203:LMJ393210 LCN393203:LCN393210 KSR393203:KSR393210 KIV393203:KIV393210 JYZ393203:JYZ393210 JPD393203:JPD393210 JFH393203:JFH393210 IVL393203:IVL393210 ILP393203:ILP393210 IBT393203:IBT393210 HRX393203:HRX393210 HIB393203:HIB393210 GYF393203:GYF393210 GOJ393203:GOJ393210 GEN393203:GEN393210 FUR393203:FUR393210 FKV393203:FKV393210 FAZ393203:FAZ393210 ERD393203:ERD393210 EHH393203:EHH393210 DXL393203:DXL393210 DNP393203:DNP393210 DDT393203:DDT393210 CTX393203:CTX393210 CKB393203:CKB393210 CAF393203:CAF393210 BQJ393203:BQJ393210 BGN393203:BGN393210 AWR393203:AWR393210 AMV393203:AMV393210 ACZ393203:ACZ393210 TD393203:TD393210 JH393203:JH393210 L393203:L393210 WVT327667:WVT327674 WLX327667:WLX327674 WCB327667:WCB327674 VSF327667:VSF327674 VIJ327667:VIJ327674 UYN327667:UYN327674 UOR327667:UOR327674 UEV327667:UEV327674 TUZ327667:TUZ327674 TLD327667:TLD327674 TBH327667:TBH327674 SRL327667:SRL327674 SHP327667:SHP327674 RXT327667:RXT327674 RNX327667:RNX327674 REB327667:REB327674 QUF327667:QUF327674 QKJ327667:QKJ327674 QAN327667:QAN327674 PQR327667:PQR327674 PGV327667:PGV327674 OWZ327667:OWZ327674 OND327667:OND327674 ODH327667:ODH327674 NTL327667:NTL327674 NJP327667:NJP327674 MZT327667:MZT327674 MPX327667:MPX327674 MGB327667:MGB327674 LWF327667:LWF327674 LMJ327667:LMJ327674 LCN327667:LCN327674 KSR327667:KSR327674 KIV327667:KIV327674 JYZ327667:JYZ327674 JPD327667:JPD327674 JFH327667:JFH327674 IVL327667:IVL327674 ILP327667:ILP327674 IBT327667:IBT327674 HRX327667:HRX327674 HIB327667:HIB327674 GYF327667:GYF327674 GOJ327667:GOJ327674 GEN327667:GEN327674 FUR327667:FUR327674 FKV327667:FKV327674 FAZ327667:FAZ327674 ERD327667:ERD327674 EHH327667:EHH327674 DXL327667:DXL327674 DNP327667:DNP327674 DDT327667:DDT327674 CTX327667:CTX327674 CKB327667:CKB327674 CAF327667:CAF327674 BQJ327667:BQJ327674 BGN327667:BGN327674 AWR327667:AWR327674 AMV327667:AMV327674 ACZ327667:ACZ327674 TD327667:TD327674 JH327667:JH327674 L327667:L327674 WVT262131:WVT262138 WLX262131:WLX262138 WCB262131:WCB262138 VSF262131:VSF262138 VIJ262131:VIJ262138 UYN262131:UYN262138 UOR262131:UOR262138 UEV262131:UEV262138 TUZ262131:TUZ262138 TLD262131:TLD262138 TBH262131:TBH262138 SRL262131:SRL262138 SHP262131:SHP262138 RXT262131:RXT262138 RNX262131:RNX262138 REB262131:REB262138 QUF262131:QUF262138 QKJ262131:QKJ262138 QAN262131:QAN262138 PQR262131:PQR262138 PGV262131:PGV262138 OWZ262131:OWZ262138 OND262131:OND262138 ODH262131:ODH262138 NTL262131:NTL262138 NJP262131:NJP262138 MZT262131:MZT262138 MPX262131:MPX262138 MGB262131:MGB262138 LWF262131:LWF262138 LMJ262131:LMJ262138 LCN262131:LCN262138 KSR262131:KSR262138 KIV262131:KIV262138 JYZ262131:JYZ262138 JPD262131:JPD262138 JFH262131:JFH262138 IVL262131:IVL262138 ILP262131:ILP262138 IBT262131:IBT262138 HRX262131:HRX262138 HIB262131:HIB262138 GYF262131:GYF262138 GOJ262131:GOJ262138 GEN262131:GEN262138 FUR262131:FUR262138 FKV262131:FKV262138 FAZ262131:FAZ262138 ERD262131:ERD262138 EHH262131:EHH262138 DXL262131:DXL262138 DNP262131:DNP262138 DDT262131:DDT262138 CTX262131:CTX262138 CKB262131:CKB262138 CAF262131:CAF262138 BQJ262131:BQJ262138 BGN262131:BGN262138 AWR262131:AWR262138 AMV262131:AMV262138 ACZ262131:ACZ262138 TD262131:TD262138 JH262131:JH262138 L262131:L262138 WVT196595:WVT196602 WLX196595:WLX196602 WCB196595:WCB196602 VSF196595:VSF196602 VIJ196595:VIJ196602 UYN196595:UYN196602 UOR196595:UOR196602 UEV196595:UEV196602 TUZ196595:TUZ196602 TLD196595:TLD196602 TBH196595:TBH196602 SRL196595:SRL196602 SHP196595:SHP196602 RXT196595:RXT196602 RNX196595:RNX196602 REB196595:REB196602 QUF196595:QUF196602 QKJ196595:QKJ196602 QAN196595:QAN196602 PQR196595:PQR196602 PGV196595:PGV196602 OWZ196595:OWZ196602 OND196595:OND196602 ODH196595:ODH196602 NTL196595:NTL196602 NJP196595:NJP196602 MZT196595:MZT196602 MPX196595:MPX196602 MGB196595:MGB196602 LWF196595:LWF196602 LMJ196595:LMJ196602 LCN196595:LCN196602 KSR196595:KSR196602 KIV196595:KIV196602 JYZ196595:JYZ196602 JPD196595:JPD196602 JFH196595:JFH196602 IVL196595:IVL196602 ILP196595:ILP196602 IBT196595:IBT196602 HRX196595:HRX196602 HIB196595:HIB196602 GYF196595:GYF196602 GOJ196595:GOJ196602 GEN196595:GEN196602 FUR196595:FUR196602 FKV196595:FKV196602 FAZ196595:FAZ196602 ERD196595:ERD196602 EHH196595:EHH196602 DXL196595:DXL196602 DNP196595:DNP196602 DDT196595:DDT196602 CTX196595:CTX196602 CKB196595:CKB196602 CAF196595:CAF196602 BQJ196595:BQJ196602 BGN196595:BGN196602 AWR196595:AWR196602 AMV196595:AMV196602 ACZ196595:ACZ196602 TD196595:TD196602 JH196595:JH196602 L196595:L196602 WVT131059:WVT131066 WLX131059:WLX131066 WCB131059:WCB131066 VSF131059:VSF131066 VIJ131059:VIJ131066 UYN131059:UYN131066 UOR131059:UOR131066 UEV131059:UEV131066 TUZ131059:TUZ131066 TLD131059:TLD131066 TBH131059:TBH131066 SRL131059:SRL131066 SHP131059:SHP131066 RXT131059:RXT131066 RNX131059:RNX131066 REB131059:REB131066 QUF131059:QUF131066 QKJ131059:QKJ131066 QAN131059:QAN131066 PQR131059:PQR131066 PGV131059:PGV131066 OWZ131059:OWZ131066 OND131059:OND131066 ODH131059:ODH131066 NTL131059:NTL131066 NJP131059:NJP131066 MZT131059:MZT131066 MPX131059:MPX131066 MGB131059:MGB131066 LWF131059:LWF131066 LMJ131059:LMJ131066 LCN131059:LCN131066 KSR131059:KSR131066 KIV131059:KIV131066 JYZ131059:JYZ131066 JPD131059:JPD131066 JFH131059:JFH131066 IVL131059:IVL131066 ILP131059:ILP131066 IBT131059:IBT131066 HRX131059:HRX131066 HIB131059:HIB131066 GYF131059:GYF131066 GOJ131059:GOJ131066 GEN131059:GEN131066 FUR131059:FUR131066 FKV131059:FKV131066 FAZ131059:FAZ131066 ERD131059:ERD131066 EHH131059:EHH131066 DXL131059:DXL131066 DNP131059:DNP131066 DDT131059:DDT131066 CTX131059:CTX131066 CKB131059:CKB131066 CAF131059:CAF131066 BQJ131059:BQJ131066 BGN131059:BGN131066 AWR131059:AWR131066 AMV131059:AMV131066 ACZ131059:ACZ131066 TD131059:TD131066 JH131059:JH131066 L131059:L131066 WVT65523:WVT65530 WLX65523:WLX65530 WCB65523:WCB65530 VSF65523:VSF65530 VIJ65523:VIJ65530 UYN65523:UYN65530 UOR65523:UOR65530 UEV65523:UEV65530 TUZ65523:TUZ65530 TLD65523:TLD65530 TBH65523:TBH65530 SRL65523:SRL65530 SHP65523:SHP65530 RXT65523:RXT65530 RNX65523:RNX65530 REB65523:REB65530 QUF65523:QUF65530 QKJ65523:QKJ65530 QAN65523:QAN65530 PQR65523:PQR65530 PGV65523:PGV65530 OWZ65523:OWZ65530 OND65523:OND65530 ODH65523:ODH65530 NTL65523:NTL65530 NJP65523:NJP65530 MZT65523:MZT65530 MPX65523:MPX65530 MGB65523:MGB65530 LWF65523:LWF65530 LMJ65523:LMJ65530 LCN65523:LCN65530 KSR65523:KSR65530 KIV65523:KIV65530 JYZ65523:JYZ65530 JPD65523:JPD65530 JFH65523:JFH65530 IVL65523:IVL65530 ILP65523:ILP65530 IBT65523:IBT65530 HRX65523:HRX65530 HIB65523:HIB65530 GYF65523:GYF65530 GOJ65523:GOJ65530 GEN65523:GEN65530 FUR65523:FUR65530 FKV65523:FKV65530 FAZ65523:FAZ65530 ERD65523:ERD65530 EHH65523:EHH65530 DXL65523:DXL65530 DNP65523:DNP65530 DDT65523:DDT65530 CTX65523:CTX65530 CKB65523:CKB65530 CAF65523:CAF65530 BQJ65523:BQJ65530 BGN65523:BGN65530 AWR65523:AWR65530 AMV65523:AMV65530 ACZ65523:ACZ65530 TD65523:TD65530 JH65523:JH65530 L65523:L65530 WVT33:WVT34 WLX33:WLX34 WCB33:WCB34 VSF33:VSF34 VIJ33:VIJ34 UYN33:UYN34 UOR33:UOR34 UEV33:UEV34 TUZ33:TUZ34 TLD33:TLD34 TBH33:TBH34 SRL33:SRL34 SHP33:SHP34 RXT33:RXT34 RNX33:RNX34 REB33:REB34 QUF33:QUF34 QKJ33:QKJ34 QAN33:QAN34 PQR33:PQR34 PGV33:PGV34 OWZ33:OWZ34 OND33:OND34 ODH33:ODH34 NTL33:NTL34 NJP33:NJP34 MZT33:MZT34 MPX33:MPX34 MGB33:MGB34 LWF33:LWF34 LMJ33:LMJ34 LCN33:LCN34 KSR33:KSR34 KIV33:KIV34 JYZ33:JYZ34 JPD33:JPD34 JFH33:JFH34 IVL33:IVL34 ILP33:ILP34 IBT33:IBT34 HRX33:HRX34 HIB33:HIB34 GYF33:GYF34 GOJ33:GOJ34 GEN33:GEN34 FUR33:FUR34 FKV33:FKV34 FAZ33:FAZ34 ERD33:ERD34 EHH33:EHH34 DXL33:DXL34 DNP33:DNP34 DDT33:DDT34 CTX33:CTX34 CKB33:CKB34 CAF33:CAF34 BQJ33:BQJ34 BGN33:BGN34 AWR33:AWR34 AMV33:AMV34 ACZ33:ACZ34 TD33:TD34 JH33:JH34 L33:L34 WVT983041:WVT983079 WLX983041:WLX983079 WCB983041:WCB983079 VSF983041:VSF983079 VIJ983041:VIJ983079 UYN983041:UYN983079 UOR983041:UOR983079 UEV983041:UEV983079 TUZ983041:TUZ983079 TLD983041:TLD983079 TBH983041:TBH983079 SRL983041:SRL983079 SHP983041:SHP983079 RXT983041:RXT983079 RNX983041:RNX983079 REB983041:REB983079 QUF983041:QUF983079 QKJ983041:QKJ983079 QAN983041:QAN983079 PQR983041:PQR983079 PGV983041:PGV983079 OWZ983041:OWZ983079 OND983041:OND983079 ODH983041:ODH983079 NTL983041:NTL983079 NJP983041:NJP983079 MZT983041:MZT983079 MPX983041:MPX983079 MGB983041:MGB983079 LWF983041:LWF983079 LMJ983041:LMJ983079 LCN983041:LCN983079 KSR983041:KSR983079 KIV983041:KIV983079 JYZ983041:JYZ983079 JPD983041:JPD983079 JFH983041:JFH983079 IVL983041:IVL983079 ILP983041:ILP983079 IBT983041:IBT983079 HRX983041:HRX983079 HIB983041:HIB983079 GYF983041:GYF983079 GOJ983041:GOJ983079 GEN983041:GEN983079 FUR983041:FUR983079 FKV983041:FKV983079 FAZ983041:FAZ983079 ERD983041:ERD983079 EHH983041:EHH983079 DXL983041:DXL983079 DNP983041:DNP983079 DDT983041:DDT983079 CTX983041:CTX983079 CKB983041:CKB983079 CAF983041:CAF983079 BQJ983041:BQJ983079 BGN983041:BGN983079 AWR983041:AWR983079 AMV983041:AMV983079 ACZ983041:ACZ983079 TD983041:TD983079 JH983041:JH983079 L983041:L983079 WVT917505:WVT917543 WLX917505:WLX917543 WCB917505:WCB917543 VSF917505:VSF917543 VIJ917505:VIJ917543 UYN917505:UYN917543 UOR917505:UOR917543 UEV917505:UEV917543 TUZ917505:TUZ917543 TLD917505:TLD917543 TBH917505:TBH917543 SRL917505:SRL917543 SHP917505:SHP917543 RXT917505:RXT917543 RNX917505:RNX917543 REB917505:REB917543 QUF917505:QUF917543 QKJ917505:QKJ917543 QAN917505:QAN917543 PQR917505:PQR917543 PGV917505:PGV917543 OWZ917505:OWZ917543 OND917505:OND917543 ODH917505:ODH917543 NTL917505:NTL917543 NJP917505:NJP917543 MZT917505:MZT917543 MPX917505:MPX917543 MGB917505:MGB917543 LWF917505:LWF917543 LMJ917505:LMJ917543 LCN917505:LCN917543 KSR917505:KSR917543 KIV917505:KIV917543 JYZ917505:JYZ917543 JPD917505:JPD917543 JFH917505:JFH917543 IVL917505:IVL917543 ILP917505:ILP917543 IBT917505:IBT917543 HRX917505:HRX917543 HIB917505:HIB917543 GYF917505:GYF917543 GOJ917505:GOJ917543 GEN917505:GEN917543 FUR917505:FUR917543 FKV917505:FKV917543 FAZ917505:FAZ917543 ERD917505:ERD917543 EHH917505:EHH917543 DXL917505:DXL917543 DNP917505:DNP917543 DDT917505:DDT917543 CTX917505:CTX917543 CKB917505:CKB917543 CAF917505:CAF917543 BQJ917505:BQJ917543 BGN917505:BGN917543 AWR917505:AWR917543 AMV917505:AMV917543 ACZ917505:ACZ917543 TD917505:TD917543 JH917505:JH917543 L917505:L917543 WVT851969:WVT852007 WLX851969:WLX852007 WCB851969:WCB852007 VSF851969:VSF852007 VIJ851969:VIJ852007 UYN851969:UYN852007 UOR851969:UOR852007 UEV851969:UEV852007 TUZ851969:TUZ852007 TLD851969:TLD852007 TBH851969:TBH852007 SRL851969:SRL852007 SHP851969:SHP852007 RXT851969:RXT852007 RNX851969:RNX852007 REB851969:REB852007 QUF851969:QUF852007 QKJ851969:QKJ852007 QAN851969:QAN852007 PQR851969:PQR852007 PGV851969:PGV852007 OWZ851969:OWZ852007 OND851969:OND852007 ODH851969:ODH852007 NTL851969:NTL852007 NJP851969:NJP852007 MZT851969:MZT852007 MPX851969:MPX852007 MGB851969:MGB852007 LWF851969:LWF852007 LMJ851969:LMJ852007 LCN851969:LCN852007 KSR851969:KSR852007 KIV851969:KIV852007 JYZ851969:JYZ852007 JPD851969:JPD852007 JFH851969:JFH852007 IVL851969:IVL852007 ILP851969:ILP852007 IBT851969:IBT852007 HRX851969:HRX852007 HIB851969:HIB852007 GYF851969:GYF852007 GOJ851969:GOJ852007 GEN851969:GEN852007 FUR851969:FUR852007 FKV851969:FKV852007 FAZ851969:FAZ852007 ERD851969:ERD852007 EHH851969:EHH852007 DXL851969:DXL852007 DNP851969:DNP852007 DDT851969:DDT852007 CTX851969:CTX852007 CKB851969:CKB852007 CAF851969:CAF852007 BQJ851969:BQJ852007 BGN851969:BGN852007 AWR851969:AWR852007 AMV851969:AMV852007 ACZ851969:ACZ852007 TD851969:TD852007 JH851969:JH852007 L851969:L852007 WVT786433:WVT786471 WLX786433:WLX786471 WCB786433:WCB786471 VSF786433:VSF786471 VIJ786433:VIJ786471 UYN786433:UYN786471 UOR786433:UOR786471 UEV786433:UEV786471 TUZ786433:TUZ786471 TLD786433:TLD786471 TBH786433:TBH786471 SRL786433:SRL786471 SHP786433:SHP786471 RXT786433:RXT786471 RNX786433:RNX786471 REB786433:REB786471 QUF786433:QUF786471 QKJ786433:QKJ786471 QAN786433:QAN786471 PQR786433:PQR786471 PGV786433:PGV786471 OWZ786433:OWZ786471 OND786433:OND786471 ODH786433:ODH786471 NTL786433:NTL786471 NJP786433:NJP786471 MZT786433:MZT786471 MPX786433:MPX786471 MGB786433:MGB786471 LWF786433:LWF786471 LMJ786433:LMJ786471 LCN786433:LCN786471 KSR786433:KSR786471 KIV786433:KIV786471 JYZ786433:JYZ786471 JPD786433:JPD786471 JFH786433:JFH786471 IVL786433:IVL786471 ILP786433:ILP786471 IBT786433:IBT786471 HRX786433:HRX786471 HIB786433:HIB786471 GYF786433:GYF786471 GOJ786433:GOJ786471 GEN786433:GEN786471 FUR786433:FUR786471 FKV786433:FKV786471 FAZ786433:FAZ786471 ERD786433:ERD786471 EHH786433:EHH786471 DXL786433:DXL786471 DNP786433:DNP786471 DDT786433:DDT786471 CTX786433:CTX786471 CKB786433:CKB786471 CAF786433:CAF786471 BQJ786433:BQJ786471 BGN786433:BGN786471 AWR786433:AWR786471 AMV786433:AMV786471 ACZ786433:ACZ786471 TD786433:TD786471 JH786433:JH786471 L786433:L786471 WVT720897:WVT720935 WLX720897:WLX720935 WCB720897:WCB720935 VSF720897:VSF720935 VIJ720897:VIJ720935 UYN720897:UYN720935 UOR720897:UOR720935 UEV720897:UEV720935 TUZ720897:TUZ720935 TLD720897:TLD720935 TBH720897:TBH720935 SRL720897:SRL720935 SHP720897:SHP720935 RXT720897:RXT720935 RNX720897:RNX720935 REB720897:REB720935 QUF720897:QUF720935 QKJ720897:QKJ720935 QAN720897:QAN720935 PQR720897:PQR720935 PGV720897:PGV720935 OWZ720897:OWZ720935 OND720897:OND720935 ODH720897:ODH720935 NTL720897:NTL720935 NJP720897:NJP720935 MZT720897:MZT720935 MPX720897:MPX720935 MGB720897:MGB720935 LWF720897:LWF720935 LMJ720897:LMJ720935 LCN720897:LCN720935 KSR720897:KSR720935 KIV720897:KIV720935 JYZ720897:JYZ720935 JPD720897:JPD720935 JFH720897:JFH720935 IVL720897:IVL720935 ILP720897:ILP720935 IBT720897:IBT720935 HRX720897:HRX720935 HIB720897:HIB720935 GYF720897:GYF720935 GOJ720897:GOJ720935 GEN720897:GEN720935 FUR720897:FUR720935 FKV720897:FKV720935 FAZ720897:FAZ720935 ERD720897:ERD720935 EHH720897:EHH720935 DXL720897:DXL720935 DNP720897:DNP720935 DDT720897:DDT720935 CTX720897:CTX720935 CKB720897:CKB720935 CAF720897:CAF720935 BQJ720897:BQJ720935 BGN720897:BGN720935 AWR720897:AWR720935 AMV720897:AMV720935 ACZ720897:ACZ720935 TD720897:TD720935 JH720897:JH720935 L720897:L720935 WVT655361:WVT655399 WLX655361:WLX655399 WCB655361:WCB655399 VSF655361:VSF655399 VIJ655361:VIJ655399 UYN655361:UYN655399 UOR655361:UOR655399 UEV655361:UEV655399 TUZ655361:TUZ655399 TLD655361:TLD655399 TBH655361:TBH655399 SRL655361:SRL655399 SHP655361:SHP655399 RXT655361:RXT655399 RNX655361:RNX655399 REB655361:REB655399 QUF655361:QUF655399 QKJ655361:QKJ655399 QAN655361:QAN655399 PQR655361:PQR655399 PGV655361:PGV655399 OWZ655361:OWZ655399 OND655361:OND655399 ODH655361:ODH655399 NTL655361:NTL655399 NJP655361:NJP655399 MZT655361:MZT655399 MPX655361:MPX655399 MGB655361:MGB655399 LWF655361:LWF655399 LMJ655361:LMJ655399 LCN655361:LCN655399 KSR655361:KSR655399 KIV655361:KIV655399 JYZ655361:JYZ655399 JPD655361:JPD655399 JFH655361:JFH655399 IVL655361:IVL655399 ILP655361:ILP655399 IBT655361:IBT655399 HRX655361:HRX655399 HIB655361:HIB655399 GYF655361:GYF655399 GOJ655361:GOJ655399 GEN655361:GEN655399 FUR655361:FUR655399 FKV655361:FKV655399 FAZ655361:FAZ655399 ERD655361:ERD655399 EHH655361:EHH655399 DXL655361:DXL655399 DNP655361:DNP655399 DDT655361:DDT655399 CTX655361:CTX655399 CKB655361:CKB655399 CAF655361:CAF655399 BQJ655361:BQJ655399 BGN655361:BGN655399 AWR655361:AWR655399 AMV655361:AMV655399 ACZ655361:ACZ655399 TD655361:TD655399 JH655361:JH655399 L655361:L655399 WVT589825:WVT589863 WLX589825:WLX589863 WCB589825:WCB589863 VSF589825:VSF589863 VIJ589825:VIJ589863 UYN589825:UYN589863 UOR589825:UOR589863 UEV589825:UEV589863 TUZ589825:TUZ589863 TLD589825:TLD589863 TBH589825:TBH589863 SRL589825:SRL589863 SHP589825:SHP589863 RXT589825:RXT589863 RNX589825:RNX589863 REB589825:REB589863 QUF589825:QUF589863 QKJ589825:QKJ589863 QAN589825:QAN589863 PQR589825:PQR589863 PGV589825:PGV589863 OWZ589825:OWZ589863 OND589825:OND589863 ODH589825:ODH589863 NTL589825:NTL589863 NJP589825:NJP589863 MZT589825:MZT589863 MPX589825:MPX589863 MGB589825:MGB589863 LWF589825:LWF589863 LMJ589825:LMJ589863 LCN589825:LCN589863 KSR589825:KSR589863 KIV589825:KIV589863 JYZ589825:JYZ589863 JPD589825:JPD589863 JFH589825:JFH589863 IVL589825:IVL589863 ILP589825:ILP589863 IBT589825:IBT589863 HRX589825:HRX589863 HIB589825:HIB589863 GYF589825:GYF589863 GOJ589825:GOJ589863 GEN589825:GEN589863 FUR589825:FUR589863 FKV589825:FKV589863 FAZ589825:FAZ589863 ERD589825:ERD589863 EHH589825:EHH589863 DXL589825:DXL589863 DNP589825:DNP589863 DDT589825:DDT589863 CTX589825:CTX589863 CKB589825:CKB589863 CAF589825:CAF589863 BQJ589825:BQJ589863 BGN589825:BGN589863 AWR589825:AWR589863 AMV589825:AMV589863 ACZ589825:ACZ589863 TD589825:TD589863 JH589825:JH589863 L589825:L589863 WVT524289:WVT524327 WLX524289:WLX524327 WCB524289:WCB524327 VSF524289:VSF524327 VIJ524289:VIJ524327 UYN524289:UYN524327 UOR524289:UOR524327 UEV524289:UEV524327 TUZ524289:TUZ524327 TLD524289:TLD524327 TBH524289:TBH524327 SRL524289:SRL524327 SHP524289:SHP524327 RXT524289:RXT524327 RNX524289:RNX524327 REB524289:REB524327 QUF524289:QUF524327 QKJ524289:QKJ524327 QAN524289:QAN524327 PQR524289:PQR524327 PGV524289:PGV524327 OWZ524289:OWZ524327 OND524289:OND524327 ODH524289:ODH524327 NTL524289:NTL524327 NJP524289:NJP524327 MZT524289:MZT524327 MPX524289:MPX524327 MGB524289:MGB524327 LWF524289:LWF524327 LMJ524289:LMJ524327 LCN524289:LCN524327 KSR524289:KSR524327 KIV524289:KIV524327 JYZ524289:JYZ524327 JPD524289:JPD524327 JFH524289:JFH524327 IVL524289:IVL524327 ILP524289:ILP524327 IBT524289:IBT524327 HRX524289:HRX524327 HIB524289:HIB524327 GYF524289:GYF524327 GOJ524289:GOJ524327 GEN524289:GEN524327 FUR524289:FUR524327 FKV524289:FKV524327 FAZ524289:FAZ524327 ERD524289:ERD524327 EHH524289:EHH524327 DXL524289:DXL524327 DNP524289:DNP524327 DDT524289:DDT524327 CTX524289:CTX524327 CKB524289:CKB524327 CAF524289:CAF524327 BQJ524289:BQJ524327 BGN524289:BGN524327 AWR524289:AWR524327 AMV524289:AMV524327 ACZ524289:ACZ524327 TD524289:TD524327 JH524289:JH524327 L524289:L524327 WVT458753:WVT458791 WLX458753:WLX458791 WCB458753:WCB458791 VSF458753:VSF458791 VIJ458753:VIJ458791 UYN458753:UYN458791 UOR458753:UOR458791 UEV458753:UEV458791 TUZ458753:TUZ458791 TLD458753:TLD458791 TBH458753:TBH458791 SRL458753:SRL458791 SHP458753:SHP458791 RXT458753:RXT458791 RNX458753:RNX458791 REB458753:REB458791 QUF458753:QUF458791 QKJ458753:QKJ458791 QAN458753:QAN458791 PQR458753:PQR458791 PGV458753:PGV458791 OWZ458753:OWZ458791 OND458753:OND458791 ODH458753:ODH458791 NTL458753:NTL458791 NJP458753:NJP458791 MZT458753:MZT458791 MPX458753:MPX458791 MGB458753:MGB458791 LWF458753:LWF458791 LMJ458753:LMJ458791 LCN458753:LCN458791 KSR458753:KSR458791 KIV458753:KIV458791 JYZ458753:JYZ458791 JPD458753:JPD458791 JFH458753:JFH458791 IVL458753:IVL458791 ILP458753:ILP458791 IBT458753:IBT458791 HRX458753:HRX458791 HIB458753:HIB458791 GYF458753:GYF458791 GOJ458753:GOJ458791 GEN458753:GEN458791 FUR458753:FUR458791 FKV458753:FKV458791 FAZ458753:FAZ458791 ERD458753:ERD458791 EHH458753:EHH458791 DXL458753:DXL458791 DNP458753:DNP458791 DDT458753:DDT458791 CTX458753:CTX458791 CKB458753:CKB458791 CAF458753:CAF458791 BQJ458753:BQJ458791 BGN458753:BGN458791 AWR458753:AWR458791 AMV458753:AMV458791 ACZ458753:ACZ458791 TD458753:TD458791 JH458753:JH458791 L458753:L458791 WVT393217:WVT393255 WLX393217:WLX393255 WCB393217:WCB393255 VSF393217:VSF393255 VIJ393217:VIJ393255 UYN393217:UYN393255 UOR393217:UOR393255 UEV393217:UEV393255 TUZ393217:TUZ393255 TLD393217:TLD393255 TBH393217:TBH393255 SRL393217:SRL393255 SHP393217:SHP393255 RXT393217:RXT393255 RNX393217:RNX393255 REB393217:REB393255 QUF393217:QUF393255 QKJ393217:QKJ393255 QAN393217:QAN393255 PQR393217:PQR393255 PGV393217:PGV393255 OWZ393217:OWZ393255 OND393217:OND393255 ODH393217:ODH393255 NTL393217:NTL393255 NJP393217:NJP393255 MZT393217:MZT393255 MPX393217:MPX393255 MGB393217:MGB393255 LWF393217:LWF393255 LMJ393217:LMJ393255 LCN393217:LCN393255 KSR393217:KSR393255 KIV393217:KIV393255 JYZ393217:JYZ393255 JPD393217:JPD393255 JFH393217:JFH393255 IVL393217:IVL393255 ILP393217:ILP393255 IBT393217:IBT393255 HRX393217:HRX393255 HIB393217:HIB393255 GYF393217:GYF393255 GOJ393217:GOJ393255 GEN393217:GEN393255 FUR393217:FUR393255 FKV393217:FKV393255 FAZ393217:FAZ393255 ERD393217:ERD393255 EHH393217:EHH393255 DXL393217:DXL393255 DNP393217:DNP393255 DDT393217:DDT393255 CTX393217:CTX393255 CKB393217:CKB393255 CAF393217:CAF393255 BQJ393217:BQJ393255 BGN393217:BGN393255 AWR393217:AWR393255 AMV393217:AMV393255 ACZ393217:ACZ393255 TD393217:TD393255 JH393217:JH393255 L393217:L393255 WVT327681:WVT327719 WLX327681:WLX327719 WCB327681:WCB327719 VSF327681:VSF327719 VIJ327681:VIJ327719 UYN327681:UYN327719 UOR327681:UOR327719 UEV327681:UEV327719 TUZ327681:TUZ327719 TLD327681:TLD327719 TBH327681:TBH327719 SRL327681:SRL327719 SHP327681:SHP327719 RXT327681:RXT327719 RNX327681:RNX327719 REB327681:REB327719 QUF327681:QUF327719 QKJ327681:QKJ327719 QAN327681:QAN327719 PQR327681:PQR327719 PGV327681:PGV327719 OWZ327681:OWZ327719 OND327681:OND327719 ODH327681:ODH327719 NTL327681:NTL327719 NJP327681:NJP327719 MZT327681:MZT327719 MPX327681:MPX327719 MGB327681:MGB327719 LWF327681:LWF327719 LMJ327681:LMJ327719 LCN327681:LCN327719 KSR327681:KSR327719 KIV327681:KIV327719 JYZ327681:JYZ327719 JPD327681:JPD327719 JFH327681:JFH327719 IVL327681:IVL327719 ILP327681:ILP327719 IBT327681:IBT327719 HRX327681:HRX327719 HIB327681:HIB327719 GYF327681:GYF327719 GOJ327681:GOJ327719 GEN327681:GEN327719 FUR327681:FUR327719 FKV327681:FKV327719 FAZ327681:FAZ327719 ERD327681:ERD327719 EHH327681:EHH327719 DXL327681:DXL327719 DNP327681:DNP327719 DDT327681:DDT327719 CTX327681:CTX327719 CKB327681:CKB327719 CAF327681:CAF327719 BQJ327681:BQJ327719 BGN327681:BGN327719 AWR327681:AWR327719 AMV327681:AMV327719 ACZ327681:ACZ327719 TD327681:TD327719 JH327681:JH327719 L327681:L327719 WVT262145:WVT262183 WLX262145:WLX262183 WCB262145:WCB262183 VSF262145:VSF262183 VIJ262145:VIJ262183 UYN262145:UYN262183 UOR262145:UOR262183 UEV262145:UEV262183 TUZ262145:TUZ262183 TLD262145:TLD262183 TBH262145:TBH262183 SRL262145:SRL262183 SHP262145:SHP262183 RXT262145:RXT262183 RNX262145:RNX262183 REB262145:REB262183 QUF262145:QUF262183 QKJ262145:QKJ262183 QAN262145:QAN262183 PQR262145:PQR262183 PGV262145:PGV262183 OWZ262145:OWZ262183 OND262145:OND262183 ODH262145:ODH262183 NTL262145:NTL262183 NJP262145:NJP262183 MZT262145:MZT262183 MPX262145:MPX262183 MGB262145:MGB262183 LWF262145:LWF262183 LMJ262145:LMJ262183 LCN262145:LCN262183 KSR262145:KSR262183 KIV262145:KIV262183 JYZ262145:JYZ262183 JPD262145:JPD262183 JFH262145:JFH262183 IVL262145:IVL262183 ILP262145:ILP262183 IBT262145:IBT262183 HRX262145:HRX262183 HIB262145:HIB262183 GYF262145:GYF262183 GOJ262145:GOJ262183 GEN262145:GEN262183 FUR262145:FUR262183 FKV262145:FKV262183 FAZ262145:FAZ262183 ERD262145:ERD262183 EHH262145:EHH262183 DXL262145:DXL262183 DNP262145:DNP262183 DDT262145:DDT262183 CTX262145:CTX262183 CKB262145:CKB262183 CAF262145:CAF262183 BQJ262145:BQJ262183 BGN262145:BGN262183 AWR262145:AWR262183 AMV262145:AMV262183 ACZ262145:ACZ262183 TD262145:TD262183 JH262145:JH262183 L262145:L262183 WVT196609:WVT196647 WLX196609:WLX196647 WCB196609:WCB196647 VSF196609:VSF196647 VIJ196609:VIJ196647 UYN196609:UYN196647 UOR196609:UOR196647 UEV196609:UEV196647 TUZ196609:TUZ196647 TLD196609:TLD196647 TBH196609:TBH196647 SRL196609:SRL196647 SHP196609:SHP196647 RXT196609:RXT196647 RNX196609:RNX196647 REB196609:REB196647 QUF196609:QUF196647 QKJ196609:QKJ196647 QAN196609:QAN196647 PQR196609:PQR196647 PGV196609:PGV196647 OWZ196609:OWZ196647 OND196609:OND196647 ODH196609:ODH196647 NTL196609:NTL196647 NJP196609:NJP196647 MZT196609:MZT196647 MPX196609:MPX196647 MGB196609:MGB196647 LWF196609:LWF196647 LMJ196609:LMJ196647 LCN196609:LCN196647 KSR196609:KSR196647 KIV196609:KIV196647 JYZ196609:JYZ196647 JPD196609:JPD196647 JFH196609:JFH196647 IVL196609:IVL196647 ILP196609:ILP196647 IBT196609:IBT196647 HRX196609:HRX196647 HIB196609:HIB196647 GYF196609:GYF196647 GOJ196609:GOJ196647 GEN196609:GEN196647 FUR196609:FUR196647 FKV196609:FKV196647 FAZ196609:FAZ196647 ERD196609:ERD196647 EHH196609:EHH196647 DXL196609:DXL196647 DNP196609:DNP196647 DDT196609:DDT196647 CTX196609:CTX196647 CKB196609:CKB196647 CAF196609:CAF196647 BQJ196609:BQJ196647 BGN196609:BGN196647 AWR196609:AWR196647 AMV196609:AMV196647 ACZ196609:ACZ196647 TD196609:TD196647 JH196609:JH196647 L196609:L196647 WVT131073:WVT131111 WLX131073:WLX131111 WCB131073:WCB131111 VSF131073:VSF131111 VIJ131073:VIJ131111 UYN131073:UYN131111 UOR131073:UOR131111 UEV131073:UEV131111 TUZ131073:TUZ131111 TLD131073:TLD131111 TBH131073:TBH131111 SRL131073:SRL131111 SHP131073:SHP131111 RXT131073:RXT131111 RNX131073:RNX131111 REB131073:REB131111 QUF131073:QUF131111 QKJ131073:QKJ131111 QAN131073:QAN131111 PQR131073:PQR131111 PGV131073:PGV131111 OWZ131073:OWZ131111 OND131073:OND131111 ODH131073:ODH131111 NTL131073:NTL131111 NJP131073:NJP131111 MZT131073:MZT131111 MPX131073:MPX131111 MGB131073:MGB131111 LWF131073:LWF131111 LMJ131073:LMJ131111 LCN131073:LCN131111 KSR131073:KSR131111 KIV131073:KIV131111 JYZ131073:JYZ131111 JPD131073:JPD131111 JFH131073:JFH131111 IVL131073:IVL131111 ILP131073:ILP131111 IBT131073:IBT131111 HRX131073:HRX131111 HIB131073:HIB131111 GYF131073:GYF131111 GOJ131073:GOJ131111 GEN131073:GEN131111 FUR131073:FUR131111 FKV131073:FKV131111 FAZ131073:FAZ131111 ERD131073:ERD131111 EHH131073:EHH131111 DXL131073:DXL131111 DNP131073:DNP131111 DDT131073:DDT131111 CTX131073:CTX131111 CKB131073:CKB131111 CAF131073:CAF131111 BQJ131073:BQJ131111 BGN131073:BGN131111 AWR131073:AWR131111 AMV131073:AMV131111 ACZ131073:ACZ131111 TD131073:TD131111 JH131073:JH131111 L131073:L131111 WVT65537:WVT65575 WLX65537:WLX65575 WCB65537:WCB65575 VSF65537:VSF65575 VIJ65537:VIJ65575 UYN65537:UYN65575 UOR65537:UOR65575 UEV65537:UEV65575 TUZ65537:TUZ65575 TLD65537:TLD65575 TBH65537:TBH65575 SRL65537:SRL65575 SHP65537:SHP65575 RXT65537:RXT65575 RNX65537:RNX65575 REB65537:REB65575 QUF65537:QUF65575 QKJ65537:QKJ65575 QAN65537:QAN65575 PQR65537:PQR65575 PGV65537:PGV65575 OWZ65537:OWZ65575 OND65537:OND65575 ODH65537:ODH65575 NTL65537:NTL65575 NJP65537:NJP65575 MZT65537:MZT65575 MPX65537:MPX65575 MGB65537:MGB65575 LWF65537:LWF65575 LMJ65537:LMJ65575 LCN65537:LCN65575 KSR65537:KSR65575 KIV65537:KIV65575 JYZ65537:JYZ65575 JPD65537:JPD65575 JFH65537:JFH65575 IVL65537:IVL65575 ILP65537:ILP65575 IBT65537:IBT65575 HRX65537:HRX65575 HIB65537:HIB65575 GYF65537:GYF65575 GOJ65537:GOJ65575 GEN65537:GEN65575 FUR65537:FUR65575 FKV65537:FKV65575 FAZ65537:FAZ65575 ERD65537:ERD65575 EHH65537:EHH65575 DXL65537:DXL65575 DNP65537:DNP65575 DDT65537:DDT65575 CTX65537:CTX65575 CKB65537:CKB65575 CAF65537:CAF65575 BQJ65537:BQJ65575 BGN65537:BGN65575 AWR65537:AWR65575 AMV65537:AMV65575 ACZ65537:ACZ65575 TD65537:TD65575 JH65537:JH65575 L65537:L65575 WLX40 WCB40 VSF40 VIJ40 UYN40 UOR40 UEV40 TUZ40 TLD40 TBH40 SRL40 SHP40 RXT40 RNX40 REB40 QUF40 QKJ40 QAN40 PQR40 PGV40 OWZ40 OND40 ODH40 NTL40 NJP40 MZT40 MPX40 MGB40 LWF40 LMJ40 LCN40 KSR40 KIV40 JYZ40 JPD40 JFH40 IVL40 ILP40 IBT40 HRX40 HIB40 GYF40 GOJ40 GEN40 FUR40 FKV40 FAZ40 ERD40 EHH40 DXL40 DNP40 DDT40 CTX40 CKB40 CAF40 BQJ40 BGN40 AWR40 AMV40 ACZ40 TD40 L40:L42 JH40" xr:uid="{00000000-0002-0000-0100-000000000000}">
      <formula1>$H$99:$H$104</formula1>
    </dataValidation>
    <dataValidation type="list" allowBlank="1" showInputMessage="1" showErrorMessage="1" sqref="WVS983027:WVS983034 WVS40 WLW983027:WLW983034 WCA983027:WCA983034 VSE983027:VSE983034 VII983027:VII983034 UYM983027:UYM983034 UOQ983027:UOQ983034 UEU983027:UEU983034 TUY983027:TUY983034 TLC983027:TLC983034 TBG983027:TBG983034 SRK983027:SRK983034 SHO983027:SHO983034 RXS983027:RXS983034 RNW983027:RNW983034 REA983027:REA983034 QUE983027:QUE983034 QKI983027:QKI983034 QAM983027:QAM983034 PQQ983027:PQQ983034 PGU983027:PGU983034 OWY983027:OWY983034 ONC983027:ONC983034 ODG983027:ODG983034 NTK983027:NTK983034 NJO983027:NJO983034 MZS983027:MZS983034 MPW983027:MPW983034 MGA983027:MGA983034 LWE983027:LWE983034 LMI983027:LMI983034 LCM983027:LCM983034 KSQ983027:KSQ983034 KIU983027:KIU983034 JYY983027:JYY983034 JPC983027:JPC983034 JFG983027:JFG983034 IVK983027:IVK983034 ILO983027:ILO983034 IBS983027:IBS983034 HRW983027:HRW983034 HIA983027:HIA983034 GYE983027:GYE983034 GOI983027:GOI983034 GEM983027:GEM983034 FUQ983027:FUQ983034 FKU983027:FKU983034 FAY983027:FAY983034 ERC983027:ERC983034 EHG983027:EHG983034 DXK983027:DXK983034 DNO983027:DNO983034 DDS983027:DDS983034 CTW983027:CTW983034 CKA983027:CKA983034 CAE983027:CAE983034 BQI983027:BQI983034 BGM983027:BGM983034 AWQ983027:AWQ983034 AMU983027:AMU983034 ACY983027:ACY983034 TC983027:TC983034 JG983027:JG983034 K983027:K983034 WVS917491:WVS917498 WLW917491:WLW917498 WCA917491:WCA917498 VSE917491:VSE917498 VII917491:VII917498 UYM917491:UYM917498 UOQ917491:UOQ917498 UEU917491:UEU917498 TUY917491:TUY917498 TLC917491:TLC917498 TBG917491:TBG917498 SRK917491:SRK917498 SHO917491:SHO917498 RXS917491:RXS917498 RNW917491:RNW917498 REA917491:REA917498 QUE917491:QUE917498 QKI917491:QKI917498 QAM917491:QAM917498 PQQ917491:PQQ917498 PGU917491:PGU917498 OWY917491:OWY917498 ONC917491:ONC917498 ODG917491:ODG917498 NTK917491:NTK917498 NJO917491:NJO917498 MZS917491:MZS917498 MPW917491:MPW917498 MGA917491:MGA917498 LWE917491:LWE917498 LMI917491:LMI917498 LCM917491:LCM917498 KSQ917491:KSQ917498 KIU917491:KIU917498 JYY917491:JYY917498 JPC917491:JPC917498 JFG917491:JFG917498 IVK917491:IVK917498 ILO917491:ILO917498 IBS917491:IBS917498 HRW917491:HRW917498 HIA917491:HIA917498 GYE917491:GYE917498 GOI917491:GOI917498 GEM917491:GEM917498 FUQ917491:FUQ917498 FKU917491:FKU917498 FAY917491:FAY917498 ERC917491:ERC917498 EHG917491:EHG917498 DXK917491:DXK917498 DNO917491:DNO917498 DDS917491:DDS917498 CTW917491:CTW917498 CKA917491:CKA917498 CAE917491:CAE917498 BQI917491:BQI917498 BGM917491:BGM917498 AWQ917491:AWQ917498 AMU917491:AMU917498 ACY917491:ACY917498 TC917491:TC917498 JG917491:JG917498 K917491:K917498 WVS851955:WVS851962 WLW851955:WLW851962 WCA851955:WCA851962 VSE851955:VSE851962 VII851955:VII851962 UYM851955:UYM851962 UOQ851955:UOQ851962 UEU851955:UEU851962 TUY851955:TUY851962 TLC851955:TLC851962 TBG851955:TBG851962 SRK851955:SRK851962 SHO851955:SHO851962 RXS851955:RXS851962 RNW851955:RNW851962 REA851955:REA851962 QUE851955:QUE851962 QKI851955:QKI851962 QAM851955:QAM851962 PQQ851955:PQQ851962 PGU851955:PGU851962 OWY851955:OWY851962 ONC851955:ONC851962 ODG851955:ODG851962 NTK851955:NTK851962 NJO851955:NJO851962 MZS851955:MZS851962 MPW851955:MPW851962 MGA851955:MGA851962 LWE851955:LWE851962 LMI851955:LMI851962 LCM851955:LCM851962 KSQ851955:KSQ851962 KIU851955:KIU851962 JYY851955:JYY851962 JPC851955:JPC851962 JFG851955:JFG851962 IVK851955:IVK851962 ILO851955:ILO851962 IBS851955:IBS851962 HRW851955:HRW851962 HIA851955:HIA851962 GYE851955:GYE851962 GOI851955:GOI851962 GEM851955:GEM851962 FUQ851955:FUQ851962 FKU851955:FKU851962 FAY851955:FAY851962 ERC851955:ERC851962 EHG851955:EHG851962 DXK851955:DXK851962 DNO851955:DNO851962 DDS851955:DDS851962 CTW851955:CTW851962 CKA851955:CKA851962 CAE851955:CAE851962 BQI851955:BQI851962 BGM851955:BGM851962 AWQ851955:AWQ851962 AMU851955:AMU851962 ACY851955:ACY851962 TC851955:TC851962 JG851955:JG851962 K851955:K851962 WVS786419:WVS786426 WLW786419:WLW786426 WCA786419:WCA786426 VSE786419:VSE786426 VII786419:VII786426 UYM786419:UYM786426 UOQ786419:UOQ786426 UEU786419:UEU786426 TUY786419:TUY786426 TLC786419:TLC786426 TBG786419:TBG786426 SRK786419:SRK786426 SHO786419:SHO786426 RXS786419:RXS786426 RNW786419:RNW786426 REA786419:REA786426 QUE786419:QUE786426 QKI786419:QKI786426 QAM786419:QAM786426 PQQ786419:PQQ786426 PGU786419:PGU786426 OWY786419:OWY786426 ONC786419:ONC786426 ODG786419:ODG786426 NTK786419:NTK786426 NJO786419:NJO786426 MZS786419:MZS786426 MPW786419:MPW786426 MGA786419:MGA786426 LWE786419:LWE786426 LMI786419:LMI786426 LCM786419:LCM786426 KSQ786419:KSQ786426 KIU786419:KIU786426 JYY786419:JYY786426 JPC786419:JPC786426 JFG786419:JFG786426 IVK786419:IVK786426 ILO786419:ILO786426 IBS786419:IBS786426 HRW786419:HRW786426 HIA786419:HIA786426 GYE786419:GYE786426 GOI786419:GOI786426 GEM786419:GEM786426 FUQ786419:FUQ786426 FKU786419:FKU786426 FAY786419:FAY786426 ERC786419:ERC786426 EHG786419:EHG786426 DXK786419:DXK786426 DNO786419:DNO786426 DDS786419:DDS786426 CTW786419:CTW786426 CKA786419:CKA786426 CAE786419:CAE786426 BQI786419:BQI786426 BGM786419:BGM786426 AWQ786419:AWQ786426 AMU786419:AMU786426 ACY786419:ACY786426 TC786419:TC786426 JG786419:JG786426 K786419:K786426 WVS720883:WVS720890 WLW720883:WLW720890 WCA720883:WCA720890 VSE720883:VSE720890 VII720883:VII720890 UYM720883:UYM720890 UOQ720883:UOQ720890 UEU720883:UEU720890 TUY720883:TUY720890 TLC720883:TLC720890 TBG720883:TBG720890 SRK720883:SRK720890 SHO720883:SHO720890 RXS720883:RXS720890 RNW720883:RNW720890 REA720883:REA720890 QUE720883:QUE720890 QKI720883:QKI720890 QAM720883:QAM720890 PQQ720883:PQQ720890 PGU720883:PGU720890 OWY720883:OWY720890 ONC720883:ONC720890 ODG720883:ODG720890 NTK720883:NTK720890 NJO720883:NJO720890 MZS720883:MZS720890 MPW720883:MPW720890 MGA720883:MGA720890 LWE720883:LWE720890 LMI720883:LMI720890 LCM720883:LCM720890 KSQ720883:KSQ720890 KIU720883:KIU720890 JYY720883:JYY720890 JPC720883:JPC720890 JFG720883:JFG720890 IVK720883:IVK720890 ILO720883:ILO720890 IBS720883:IBS720890 HRW720883:HRW720890 HIA720883:HIA720890 GYE720883:GYE720890 GOI720883:GOI720890 GEM720883:GEM720890 FUQ720883:FUQ720890 FKU720883:FKU720890 FAY720883:FAY720890 ERC720883:ERC720890 EHG720883:EHG720890 DXK720883:DXK720890 DNO720883:DNO720890 DDS720883:DDS720890 CTW720883:CTW720890 CKA720883:CKA720890 CAE720883:CAE720890 BQI720883:BQI720890 BGM720883:BGM720890 AWQ720883:AWQ720890 AMU720883:AMU720890 ACY720883:ACY720890 TC720883:TC720890 JG720883:JG720890 K720883:K720890 WVS655347:WVS655354 WLW655347:WLW655354 WCA655347:WCA655354 VSE655347:VSE655354 VII655347:VII655354 UYM655347:UYM655354 UOQ655347:UOQ655354 UEU655347:UEU655354 TUY655347:TUY655354 TLC655347:TLC655354 TBG655347:TBG655354 SRK655347:SRK655354 SHO655347:SHO655354 RXS655347:RXS655354 RNW655347:RNW655354 REA655347:REA655354 QUE655347:QUE655354 QKI655347:QKI655354 QAM655347:QAM655354 PQQ655347:PQQ655354 PGU655347:PGU655354 OWY655347:OWY655354 ONC655347:ONC655354 ODG655347:ODG655354 NTK655347:NTK655354 NJO655347:NJO655354 MZS655347:MZS655354 MPW655347:MPW655354 MGA655347:MGA655354 LWE655347:LWE655354 LMI655347:LMI655354 LCM655347:LCM655354 KSQ655347:KSQ655354 KIU655347:KIU655354 JYY655347:JYY655354 JPC655347:JPC655354 JFG655347:JFG655354 IVK655347:IVK655354 ILO655347:ILO655354 IBS655347:IBS655354 HRW655347:HRW655354 HIA655347:HIA655354 GYE655347:GYE655354 GOI655347:GOI655354 GEM655347:GEM655354 FUQ655347:FUQ655354 FKU655347:FKU655354 FAY655347:FAY655354 ERC655347:ERC655354 EHG655347:EHG655354 DXK655347:DXK655354 DNO655347:DNO655354 DDS655347:DDS655354 CTW655347:CTW655354 CKA655347:CKA655354 CAE655347:CAE655354 BQI655347:BQI655354 BGM655347:BGM655354 AWQ655347:AWQ655354 AMU655347:AMU655354 ACY655347:ACY655354 TC655347:TC655354 JG655347:JG655354 K655347:K655354 WVS589811:WVS589818 WLW589811:WLW589818 WCA589811:WCA589818 VSE589811:VSE589818 VII589811:VII589818 UYM589811:UYM589818 UOQ589811:UOQ589818 UEU589811:UEU589818 TUY589811:TUY589818 TLC589811:TLC589818 TBG589811:TBG589818 SRK589811:SRK589818 SHO589811:SHO589818 RXS589811:RXS589818 RNW589811:RNW589818 REA589811:REA589818 QUE589811:QUE589818 QKI589811:QKI589818 QAM589811:QAM589818 PQQ589811:PQQ589818 PGU589811:PGU589818 OWY589811:OWY589818 ONC589811:ONC589818 ODG589811:ODG589818 NTK589811:NTK589818 NJO589811:NJO589818 MZS589811:MZS589818 MPW589811:MPW589818 MGA589811:MGA589818 LWE589811:LWE589818 LMI589811:LMI589818 LCM589811:LCM589818 KSQ589811:KSQ589818 KIU589811:KIU589818 JYY589811:JYY589818 JPC589811:JPC589818 JFG589811:JFG589818 IVK589811:IVK589818 ILO589811:ILO589818 IBS589811:IBS589818 HRW589811:HRW589818 HIA589811:HIA589818 GYE589811:GYE589818 GOI589811:GOI589818 GEM589811:GEM589818 FUQ589811:FUQ589818 FKU589811:FKU589818 FAY589811:FAY589818 ERC589811:ERC589818 EHG589811:EHG589818 DXK589811:DXK589818 DNO589811:DNO589818 DDS589811:DDS589818 CTW589811:CTW589818 CKA589811:CKA589818 CAE589811:CAE589818 BQI589811:BQI589818 BGM589811:BGM589818 AWQ589811:AWQ589818 AMU589811:AMU589818 ACY589811:ACY589818 TC589811:TC589818 JG589811:JG589818 K589811:K589818 WVS524275:WVS524282 WLW524275:WLW524282 WCA524275:WCA524282 VSE524275:VSE524282 VII524275:VII524282 UYM524275:UYM524282 UOQ524275:UOQ524282 UEU524275:UEU524282 TUY524275:TUY524282 TLC524275:TLC524282 TBG524275:TBG524282 SRK524275:SRK524282 SHO524275:SHO524282 RXS524275:RXS524282 RNW524275:RNW524282 REA524275:REA524282 QUE524275:QUE524282 QKI524275:QKI524282 QAM524275:QAM524282 PQQ524275:PQQ524282 PGU524275:PGU524282 OWY524275:OWY524282 ONC524275:ONC524282 ODG524275:ODG524282 NTK524275:NTK524282 NJO524275:NJO524282 MZS524275:MZS524282 MPW524275:MPW524282 MGA524275:MGA524282 LWE524275:LWE524282 LMI524275:LMI524282 LCM524275:LCM524282 KSQ524275:KSQ524282 KIU524275:KIU524282 JYY524275:JYY524282 JPC524275:JPC524282 JFG524275:JFG524282 IVK524275:IVK524282 ILO524275:ILO524282 IBS524275:IBS524282 HRW524275:HRW524282 HIA524275:HIA524282 GYE524275:GYE524282 GOI524275:GOI524282 GEM524275:GEM524282 FUQ524275:FUQ524282 FKU524275:FKU524282 FAY524275:FAY524282 ERC524275:ERC524282 EHG524275:EHG524282 DXK524275:DXK524282 DNO524275:DNO524282 DDS524275:DDS524282 CTW524275:CTW524282 CKA524275:CKA524282 CAE524275:CAE524282 BQI524275:BQI524282 BGM524275:BGM524282 AWQ524275:AWQ524282 AMU524275:AMU524282 ACY524275:ACY524282 TC524275:TC524282 JG524275:JG524282 K524275:K524282 WVS458739:WVS458746 WLW458739:WLW458746 WCA458739:WCA458746 VSE458739:VSE458746 VII458739:VII458746 UYM458739:UYM458746 UOQ458739:UOQ458746 UEU458739:UEU458746 TUY458739:TUY458746 TLC458739:TLC458746 TBG458739:TBG458746 SRK458739:SRK458746 SHO458739:SHO458746 RXS458739:RXS458746 RNW458739:RNW458746 REA458739:REA458746 QUE458739:QUE458746 QKI458739:QKI458746 QAM458739:QAM458746 PQQ458739:PQQ458746 PGU458739:PGU458746 OWY458739:OWY458746 ONC458739:ONC458746 ODG458739:ODG458746 NTK458739:NTK458746 NJO458739:NJO458746 MZS458739:MZS458746 MPW458739:MPW458746 MGA458739:MGA458746 LWE458739:LWE458746 LMI458739:LMI458746 LCM458739:LCM458746 KSQ458739:KSQ458746 KIU458739:KIU458746 JYY458739:JYY458746 JPC458739:JPC458746 JFG458739:JFG458746 IVK458739:IVK458746 ILO458739:ILO458746 IBS458739:IBS458746 HRW458739:HRW458746 HIA458739:HIA458746 GYE458739:GYE458746 GOI458739:GOI458746 GEM458739:GEM458746 FUQ458739:FUQ458746 FKU458739:FKU458746 FAY458739:FAY458746 ERC458739:ERC458746 EHG458739:EHG458746 DXK458739:DXK458746 DNO458739:DNO458746 DDS458739:DDS458746 CTW458739:CTW458746 CKA458739:CKA458746 CAE458739:CAE458746 BQI458739:BQI458746 BGM458739:BGM458746 AWQ458739:AWQ458746 AMU458739:AMU458746 ACY458739:ACY458746 TC458739:TC458746 JG458739:JG458746 K458739:K458746 WVS393203:WVS393210 WLW393203:WLW393210 WCA393203:WCA393210 VSE393203:VSE393210 VII393203:VII393210 UYM393203:UYM393210 UOQ393203:UOQ393210 UEU393203:UEU393210 TUY393203:TUY393210 TLC393203:TLC393210 TBG393203:TBG393210 SRK393203:SRK393210 SHO393203:SHO393210 RXS393203:RXS393210 RNW393203:RNW393210 REA393203:REA393210 QUE393203:QUE393210 QKI393203:QKI393210 QAM393203:QAM393210 PQQ393203:PQQ393210 PGU393203:PGU393210 OWY393203:OWY393210 ONC393203:ONC393210 ODG393203:ODG393210 NTK393203:NTK393210 NJO393203:NJO393210 MZS393203:MZS393210 MPW393203:MPW393210 MGA393203:MGA393210 LWE393203:LWE393210 LMI393203:LMI393210 LCM393203:LCM393210 KSQ393203:KSQ393210 KIU393203:KIU393210 JYY393203:JYY393210 JPC393203:JPC393210 JFG393203:JFG393210 IVK393203:IVK393210 ILO393203:ILO393210 IBS393203:IBS393210 HRW393203:HRW393210 HIA393203:HIA393210 GYE393203:GYE393210 GOI393203:GOI393210 GEM393203:GEM393210 FUQ393203:FUQ393210 FKU393203:FKU393210 FAY393203:FAY393210 ERC393203:ERC393210 EHG393203:EHG393210 DXK393203:DXK393210 DNO393203:DNO393210 DDS393203:DDS393210 CTW393203:CTW393210 CKA393203:CKA393210 CAE393203:CAE393210 BQI393203:BQI393210 BGM393203:BGM393210 AWQ393203:AWQ393210 AMU393203:AMU393210 ACY393203:ACY393210 TC393203:TC393210 JG393203:JG393210 K393203:K393210 WVS327667:WVS327674 WLW327667:WLW327674 WCA327667:WCA327674 VSE327667:VSE327674 VII327667:VII327674 UYM327667:UYM327674 UOQ327667:UOQ327674 UEU327667:UEU327674 TUY327667:TUY327674 TLC327667:TLC327674 TBG327667:TBG327674 SRK327667:SRK327674 SHO327667:SHO327674 RXS327667:RXS327674 RNW327667:RNW327674 REA327667:REA327674 QUE327667:QUE327674 QKI327667:QKI327674 QAM327667:QAM327674 PQQ327667:PQQ327674 PGU327667:PGU327674 OWY327667:OWY327674 ONC327667:ONC327674 ODG327667:ODG327674 NTK327667:NTK327674 NJO327667:NJO327674 MZS327667:MZS327674 MPW327667:MPW327674 MGA327667:MGA327674 LWE327667:LWE327674 LMI327667:LMI327674 LCM327667:LCM327674 KSQ327667:KSQ327674 KIU327667:KIU327674 JYY327667:JYY327674 JPC327667:JPC327674 JFG327667:JFG327674 IVK327667:IVK327674 ILO327667:ILO327674 IBS327667:IBS327674 HRW327667:HRW327674 HIA327667:HIA327674 GYE327667:GYE327674 GOI327667:GOI327674 GEM327667:GEM327674 FUQ327667:FUQ327674 FKU327667:FKU327674 FAY327667:FAY327674 ERC327667:ERC327674 EHG327667:EHG327674 DXK327667:DXK327674 DNO327667:DNO327674 DDS327667:DDS327674 CTW327667:CTW327674 CKA327667:CKA327674 CAE327667:CAE327674 BQI327667:BQI327674 BGM327667:BGM327674 AWQ327667:AWQ327674 AMU327667:AMU327674 ACY327667:ACY327674 TC327667:TC327674 JG327667:JG327674 K327667:K327674 WVS262131:WVS262138 WLW262131:WLW262138 WCA262131:WCA262138 VSE262131:VSE262138 VII262131:VII262138 UYM262131:UYM262138 UOQ262131:UOQ262138 UEU262131:UEU262138 TUY262131:TUY262138 TLC262131:TLC262138 TBG262131:TBG262138 SRK262131:SRK262138 SHO262131:SHO262138 RXS262131:RXS262138 RNW262131:RNW262138 REA262131:REA262138 QUE262131:QUE262138 QKI262131:QKI262138 QAM262131:QAM262138 PQQ262131:PQQ262138 PGU262131:PGU262138 OWY262131:OWY262138 ONC262131:ONC262138 ODG262131:ODG262138 NTK262131:NTK262138 NJO262131:NJO262138 MZS262131:MZS262138 MPW262131:MPW262138 MGA262131:MGA262138 LWE262131:LWE262138 LMI262131:LMI262138 LCM262131:LCM262138 KSQ262131:KSQ262138 KIU262131:KIU262138 JYY262131:JYY262138 JPC262131:JPC262138 JFG262131:JFG262138 IVK262131:IVK262138 ILO262131:ILO262138 IBS262131:IBS262138 HRW262131:HRW262138 HIA262131:HIA262138 GYE262131:GYE262138 GOI262131:GOI262138 GEM262131:GEM262138 FUQ262131:FUQ262138 FKU262131:FKU262138 FAY262131:FAY262138 ERC262131:ERC262138 EHG262131:EHG262138 DXK262131:DXK262138 DNO262131:DNO262138 DDS262131:DDS262138 CTW262131:CTW262138 CKA262131:CKA262138 CAE262131:CAE262138 BQI262131:BQI262138 BGM262131:BGM262138 AWQ262131:AWQ262138 AMU262131:AMU262138 ACY262131:ACY262138 TC262131:TC262138 JG262131:JG262138 K262131:K262138 WVS196595:WVS196602 WLW196595:WLW196602 WCA196595:WCA196602 VSE196595:VSE196602 VII196595:VII196602 UYM196595:UYM196602 UOQ196595:UOQ196602 UEU196595:UEU196602 TUY196595:TUY196602 TLC196595:TLC196602 TBG196595:TBG196602 SRK196595:SRK196602 SHO196595:SHO196602 RXS196595:RXS196602 RNW196595:RNW196602 REA196595:REA196602 QUE196595:QUE196602 QKI196595:QKI196602 QAM196595:QAM196602 PQQ196595:PQQ196602 PGU196595:PGU196602 OWY196595:OWY196602 ONC196595:ONC196602 ODG196595:ODG196602 NTK196595:NTK196602 NJO196595:NJO196602 MZS196595:MZS196602 MPW196595:MPW196602 MGA196595:MGA196602 LWE196595:LWE196602 LMI196595:LMI196602 LCM196595:LCM196602 KSQ196595:KSQ196602 KIU196595:KIU196602 JYY196595:JYY196602 JPC196595:JPC196602 JFG196595:JFG196602 IVK196595:IVK196602 ILO196595:ILO196602 IBS196595:IBS196602 HRW196595:HRW196602 HIA196595:HIA196602 GYE196595:GYE196602 GOI196595:GOI196602 GEM196595:GEM196602 FUQ196595:FUQ196602 FKU196595:FKU196602 FAY196595:FAY196602 ERC196595:ERC196602 EHG196595:EHG196602 DXK196595:DXK196602 DNO196595:DNO196602 DDS196595:DDS196602 CTW196595:CTW196602 CKA196595:CKA196602 CAE196595:CAE196602 BQI196595:BQI196602 BGM196595:BGM196602 AWQ196595:AWQ196602 AMU196595:AMU196602 ACY196595:ACY196602 TC196595:TC196602 JG196595:JG196602 K196595:K196602 WVS131059:WVS131066 WLW131059:WLW131066 WCA131059:WCA131066 VSE131059:VSE131066 VII131059:VII131066 UYM131059:UYM131066 UOQ131059:UOQ131066 UEU131059:UEU131066 TUY131059:TUY131066 TLC131059:TLC131066 TBG131059:TBG131066 SRK131059:SRK131066 SHO131059:SHO131066 RXS131059:RXS131066 RNW131059:RNW131066 REA131059:REA131066 QUE131059:QUE131066 QKI131059:QKI131066 QAM131059:QAM131066 PQQ131059:PQQ131066 PGU131059:PGU131066 OWY131059:OWY131066 ONC131059:ONC131066 ODG131059:ODG131066 NTK131059:NTK131066 NJO131059:NJO131066 MZS131059:MZS131066 MPW131059:MPW131066 MGA131059:MGA131066 LWE131059:LWE131066 LMI131059:LMI131066 LCM131059:LCM131066 KSQ131059:KSQ131066 KIU131059:KIU131066 JYY131059:JYY131066 JPC131059:JPC131066 JFG131059:JFG131066 IVK131059:IVK131066 ILO131059:ILO131066 IBS131059:IBS131066 HRW131059:HRW131066 HIA131059:HIA131066 GYE131059:GYE131066 GOI131059:GOI131066 GEM131059:GEM131066 FUQ131059:FUQ131066 FKU131059:FKU131066 FAY131059:FAY131066 ERC131059:ERC131066 EHG131059:EHG131066 DXK131059:DXK131066 DNO131059:DNO131066 DDS131059:DDS131066 CTW131059:CTW131066 CKA131059:CKA131066 CAE131059:CAE131066 BQI131059:BQI131066 BGM131059:BGM131066 AWQ131059:AWQ131066 AMU131059:AMU131066 ACY131059:ACY131066 TC131059:TC131066 JG131059:JG131066 K131059:K131066 WVS65523:WVS65530 WLW65523:WLW65530 WCA65523:WCA65530 VSE65523:VSE65530 VII65523:VII65530 UYM65523:UYM65530 UOQ65523:UOQ65530 UEU65523:UEU65530 TUY65523:TUY65530 TLC65523:TLC65530 TBG65523:TBG65530 SRK65523:SRK65530 SHO65523:SHO65530 RXS65523:RXS65530 RNW65523:RNW65530 REA65523:REA65530 QUE65523:QUE65530 QKI65523:QKI65530 QAM65523:QAM65530 PQQ65523:PQQ65530 PGU65523:PGU65530 OWY65523:OWY65530 ONC65523:ONC65530 ODG65523:ODG65530 NTK65523:NTK65530 NJO65523:NJO65530 MZS65523:MZS65530 MPW65523:MPW65530 MGA65523:MGA65530 LWE65523:LWE65530 LMI65523:LMI65530 LCM65523:LCM65530 KSQ65523:KSQ65530 KIU65523:KIU65530 JYY65523:JYY65530 JPC65523:JPC65530 JFG65523:JFG65530 IVK65523:IVK65530 ILO65523:ILO65530 IBS65523:IBS65530 HRW65523:HRW65530 HIA65523:HIA65530 GYE65523:GYE65530 GOI65523:GOI65530 GEM65523:GEM65530 FUQ65523:FUQ65530 FKU65523:FKU65530 FAY65523:FAY65530 ERC65523:ERC65530 EHG65523:EHG65530 DXK65523:DXK65530 DNO65523:DNO65530 DDS65523:DDS65530 CTW65523:CTW65530 CKA65523:CKA65530 CAE65523:CAE65530 BQI65523:BQI65530 BGM65523:BGM65530 AWQ65523:AWQ65530 AMU65523:AMU65530 ACY65523:ACY65530 TC65523:TC65530 JG65523:JG65530 K65523:K65530 WVS33:WVS34 WLW33:WLW34 WCA33:WCA34 VSE33:VSE34 VII33:VII34 UYM33:UYM34 UOQ33:UOQ34 UEU33:UEU34 TUY33:TUY34 TLC33:TLC34 TBG33:TBG34 SRK33:SRK34 SHO33:SHO34 RXS33:RXS34 RNW33:RNW34 REA33:REA34 QUE33:QUE34 QKI33:QKI34 QAM33:QAM34 PQQ33:PQQ34 PGU33:PGU34 OWY33:OWY34 ONC33:ONC34 ODG33:ODG34 NTK33:NTK34 NJO33:NJO34 MZS33:MZS34 MPW33:MPW34 MGA33:MGA34 LWE33:LWE34 LMI33:LMI34 LCM33:LCM34 KSQ33:KSQ34 KIU33:KIU34 JYY33:JYY34 JPC33:JPC34 JFG33:JFG34 IVK33:IVK34 ILO33:ILO34 IBS33:IBS34 HRW33:HRW34 HIA33:HIA34 GYE33:GYE34 GOI33:GOI34 GEM33:GEM34 FUQ33:FUQ34 FKU33:FKU34 FAY33:FAY34 ERC33:ERC34 EHG33:EHG34 DXK33:DXK34 DNO33:DNO34 DDS33:DDS34 CTW33:CTW34 CKA33:CKA34 CAE33:CAE34 BQI33:BQI34 BGM33:BGM34 AWQ33:AWQ34 AMU33:AMU34 ACY33:ACY34 TC33:TC34 JG33:JG34 K33:K34 WVS983041:WVS983079 WLW983041:WLW983079 WCA983041:WCA983079 VSE983041:VSE983079 VII983041:VII983079 UYM983041:UYM983079 UOQ983041:UOQ983079 UEU983041:UEU983079 TUY983041:TUY983079 TLC983041:TLC983079 TBG983041:TBG983079 SRK983041:SRK983079 SHO983041:SHO983079 RXS983041:RXS983079 RNW983041:RNW983079 REA983041:REA983079 QUE983041:QUE983079 QKI983041:QKI983079 QAM983041:QAM983079 PQQ983041:PQQ983079 PGU983041:PGU983079 OWY983041:OWY983079 ONC983041:ONC983079 ODG983041:ODG983079 NTK983041:NTK983079 NJO983041:NJO983079 MZS983041:MZS983079 MPW983041:MPW983079 MGA983041:MGA983079 LWE983041:LWE983079 LMI983041:LMI983079 LCM983041:LCM983079 KSQ983041:KSQ983079 KIU983041:KIU983079 JYY983041:JYY983079 JPC983041:JPC983079 JFG983041:JFG983079 IVK983041:IVK983079 ILO983041:ILO983079 IBS983041:IBS983079 HRW983041:HRW983079 HIA983041:HIA983079 GYE983041:GYE983079 GOI983041:GOI983079 GEM983041:GEM983079 FUQ983041:FUQ983079 FKU983041:FKU983079 FAY983041:FAY983079 ERC983041:ERC983079 EHG983041:EHG983079 DXK983041:DXK983079 DNO983041:DNO983079 DDS983041:DDS983079 CTW983041:CTW983079 CKA983041:CKA983079 CAE983041:CAE983079 BQI983041:BQI983079 BGM983041:BGM983079 AWQ983041:AWQ983079 AMU983041:AMU983079 ACY983041:ACY983079 TC983041:TC983079 JG983041:JG983079 K983041:K983079 WVS917505:WVS917543 WLW917505:WLW917543 WCA917505:WCA917543 VSE917505:VSE917543 VII917505:VII917543 UYM917505:UYM917543 UOQ917505:UOQ917543 UEU917505:UEU917543 TUY917505:TUY917543 TLC917505:TLC917543 TBG917505:TBG917543 SRK917505:SRK917543 SHO917505:SHO917543 RXS917505:RXS917543 RNW917505:RNW917543 REA917505:REA917543 QUE917505:QUE917543 QKI917505:QKI917543 QAM917505:QAM917543 PQQ917505:PQQ917543 PGU917505:PGU917543 OWY917505:OWY917543 ONC917505:ONC917543 ODG917505:ODG917543 NTK917505:NTK917543 NJO917505:NJO917543 MZS917505:MZS917543 MPW917505:MPW917543 MGA917505:MGA917543 LWE917505:LWE917543 LMI917505:LMI917543 LCM917505:LCM917543 KSQ917505:KSQ917543 KIU917505:KIU917543 JYY917505:JYY917543 JPC917505:JPC917543 JFG917505:JFG917543 IVK917505:IVK917543 ILO917505:ILO917543 IBS917505:IBS917543 HRW917505:HRW917543 HIA917505:HIA917543 GYE917505:GYE917543 GOI917505:GOI917543 GEM917505:GEM917543 FUQ917505:FUQ917543 FKU917505:FKU917543 FAY917505:FAY917543 ERC917505:ERC917543 EHG917505:EHG917543 DXK917505:DXK917543 DNO917505:DNO917543 DDS917505:DDS917543 CTW917505:CTW917543 CKA917505:CKA917543 CAE917505:CAE917543 BQI917505:BQI917543 BGM917505:BGM917543 AWQ917505:AWQ917543 AMU917505:AMU917543 ACY917505:ACY917543 TC917505:TC917543 JG917505:JG917543 K917505:K917543 WVS851969:WVS852007 WLW851969:WLW852007 WCA851969:WCA852007 VSE851969:VSE852007 VII851969:VII852007 UYM851969:UYM852007 UOQ851969:UOQ852007 UEU851969:UEU852007 TUY851969:TUY852007 TLC851969:TLC852007 TBG851969:TBG852007 SRK851969:SRK852007 SHO851969:SHO852007 RXS851969:RXS852007 RNW851969:RNW852007 REA851969:REA852007 QUE851969:QUE852007 QKI851969:QKI852007 QAM851969:QAM852007 PQQ851969:PQQ852007 PGU851969:PGU852007 OWY851969:OWY852007 ONC851969:ONC852007 ODG851969:ODG852007 NTK851969:NTK852007 NJO851969:NJO852007 MZS851969:MZS852007 MPW851969:MPW852007 MGA851969:MGA852007 LWE851969:LWE852007 LMI851969:LMI852007 LCM851969:LCM852007 KSQ851969:KSQ852007 KIU851969:KIU852007 JYY851969:JYY852007 JPC851969:JPC852007 JFG851969:JFG852007 IVK851969:IVK852007 ILO851969:ILO852007 IBS851969:IBS852007 HRW851969:HRW852007 HIA851969:HIA852007 GYE851969:GYE852007 GOI851969:GOI852007 GEM851969:GEM852007 FUQ851969:FUQ852007 FKU851969:FKU852007 FAY851969:FAY852007 ERC851969:ERC852007 EHG851969:EHG852007 DXK851969:DXK852007 DNO851969:DNO852007 DDS851969:DDS852007 CTW851969:CTW852007 CKA851969:CKA852007 CAE851969:CAE852007 BQI851969:BQI852007 BGM851969:BGM852007 AWQ851969:AWQ852007 AMU851969:AMU852007 ACY851969:ACY852007 TC851969:TC852007 JG851969:JG852007 K851969:K852007 WVS786433:WVS786471 WLW786433:WLW786471 WCA786433:WCA786471 VSE786433:VSE786471 VII786433:VII786471 UYM786433:UYM786471 UOQ786433:UOQ786471 UEU786433:UEU786471 TUY786433:TUY786471 TLC786433:TLC786471 TBG786433:TBG786471 SRK786433:SRK786471 SHO786433:SHO786471 RXS786433:RXS786471 RNW786433:RNW786471 REA786433:REA786471 QUE786433:QUE786471 QKI786433:QKI786471 QAM786433:QAM786471 PQQ786433:PQQ786471 PGU786433:PGU786471 OWY786433:OWY786471 ONC786433:ONC786471 ODG786433:ODG786471 NTK786433:NTK786471 NJO786433:NJO786471 MZS786433:MZS786471 MPW786433:MPW786471 MGA786433:MGA786471 LWE786433:LWE786471 LMI786433:LMI786471 LCM786433:LCM786471 KSQ786433:KSQ786471 KIU786433:KIU786471 JYY786433:JYY786471 JPC786433:JPC786471 JFG786433:JFG786471 IVK786433:IVK786471 ILO786433:ILO786471 IBS786433:IBS786471 HRW786433:HRW786471 HIA786433:HIA786471 GYE786433:GYE786471 GOI786433:GOI786471 GEM786433:GEM786471 FUQ786433:FUQ786471 FKU786433:FKU786471 FAY786433:FAY786471 ERC786433:ERC786471 EHG786433:EHG786471 DXK786433:DXK786471 DNO786433:DNO786471 DDS786433:DDS786471 CTW786433:CTW786471 CKA786433:CKA786471 CAE786433:CAE786471 BQI786433:BQI786471 BGM786433:BGM786471 AWQ786433:AWQ786471 AMU786433:AMU786471 ACY786433:ACY786471 TC786433:TC786471 JG786433:JG786471 K786433:K786471 WVS720897:WVS720935 WLW720897:WLW720935 WCA720897:WCA720935 VSE720897:VSE720935 VII720897:VII720935 UYM720897:UYM720935 UOQ720897:UOQ720935 UEU720897:UEU720935 TUY720897:TUY720935 TLC720897:TLC720935 TBG720897:TBG720935 SRK720897:SRK720935 SHO720897:SHO720935 RXS720897:RXS720935 RNW720897:RNW720935 REA720897:REA720935 QUE720897:QUE720935 QKI720897:QKI720935 QAM720897:QAM720935 PQQ720897:PQQ720935 PGU720897:PGU720935 OWY720897:OWY720935 ONC720897:ONC720935 ODG720897:ODG720935 NTK720897:NTK720935 NJO720897:NJO720935 MZS720897:MZS720935 MPW720897:MPW720935 MGA720897:MGA720935 LWE720897:LWE720935 LMI720897:LMI720935 LCM720897:LCM720935 KSQ720897:KSQ720935 KIU720897:KIU720935 JYY720897:JYY720935 JPC720897:JPC720935 JFG720897:JFG720935 IVK720897:IVK720935 ILO720897:ILO720935 IBS720897:IBS720935 HRW720897:HRW720935 HIA720897:HIA720935 GYE720897:GYE720935 GOI720897:GOI720935 GEM720897:GEM720935 FUQ720897:FUQ720935 FKU720897:FKU720935 FAY720897:FAY720935 ERC720897:ERC720935 EHG720897:EHG720935 DXK720897:DXK720935 DNO720897:DNO720935 DDS720897:DDS720935 CTW720897:CTW720935 CKA720897:CKA720935 CAE720897:CAE720935 BQI720897:BQI720935 BGM720897:BGM720935 AWQ720897:AWQ720935 AMU720897:AMU720935 ACY720897:ACY720935 TC720897:TC720935 JG720897:JG720935 K720897:K720935 WVS655361:WVS655399 WLW655361:WLW655399 WCA655361:WCA655399 VSE655361:VSE655399 VII655361:VII655399 UYM655361:UYM655399 UOQ655361:UOQ655399 UEU655361:UEU655399 TUY655361:TUY655399 TLC655361:TLC655399 TBG655361:TBG655399 SRK655361:SRK655399 SHO655361:SHO655399 RXS655361:RXS655399 RNW655361:RNW655399 REA655361:REA655399 QUE655361:QUE655399 QKI655361:QKI655399 QAM655361:QAM655399 PQQ655361:PQQ655399 PGU655361:PGU655399 OWY655361:OWY655399 ONC655361:ONC655399 ODG655361:ODG655399 NTK655361:NTK655399 NJO655361:NJO655399 MZS655361:MZS655399 MPW655361:MPW655399 MGA655361:MGA655399 LWE655361:LWE655399 LMI655361:LMI655399 LCM655361:LCM655399 KSQ655361:KSQ655399 KIU655361:KIU655399 JYY655361:JYY655399 JPC655361:JPC655399 JFG655361:JFG655399 IVK655361:IVK655399 ILO655361:ILO655399 IBS655361:IBS655399 HRW655361:HRW655399 HIA655361:HIA655399 GYE655361:GYE655399 GOI655361:GOI655399 GEM655361:GEM655399 FUQ655361:FUQ655399 FKU655361:FKU655399 FAY655361:FAY655399 ERC655361:ERC655399 EHG655361:EHG655399 DXK655361:DXK655399 DNO655361:DNO655399 DDS655361:DDS655399 CTW655361:CTW655399 CKA655361:CKA655399 CAE655361:CAE655399 BQI655361:BQI655399 BGM655361:BGM655399 AWQ655361:AWQ655399 AMU655361:AMU655399 ACY655361:ACY655399 TC655361:TC655399 JG655361:JG655399 K655361:K655399 WVS589825:WVS589863 WLW589825:WLW589863 WCA589825:WCA589863 VSE589825:VSE589863 VII589825:VII589863 UYM589825:UYM589863 UOQ589825:UOQ589863 UEU589825:UEU589863 TUY589825:TUY589863 TLC589825:TLC589863 TBG589825:TBG589863 SRK589825:SRK589863 SHO589825:SHO589863 RXS589825:RXS589863 RNW589825:RNW589863 REA589825:REA589863 QUE589825:QUE589863 QKI589825:QKI589863 QAM589825:QAM589863 PQQ589825:PQQ589863 PGU589825:PGU589863 OWY589825:OWY589863 ONC589825:ONC589863 ODG589825:ODG589863 NTK589825:NTK589863 NJO589825:NJO589863 MZS589825:MZS589863 MPW589825:MPW589863 MGA589825:MGA589863 LWE589825:LWE589863 LMI589825:LMI589863 LCM589825:LCM589863 KSQ589825:KSQ589863 KIU589825:KIU589863 JYY589825:JYY589863 JPC589825:JPC589863 JFG589825:JFG589863 IVK589825:IVK589863 ILO589825:ILO589863 IBS589825:IBS589863 HRW589825:HRW589863 HIA589825:HIA589863 GYE589825:GYE589863 GOI589825:GOI589863 GEM589825:GEM589863 FUQ589825:FUQ589863 FKU589825:FKU589863 FAY589825:FAY589863 ERC589825:ERC589863 EHG589825:EHG589863 DXK589825:DXK589863 DNO589825:DNO589863 DDS589825:DDS589863 CTW589825:CTW589863 CKA589825:CKA589863 CAE589825:CAE589863 BQI589825:BQI589863 BGM589825:BGM589863 AWQ589825:AWQ589863 AMU589825:AMU589863 ACY589825:ACY589863 TC589825:TC589863 JG589825:JG589863 K589825:K589863 WVS524289:WVS524327 WLW524289:WLW524327 WCA524289:WCA524327 VSE524289:VSE524327 VII524289:VII524327 UYM524289:UYM524327 UOQ524289:UOQ524327 UEU524289:UEU524327 TUY524289:TUY524327 TLC524289:TLC524327 TBG524289:TBG524327 SRK524289:SRK524327 SHO524289:SHO524327 RXS524289:RXS524327 RNW524289:RNW524327 REA524289:REA524327 QUE524289:QUE524327 QKI524289:QKI524327 QAM524289:QAM524327 PQQ524289:PQQ524327 PGU524289:PGU524327 OWY524289:OWY524327 ONC524289:ONC524327 ODG524289:ODG524327 NTK524289:NTK524327 NJO524289:NJO524327 MZS524289:MZS524327 MPW524289:MPW524327 MGA524289:MGA524327 LWE524289:LWE524327 LMI524289:LMI524327 LCM524289:LCM524327 KSQ524289:KSQ524327 KIU524289:KIU524327 JYY524289:JYY524327 JPC524289:JPC524327 JFG524289:JFG524327 IVK524289:IVK524327 ILO524289:ILO524327 IBS524289:IBS524327 HRW524289:HRW524327 HIA524289:HIA524327 GYE524289:GYE524327 GOI524289:GOI524327 GEM524289:GEM524327 FUQ524289:FUQ524327 FKU524289:FKU524327 FAY524289:FAY524327 ERC524289:ERC524327 EHG524289:EHG524327 DXK524289:DXK524327 DNO524289:DNO524327 DDS524289:DDS524327 CTW524289:CTW524327 CKA524289:CKA524327 CAE524289:CAE524327 BQI524289:BQI524327 BGM524289:BGM524327 AWQ524289:AWQ524327 AMU524289:AMU524327 ACY524289:ACY524327 TC524289:TC524327 JG524289:JG524327 K524289:K524327 WVS458753:WVS458791 WLW458753:WLW458791 WCA458753:WCA458791 VSE458753:VSE458791 VII458753:VII458791 UYM458753:UYM458791 UOQ458753:UOQ458791 UEU458753:UEU458791 TUY458753:TUY458791 TLC458753:TLC458791 TBG458753:TBG458791 SRK458753:SRK458791 SHO458753:SHO458791 RXS458753:RXS458791 RNW458753:RNW458791 REA458753:REA458791 QUE458753:QUE458791 QKI458753:QKI458791 QAM458753:QAM458791 PQQ458753:PQQ458791 PGU458753:PGU458791 OWY458753:OWY458791 ONC458753:ONC458791 ODG458753:ODG458791 NTK458753:NTK458791 NJO458753:NJO458791 MZS458753:MZS458791 MPW458753:MPW458791 MGA458753:MGA458791 LWE458753:LWE458791 LMI458753:LMI458791 LCM458753:LCM458791 KSQ458753:KSQ458791 KIU458753:KIU458791 JYY458753:JYY458791 JPC458753:JPC458791 JFG458753:JFG458791 IVK458753:IVK458791 ILO458753:ILO458791 IBS458753:IBS458791 HRW458753:HRW458791 HIA458753:HIA458791 GYE458753:GYE458791 GOI458753:GOI458791 GEM458753:GEM458791 FUQ458753:FUQ458791 FKU458753:FKU458791 FAY458753:FAY458791 ERC458753:ERC458791 EHG458753:EHG458791 DXK458753:DXK458791 DNO458753:DNO458791 DDS458753:DDS458791 CTW458753:CTW458791 CKA458753:CKA458791 CAE458753:CAE458791 BQI458753:BQI458791 BGM458753:BGM458791 AWQ458753:AWQ458791 AMU458753:AMU458791 ACY458753:ACY458791 TC458753:TC458791 JG458753:JG458791 K458753:K458791 WVS393217:WVS393255 WLW393217:WLW393255 WCA393217:WCA393255 VSE393217:VSE393255 VII393217:VII393255 UYM393217:UYM393255 UOQ393217:UOQ393255 UEU393217:UEU393255 TUY393217:TUY393255 TLC393217:TLC393255 TBG393217:TBG393255 SRK393217:SRK393255 SHO393217:SHO393255 RXS393217:RXS393255 RNW393217:RNW393255 REA393217:REA393255 QUE393217:QUE393255 QKI393217:QKI393255 QAM393217:QAM393255 PQQ393217:PQQ393255 PGU393217:PGU393255 OWY393217:OWY393255 ONC393217:ONC393255 ODG393217:ODG393255 NTK393217:NTK393255 NJO393217:NJO393255 MZS393217:MZS393255 MPW393217:MPW393255 MGA393217:MGA393255 LWE393217:LWE393255 LMI393217:LMI393255 LCM393217:LCM393255 KSQ393217:KSQ393255 KIU393217:KIU393255 JYY393217:JYY393255 JPC393217:JPC393255 JFG393217:JFG393255 IVK393217:IVK393255 ILO393217:ILO393255 IBS393217:IBS393255 HRW393217:HRW393255 HIA393217:HIA393255 GYE393217:GYE393255 GOI393217:GOI393255 GEM393217:GEM393255 FUQ393217:FUQ393255 FKU393217:FKU393255 FAY393217:FAY393255 ERC393217:ERC393255 EHG393217:EHG393255 DXK393217:DXK393255 DNO393217:DNO393255 DDS393217:DDS393255 CTW393217:CTW393255 CKA393217:CKA393255 CAE393217:CAE393255 BQI393217:BQI393255 BGM393217:BGM393255 AWQ393217:AWQ393255 AMU393217:AMU393255 ACY393217:ACY393255 TC393217:TC393255 JG393217:JG393255 K393217:K393255 WVS327681:WVS327719 WLW327681:WLW327719 WCA327681:WCA327719 VSE327681:VSE327719 VII327681:VII327719 UYM327681:UYM327719 UOQ327681:UOQ327719 UEU327681:UEU327719 TUY327681:TUY327719 TLC327681:TLC327719 TBG327681:TBG327719 SRK327681:SRK327719 SHO327681:SHO327719 RXS327681:RXS327719 RNW327681:RNW327719 REA327681:REA327719 QUE327681:QUE327719 QKI327681:QKI327719 QAM327681:QAM327719 PQQ327681:PQQ327719 PGU327681:PGU327719 OWY327681:OWY327719 ONC327681:ONC327719 ODG327681:ODG327719 NTK327681:NTK327719 NJO327681:NJO327719 MZS327681:MZS327719 MPW327681:MPW327719 MGA327681:MGA327719 LWE327681:LWE327719 LMI327681:LMI327719 LCM327681:LCM327719 KSQ327681:KSQ327719 KIU327681:KIU327719 JYY327681:JYY327719 JPC327681:JPC327719 JFG327681:JFG327719 IVK327681:IVK327719 ILO327681:ILO327719 IBS327681:IBS327719 HRW327681:HRW327719 HIA327681:HIA327719 GYE327681:GYE327719 GOI327681:GOI327719 GEM327681:GEM327719 FUQ327681:FUQ327719 FKU327681:FKU327719 FAY327681:FAY327719 ERC327681:ERC327719 EHG327681:EHG327719 DXK327681:DXK327719 DNO327681:DNO327719 DDS327681:DDS327719 CTW327681:CTW327719 CKA327681:CKA327719 CAE327681:CAE327719 BQI327681:BQI327719 BGM327681:BGM327719 AWQ327681:AWQ327719 AMU327681:AMU327719 ACY327681:ACY327719 TC327681:TC327719 JG327681:JG327719 K327681:K327719 WVS262145:WVS262183 WLW262145:WLW262183 WCA262145:WCA262183 VSE262145:VSE262183 VII262145:VII262183 UYM262145:UYM262183 UOQ262145:UOQ262183 UEU262145:UEU262183 TUY262145:TUY262183 TLC262145:TLC262183 TBG262145:TBG262183 SRK262145:SRK262183 SHO262145:SHO262183 RXS262145:RXS262183 RNW262145:RNW262183 REA262145:REA262183 QUE262145:QUE262183 QKI262145:QKI262183 QAM262145:QAM262183 PQQ262145:PQQ262183 PGU262145:PGU262183 OWY262145:OWY262183 ONC262145:ONC262183 ODG262145:ODG262183 NTK262145:NTK262183 NJO262145:NJO262183 MZS262145:MZS262183 MPW262145:MPW262183 MGA262145:MGA262183 LWE262145:LWE262183 LMI262145:LMI262183 LCM262145:LCM262183 KSQ262145:KSQ262183 KIU262145:KIU262183 JYY262145:JYY262183 JPC262145:JPC262183 JFG262145:JFG262183 IVK262145:IVK262183 ILO262145:ILO262183 IBS262145:IBS262183 HRW262145:HRW262183 HIA262145:HIA262183 GYE262145:GYE262183 GOI262145:GOI262183 GEM262145:GEM262183 FUQ262145:FUQ262183 FKU262145:FKU262183 FAY262145:FAY262183 ERC262145:ERC262183 EHG262145:EHG262183 DXK262145:DXK262183 DNO262145:DNO262183 DDS262145:DDS262183 CTW262145:CTW262183 CKA262145:CKA262183 CAE262145:CAE262183 BQI262145:BQI262183 BGM262145:BGM262183 AWQ262145:AWQ262183 AMU262145:AMU262183 ACY262145:ACY262183 TC262145:TC262183 JG262145:JG262183 K262145:K262183 WVS196609:WVS196647 WLW196609:WLW196647 WCA196609:WCA196647 VSE196609:VSE196647 VII196609:VII196647 UYM196609:UYM196647 UOQ196609:UOQ196647 UEU196609:UEU196647 TUY196609:TUY196647 TLC196609:TLC196647 TBG196609:TBG196647 SRK196609:SRK196647 SHO196609:SHO196647 RXS196609:RXS196647 RNW196609:RNW196647 REA196609:REA196647 QUE196609:QUE196647 QKI196609:QKI196647 QAM196609:QAM196647 PQQ196609:PQQ196647 PGU196609:PGU196647 OWY196609:OWY196647 ONC196609:ONC196647 ODG196609:ODG196647 NTK196609:NTK196647 NJO196609:NJO196647 MZS196609:MZS196647 MPW196609:MPW196647 MGA196609:MGA196647 LWE196609:LWE196647 LMI196609:LMI196647 LCM196609:LCM196647 KSQ196609:KSQ196647 KIU196609:KIU196647 JYY196609:JYY196647 JPC196609:JPC196647 JFG196609:JFG196647 IVK196609:IVK196647 ILO196609:ILO196647 IBS196609:IBS196647 HRW196609:HRW196647 HIA196609:HIA196647 GYE196609:GYE196647 GOI196609:GOI196647 GEM196609:GEM196647 FUQ196609:FUQ196647 FKU196609:FKU196647 FAY196609:FAY196647 ERC196609:ERC196647 EHG196609:EHG196647 DXK196609:DXK196647 DNO196609:DNO196647 DDS196609:DDS196647 CTW196609:CTW196647 CKA196609:CKA196647 CAE196609:CAE196647 BQI196609:BQI196647 BGM196609:BGM196647 AWQ196609:AWQ196647 AMU196609:AMU196647 ACY196609:ACY196647 TC196609:TC196647 JG196609:JG196647 K196609:K196647 WVS131073:WVS131111 WLW131073:WLW131111 WCA131073:WCA131111 VSE131073:VSE131111 VII131073:VII131111 UYM131073:UYM131111 UOQ131073:UOQ131111 UEU131073:UEU131111 TUY131073:TUY131111 TLC131073:TLC131111 TBG131073:TBG131111 SRK131073:SRK131111 SHO131073:SHO131111 RXS131073:RXS131111 RNW131073:RNW131111 REA131073:REA131111 QUE131073:QUE131111 QKI131073:QKI131111 QAM131073:QAM131111 PQQ131073:PQQ131111 PGU131073:PGU131111 OWY131073:OWY131111 ONC131073:ONC131111 ODG131073:ODG131111 NTK131073:NTK131111 NJO131073:NJO131111 MZS131073:MZS131111 MPW131073:MPW131111 MGA131073:MGA131111 LWE131073:LWE131111 LMI131073:LMI131111 LCM131073:LCM131111 KSQ131073:KSQ131111 KIU131073:KIU131111 JYY131073:JYY131111 JPC131073:JPC131111 JFG131073:JFG131111 IVK131073:IVK131111 ILO131073:ILO131111 IBS131073:IBS131111 HRW131073:HRW131111 HIA131073:HIA131111 GYE131073:GYE131111 GOI131073:GOI131111 GEM131073:GEM131111 FUQ131073:FUQ131111 FKU131073:FKU131111 FAY131073:FAY131111 ERC131073:ERC131111 EHG131073:EHG131111 DXK131073:DXK131111 DNO131073:DNO131111 DDS131073:DDS131111 CTW131073:CTW131111 CKA131073:CKA131111 CAE131073:CAE131111 BQI131073:BQI131111 BGM131073:BGM131111 AWQ131073:AWQ131111 AMU131073:AMU131111 ACY131073:ACY131111 TC131073:TC131111 JG131073:JG131111 K131073:K131111 WVS65537:WVS65575 WLW65537:WLW65575 WCA65537:WCA65575 VSE65537:VSE65575 VII65537:VII65575 UYM65537:UYM65575 UOQ65537:UOQ65575 UEU65537:UEU65575 TUY65537:TUY65575 TLC65537:TLC65575 TBG65537:TBG65575 SRK65537:SRK65575 SHO65537:SHO65575 RXS65537:RXS65575 RNW65537:RNW65575 REA65537:REA65575 QUE65537:QUE65575 QKI65537:QKI65575 QAM65537:QAM65575 PQQ65537:PQQ65575 PGU65537:PGU65575 OWY65537:OWY65575 ONC65537:ONC65575 ODG65537:ODG65575 NTK65537:NTK65575 NJO65537:NJO65575 MZS65537:MZS65575 MPW65537:MPW65575 MGA65537:MGA65575 LWE65537:LWE65575 LMI65537:LMI65575 LCM65537:LCM65575 KSQ65537:KSQ65575 KIU65537:KIU65575 JYY65537:JYY65575 JPC65537:JPC65575 JFG65537:JFG65575 IVK65537:IVK65575 ILO65537:ILO65575 IBS65537:IBS65575 HRW65537:HRW65575 HIA65537:HIA65575 GYE65537:GYE65575 GOI65537:GOI65575 GEM65537:GEM65575 FUQ65537:FUQ65575 FKU65537:FKU65575 FAY65537:FAY65575 ERC65537:ERC65575 EHG65537:EHG65575 DXK65537:DXK65575 DNO65537:DNO65575 DDS65537:DDS65575 CTW65537:CTW65575 CKA65537:CKA65575 CAE65537:CAE65575 BQI65537:BQI65575 BGM65537:BGM65575 AWQ65537:AWQ65575 AMU65537:AMU65575 ACY65537:ACY65575 TC65537:TC65575 JG65537:JG65575 K65537:K65575 WLW40 WCA40 VSE40 VII40 UYM40 UOQ40 UEU40 TUY40 TLC40 TBG40 SRK40 SHO40 RXS40 RNW40 REA40 QUE40 QKI40 QAM40 PQQ40 PGU40 OWY40 ONC40 ODG40 NTK40 NJO40 MZS40 MPW40 MGA40 LWE40 LMI40 LCM40 KSQ40 KIU40 JYY40 JPC40 JFG40 IVK40 ILO40 IBS40 HRW40 HIA40 GYE40 GOI40 GEM40 FUQ40 FKU40 FAY40 ERC40 EHG40 DXK40 DNO40 DDS40 CTW40 CKA40 CAE40 BQI40 BGM40 AWQ40 AMU40 ACY40 TC40 JG40 K40:K42" xr:uid="{00000000-0002-0000-0100-000001000000}">
      <formula1>$J$99:$J$101</formula1>
    </dataValidation>
    <dataValidation type="textLength" operator="lessThanOrEqual" allowBlank="1" showInputMessage="1" showErrorMessage="1" errorTitle="Description is to long!" error="Maximum of 250 characters.  Please shorten the length of the description." sqref="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495 IZ65495 SV65495 ACR65495 AMN65495 AWJ65495 BGF65495 BQB65495 BZX65495 CJT65495 CTP65495 DDL65495 DNH65495 DXD65495 EGZ65495 EQV65495 FAR65495 FKN65495 FUJ65495 GEF65495 GOB65495 GXX65495 HHT65495 HRP65495 IBL65495 ILH65495 IVD65495 JEZ65495 JOV65495 JYR65495 KIN65495 KSJ65495 LCF65495 LMB65495 LVX65495 MFT65495 MPP65495 MZL65495 NJH65495 NTD65495 OCZ65495 OMV65495 OWR65495 PGN65495 PQJ65495 QAF65495 QKB65495 QTX65495 RDT65495 RNP65495 RXL65495 SHH65495 SRD65495 TAZ65495 TKV65495 TUR65495 UEN65495 UOJ65495 UYF65495 VIB65495 VRX65495 WBT65495 WLP65495 WVL65495 D131031 IZ131031 SV131031 ACR131031 AMN131031 AWJ131031 BGF131031 BQB131031 BZX131031 CJT131031 CTP131031 DDL131031 DNH131031 DXD131031 EGZ131031 EQV131031 FAR131031 FKN131031 FUJ131031 GEF131031 GOB131031 GXX131031 HHT131031 HRP131031 IBL131031 ILH131031 IVD131031 JEZ131031 JOV131031 JYR131031 KIN131031 KSJ131031 LCF131031 LMB131031 LVX131031 MFT131031 MPP131031 MZL131031 NJH131031 NTD131031 OCZ131031 OMV131031 OWR131031 PGN131031 PQJ131031 QAF131031 QKB131031 QTX131031 RDT131031 RNP131031 RXL131031 SHH131031 SRD131031 TAZ131031 TKV131031 TUR131031 UEN131031 UOJ131031 UYF131031 VIB131031 VRX131031 WBT131031 WLP131031 WVL131031 D196567 IZ196567 SV196567 ACR196567 AMN196567 AWJ196567 BGF196567 BQB196567 BZX196567 CJT196567 CTP196567 DDL196567 DNH196567 DXD196567 EGZ196567 EQV196567 FAR196567 FKN196567 FUJ196567 GEF196567 GOB196567 GXX196567 HHT196567 HRP196567 IBL196567 ILH196567 IVD196567 JEZ196567 JOV196567 JYR196567 KIN196567 KSJ196567 LCF196567 LMB196567 LVX196567 MFT196567 MPP196567 MZL196567 NJH196567 NTD196567 OCZ196567 OMV196567 OWR196567 PGN196567 PQJ196567 QAF196567 QKB196567 QTX196567 RDT196567 RNP196567 RXL196567 SHH196567 SRD196567 TAZ196567 TKV196567 TUR196567 UEN196567 UOJ196567 UYF196567 VIB196567 VRX196567 WBT196567 WLP196567 WVL196567 D262103 IZ262103 SV262103 ACR262103 AMN262103 AWJ262103 BGF262103 BQB262103 BZX262103 CJT262103 CTP262103 DDL262103 DNH262103 DXD262103 EGZ262103 EQV262103 FAR262103 FKN262103 FUJ262103 GEF262103 GOB262103 GXX262103 HHT262103 HRP262103 IBL262103 ILH262103 IVD262103 JEZ262103 JOV262103 JYR262103 KIN262103 KSJ262103 LCF262103 LMB262103 LVX262103 MFT262103 MPP262103 MZL262103 NJH262103 NTD262103 OCZ262103 OMV262103 OWR262103 PGN262103 PQJ262103 QAF262103 QKB262103 QTX262103 RDT262103 RNP262103 RXL262103 SHH262103 SRD262103 TAZ262103 TKV262103 TUR262103 UEN262103 UOJ262103 UYF262103 VIB262103 VRX262103 WBT262103 WLP262103 WVL262103 D327639 IZ327639 SV327639 ACR327639 AMN327639 AWJ327639 BGF327639 BQB327639 BZX327639 CJT327639 CTP327639 DDL327639 DNH327639 DXD327639 EGZ327639 EQV327639 FAR327639 FKN327639 FUJ327639 GEF327639 GOB327639 GXX327639 HHT327639 HRP327639 IBL327639 ILH327639 IVD327639 JEZ327639 JOV327639 JYR327639 KIN327639 KSJ327639 LCF327639 LMB327639 LVX327639 MFT327639 MPP327639 MZL327639 NJH327639 NTD327639 OCZ327639 OMV327639 OWR327639 PGN327639 PQJ327639 QAF327639 QKB327639 QTX327639 RDT327639 RNP327639 RXL327639 SHH327639 SRD327639 TAZ327639 TKV327639 TUR327639 UEN327639 UOJ327639 UYF327639 VIB327639 VRX327639 WBT327639 WLP327639 WVL327639 D393175 IZ393175 SV393175 ACR393175 AMN393175 AWJ393175 BGF393175 BQB393175 BZX393175 CJT393175 CTP393175 DDL393175 DNH393175 DXD393175 EGZ393175 EQV393175 FAR393175 FKN393175 FUJ393175 GEF393175 GOB393175 GXX393175 HHT393175 HRP393175 IBL393175 ILH393175 IVD393175 JEZ393175 JOV393175 JYR393175 KIN393175 KSJ393175 LCF393175 LMB393175 LVX393175 MFT393175 MPP393175 MZL393175 NJH393175 NTD393175 OCZ393175 OMV393175 OWR393175 PGN393175 PQJ393175 QAF393175 QKB393175 QTX393175 RDT393175 RNP393175 RXL393175 SHH393175 SRD393175 TAZ393175 TKV393175 TUR393175 UEN393175 UOJ393175 UYF393175 VIB393175 VRX393175 WBT393175 WLP393175 WVL393175 D458711 IZ458711 SV458711 ACR458711 AMN458711 AWJ458711 BGF458711 BQB458711 BZX458711 CJT458711 CTP458711 DDL458711 DNH458711 DXD458711 EGZ458711 EQV458711 FAR458711 FKN458711 FUJ458711 GEF458711 GOB458711 GXX458711 HHT458711 HRP458711 IBL458711 ILH458711 IVD458711 JEZ458711 JOV458711 JYR458711 KIN458711 KSJ458711 LCF458711 LMB458711 LVX458711 MFT458711 MPP458711 MZL458711 NJH458711 NTD458711 OCZ458711 OMV458711 OWR458711 PGN458711 PQJ458711 QAF458711 QKB458711 QTX458711 RDT458711 RNP458711 RXL458711 SHH458711 SRD458711 TAZ458711 TKV458711 TUR458711 UEN458711 UOJ458711 UYF458711 VIB458711 VRX458711 WBT458711 WLP458711 WVL458711 D524247 IZ524247 SV524247 ACR524247 AMN524247 AWJ524247 BGF524247 BQB524247 BZX524247 CJT524247 CTP524247 DDL524247 DNH524247 DXD524247 EGZ524247 EQV524247 FAR524247 FKN524247 FUJ524247 GEF524247 GOB524247 GXX524247 HHT524247 HRP524247 IBL524247 ILH524247 IVD524247 JEZ524247 JOV524247 JYR524247 KIN524247 KSJ524247 LCF524247 LMB524247 LVX524247 MFT524247 MPP524247 MZL524247 NJH524247 NTD524247 OCZ524247 OMV524247 OWR524247 PGN524247 PQJ524247 QAF524247 QKB524247 QTX524247 RDT524247 RNP524247 RXL524247 SHH524247 SRD524247 TAZ524247 TKV524247 TUR524247 UEN524247 UOJ524247 UYF524247 VIB524247 VRX524247 WBT524247 WLP524247 WVL524247 D589783 IZ589783 SV589783 ACR589783 AMN589783 AWJ589783 BGF589783 BQB589783 BZX589783 CJT589783 CTP589783 DDL589783 DNH589783 DXD589783 EGZ589783 EQV589783 FAR589783 FKN589783 FUJ589783 GEF589783 GOB589783 GXX589783 HHT589783 HRP589783 IBL589783 ILH589783 IVD589783 JEZ589783 JOV589783 JYR589783 KIN589783 KSJ589783 LCF589783 LMB589783 LVX589783 MFT589783 MPP589783 MZL589783 NJH589783 NTD589783 OCZ589783 OMV589783 OWR589783 PGN589783 PQJ589783 QAF589783 QKB589783 QTX589783 RDT589783 RNP589783 RXL589783 SHH589783 SRD589783 TAZ589783 TKV589783 TUR589783 UEN589783 UOJ589783 UYF589783 VIB589783 VRX589783 WBT589783 WLP589783 WVL589783 D655319 IZ655319 SV655319 ACR655319 AMN655319 AWJ655319 BGF655319 BQB655319 BZX655319 CJT655319 CTP655319 DDL655319 DNH655319 DXD655319 EGZ655319 EQV655319 FAR655319 FKN655319 FUJ655319 GEF655319 GOB655319 GXX655319 HHT655319 HRP655319 IBL655319 ILH655319 IVD655319 JEZ655319 JOV655319 JYR655319 KIN655319 KSJ655319 LCF655319 LMB655319 LVX655319 MFT655319 MPP655319 MZL655319 NJH655319 NTD655319 OCZ655319 OMV655319 OWR655319 PGN655319 PQJ655319 QAF655319 QKB655319 QTX655319 RDT655319 RNP655319 RXL655319 SHH655319 SRD655319 TAZ655319 TKV655319 TUR655319 UEN655319 UOJ655319 UYF655319 VIB655319 VRX655319 WBT655319 WLP655319 WVL655319 D720855 IZ720855 SV720855 ACR720855 AMN720855 AWJ720855 BGF720855 BQB720855 BZX720855 CJT720855 CTP720855 DDL720855 DNH720855 DXD720855 EGZ720855 EQV720855 FAR720855 FKN720855 FUJ720855 GEF720855 GOB720855 GXX720855 HHT720855 HRP720855 IBL720855 ILH720855 IVD720855 JEZ720855 JOV720855 JYR720855 KIN720855 KSJ720855 LCF720855 LMB720855 LVX720855 MFT720855 MPP720855 MZL720855 NJH720855 NTD720855 OCZ720855 OMV720855 OWR720855 PGN720855 PQJ720855 QAF720855 QKB720855 QTX720855 RDT720855 RNP720855 RXL720855 SHH720855 SRD720855 TAZ720855 TKV720855 TUR720855 UEN720855 UOJ720855 UYF720855 VIB720855 VRX720855 WBT720855 WLP720855 WVL720855 D786391 IZ786391 SV786391 ACR786391 AMN786391 AWJ786391 BGF786391 BQB786391 BZX786391 CJT786391 CTP786391 DDL786391 DNH786391 DXD786391 EGZ786391 EQV786391 FAR786391 FKN786391 FUJ786391 GEF786391 GOB786391 GXX786391 HHT786391 HRP786391 IBL786391 ILH786391 IVD786391 JEZ786391 JOV786391 JYR786391 KIN786391 KSJ786391 LCF786391 LMB786391 LVX786391 MFT786391 MPP786391 MZL786391 NJH786391 NTD786391 OCZ786391 OMV786391 OWR786391 PGN786391 PQJ786391 QAF786391 QKB786391 QTX786391 RDT786391 RNP786391 RXL786391 SHH786391 SRD786391 TAZ786391 TKV786391 TUR786391 UEN786391 UOJ786391 UYF786391 VIB786391 VRX786391 WBT786391 WLP786391 WVL786391 D851927 IZ851927 SV851927 ACR851927 AMN851927 AWJ851927 BGF851927 BQB851927 BZX851927 CJT851927 CTP851927 DDL851927 DNH851927 DXD851927 EGZ851927 EQV851927 FAR851927 FKN851927 FUJ851927 GEF851927 GOB851927 GXX851927 HHT851927 HRP851927 IBL851927 ILH851927 IVD851927 JEZ851927 JOV851927 JYR851927 KIN851927 KSJ851927 LCF851927 LMB851927 LVX851927 MFT851927 MPP851927 MZL851927 NJH851927 NTD851927 OCZ851927 OMV851927 OWR851927 PGN851927 PQJ851927 QAF851927 QKB851927 QTX851927 RDT851927 RNP851927 RXL851927 SHH851927 SRD851927 TAZ851927 TKV851927 TUR851927 UEN851927 UOJ851927 UYF851927 VIB851927 VRX851927 WBT851927 WLP851927 WVL851927 D917463 IZ917463 SV917463 ACR917463 AMN917463 AWJ917463 BGF917463 BQB917463 BZX917463 CJT917463 CTP917463 DDL917463 DNH917463 DXD917463 EGZ917463 EQV917463 FAR917463 FKN917463 FUJ917463 GEF917463 GOB917463 GXX917463 HHT917463 HRP917463 IBL917463 ILH917463 IVD917463 JEZ917463 JOV917463 JYR917463 KIN917463 KSJ917463 LCF917463 LMB917463 LVX917463 MFT917463 MPP917463 MZL917463 NJH917463 NTD917463 OCZ917463 OMV917463 OWR917463 PGN917463 PQJ917463 QAF917463 QKB917463 QTX917463 RDT917463 RNP917463 RXL917463 SHH917463 SRD917463 TAZ917463 TKV917463 TUR917463 UEN917463 UOJ917463 UYF917463 VIB917463 VRX917463 WBT917463 WLP917463 WVL917463 D982999 IZ982999 SV982999 ACR982999 AMN982999 AWJ982999 BGF982999 BQB982999 BZX982999 CJT982999 CTP982999 DDL982999 DNH982999 DXD982999 EGZ982999 EQV982999 FAR982999 FKN982999 FUJ982999 GEF982999 GOB982999 GXX982999 HHT982999 HRP982999 IBL982999 ILH982999 IVD982999 JEZ982999 JOV982999 JYR982999 KIN982999 KSJ982999 LCF982999 LMB982999 LVX982999 MFT982999 MPP982999 MZL982999 NJH982999 NTD982999 OCZ982999 OMV982999 OWR982999 PGN982999 PQJ982999 QAF982999 QKB982999 QTX982999 RDT982999 RNP982999 RXL982999 SHH982999 SRD982999 TAZ982999 TKV982999 TUR982999 UEN982999 UOJ982999 UYF982999 VIB982999 VRX982999 WBT982999 WLP982999 WVL982999" xr:uid="{00000000-0002-0000-0100-000002000000}">
      <formula1>250</formula1>
    </dataValidation>
    <dataValidation type="list" allowBlank="1" showInputMessage="1" showErrorMessage="1" sqref="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04 IZ65504 SV65504 ACR65504 AMN65504 AWJ65504 BGF65504 BQB65504 BZX65504 CJT65504 CTP65504 DDL65504 DNH65504 DXD65504 EGZ65504 EQV65504 FAR65504 FKN65504 FUJ65504 GEF65504 GOB65504 GXX65504 HHT65504 HRP65504 IBL65504 ILH65504 IVD65504 JEZ65504 JOV65504 JYR65504 KIN65504 KSJ65504 LCF65504 LMB65504 LVX65504 MFT65504 MPP65504 MZL65504 NJH65504 NTD65504 OCZ65504 OMV65504 OWR65504 PGN65504 PQJ65504 QAF65504 QKB65504 QTX65504 RDT65504 RNP65504 RXL65504 SHH65504 SRD65504 TAZ65504 TKV65504 TUR65504 UEN65504 UOJ65504 UYF65504 VIB65504 VRX65504 WBT65504 WLP65504 WVL65504 D131040 IZ131040 SV131040 ACR131040 AMN131040 AWJ131040 BGF131040 BQB131040 BZX131040 CJT131040 CTP131040 DDL131040 DNH131040 DXD131040 EGZ131040 EQV131040 FAR131040 FKN131040 FUJ131040 GEF131040 GOB131040 GXX131040 HHT131040 HRP131040 IBL131040 ILH131040 IVD131040 JEZ131040 JOV131040 JYR131040 KIN131040 KSJ131040 LCF131040 LMB131040 LVX131040 MFT131040 MPP131040 MZL131040 NJH131040 NTD131040 OCZ131040 OMV131040 OWR131040 PGN131040 PQJ131040 QAF131040 QKB131040 QTX131040 RDT131040 RNP131040 RXL131040 SHH131040 SRD131040 TAZ131040 TKV131040 TUR131040 UEN131040 UOJ131040 UYF131040 VIB131040 VRX131040 WBT131040 WLP131040 WVL131040 D196576 IZ196576 SV196576 ACR196576 AMN196576 AWJ196576 BGF196576 BQB196576 BZX196576 CJT196576 CTP196576 DDL196576 DNH196576 DXD196576 EGZ196576 EQV196576 FAR196576 FKN196576 FUJ196576 GEF196576 GOB196576 GXX196576 HHT196576 HRP196576 IBL196576 ILH196576 IVD196576 JEZ196576 JOV196576 JYR196576 KIN196576 KSJ196576 LCF196576 LMB196576 LVX196576 MFT196576 MPP196576 MZL196576 NJH196576 NTD196576 OCZ196576 OMV196576 OWR196576 PGN196576 PQJ196576 QAF196576 QKB196576 QTX196576 RDT196576 RNP196576 RXL196576 SHH196576 SRD196576 TAZ196576 TKV196576 TUR196576 UEN196576 UOJ196576 UYF196576 VIB196576 VRX196576 WBT196576 WLP196576 WVL196576 D262112 IZ262112 SV262112 ACR262112 AMN262112 AWJ262112 BGF262112 BQB262112 BZX262112 CJT262112 CTP262112 DDL262112 DNH262112 DXD262112 EGZ262112 EQV262112 FAR262112 FKN262112 FUJ262112 GEF262112 GOB262112 GXX262112 HHT262112 HRP262112 IBL262112 ILH262112 IVD262112 JEZ262112 JOV262112 JYR262112 KIN262112 KSJ262112 LCF262112 LMB262112 LVX262112 MFT262112 MPP262112 MZL262112 NJH262112 NTD262112 OCZ262112 OMV262112 OWR262112 PGN262112 PQJ262112 QAF262112 QKB262112 QTX262112 RDT262112 RNP262112 RXL262112 SHH262112 SRD262112 TAZ262112 TKV262112 TUR262112 UEN262112 UOJ262112 UYF262112 VIB262112 VRX262112 WBT262112 WLP262112 WVL262112 D327648 IZ327648 SV327648 ACR327648 AMN327648 AWJ327648 BGF327648 BQB327648 BZX327648 CJT327648 CTP327648 DDL327648 DNH327648 DXD327648 EGZ327648 EQV327648 FAR327648 FKN327648 FUJ327648 GEF327648 GOB327648 GXX327648 HHT327648 HRP327648 IBL327648 ILH327648 IVD327648 JEZ327648 JOV327648 JYR327648 KIN327648 KSJ327648 LCF327648 LMB327648 LVX327648 MFT327648 MPP327648 MZL327648 NJH327648 NTD327648 OCZ327648 OMV327648 OWR327648 PGN327648 PQJ327648 QAF327648 QKB327648 QTX327648 RDT327648 RNP327648 RXL327648 SHH327648 SRD327648 TAZ327648 TKV327648 TUR327648 UEN327648 UOJ327648 UYF327648 VIB327648 VRX327648 WBT327648 WLP327648 WVL327648 D393184 IZ393184 SV393184 ACR393184 AMN393184 AWJ393184 BGF393184 BQB393184 BZX393184 CJT393184 CTP393184 DDL393184 DNH393184 DXD393184 EGZ393184 EQV393184 FAR393184 FKN393184 FUJ393184 GEF393184 GOB393184 GXX393184 HHT393184 HRP393184 IBL393184 ILH393184 IVD393184 JEZ393184 JOV393184 JYR393184 KIN393184 KSJ393184 LCF393184 LMB393184 LVX393184 MFT393184 MPP393184 MZL393184 NJH393184 NTD393184 OCZ393184 OMV393184 OWR393184 PGN393184 PQJ393184 QAF393184 QKB393184 QTX393184 RDT393184 RNP393184 RXL393184 SHH393184 SRD393184 TAZ393184 TKV393184 TUR393184 UEN393184 UOJ393184 UYF393184 VIB393184 VRX393184 WBT393184 WLP393184 WVL393184 D458720 IZ458720 SV458720 ACR458720 AMN458720 AWJ458720 BGF458720 BQB458720 BZX458720 CJT458720 CTP458720 DDL458720 DNH458720 DXD458720 EGZ458720 EQV458720 FAR458720 FKN458720 FUJ458720 GEF458720 GOB458720 GXX458720 HHT458720 HRP458720 IBL458720 ILH458720 IVD458720 JEZ458720 JOV458720 JYR458720 KIN458720 KSJ458720 LCF458720 LMB458720 LVX458720 MFT458720 MPP458720 MZL458720 NJH458720 NTD458720 OCZ458720 OMV458720 OWR458720 PGN458720 PQJ458720 QAF458720 QKB458720 QTX458720 RDT458720 RNP458720 RXL458720 SHH458720 SRD458720 TAZ458720 TKV458720 TUR458720 UEN458720 UOJ458720 UYF458720 VIB458720 VRX458720 WBT458720 WLP458720 WVL458720 D524256 IZ524256 SV524256 ACR524256 AMN524256 AWJ524256 BGF524256 BQB524256 BZX524256 CJT524256 CTP524256 DDL524256 DNH524256 DXD524256 EGZ524256 EQV524256 FAR524256 FKN524256 FUJ524256 GEF524256 GOB524256 GXX524256 HHT524256 HRP524256 IBL524256 ILH524256 IVD524256 JEZ524256 JOV524256 JYR524256 KIN524256 KSJ524256 LCF524256 LMB524256 LVX524256 MFT524256 MPP524256 MZL524256 NJH524256 NTD524256 OCZ524256 OMV524256 OWR524256 PGN524256 PQJ524256 QAF524256 QKB524256 QTX524256 RDT524256 RNP524256 RXL524256 SHH524256 SRD524256 TAZ524256 TKV524256 TUR524256 UEN524256 UOJ524256 UYF524256 VIB524256 VRX524256 WBT524256 WLP524256 WVL524256 D589792 IZ589792 SV589792 ACR589792 AMN589792 AWJ589792 BGF589792 BQB589792 BZX589792 CJT589792 CTP589792 DDL589792 DNH589792 DXD589792 EGZ589792 EQV589792 FAR589792 FKN589792 FUJ589792 GEF589792 GOB589792 GXX589792 HHT589792 HRP589792 IBL589792 ILH589792 IVD589792 JEZ589792 JOV589792 JYR589792 KIN589792 KSJ589792 LCF589792 LMB589792 LVX589792 MFT589792 MPP589792 MZL589792 NJH589792 NTD589792 OCZ589792 OMV589792 OWR589792 PGN589792 PQJ589792 QAF589792 QKB589792 QTX589792 RDT589792 RNP589792 RXL589792 SHH589792 SRD589792 TAZ589792 TKV589792 TUR589792 UEN589792 UOJ589792 UYF589792 VIB589792 VRX589792 WBT589792 WLP589792 WVL589792 D655328 IZ655328 SV655328 ACR655328 AMN655328 AWJ655328 BGF655328 BQB655328 BZX655328 CJT655328 CTP655328 DDL655328 DNH655328 DXD655328 EGZ655328 EQV655328 FAR655328 FKN655328 FUJ655328 GEF655328 GOB655328 GXX655328 HHT655328 HRP655328 IBL655328 ILH655328 IVD655328 JEZ655328 JOV655328 JYR655328 KIN655328 KSJ655328 LCF655328 LMB655328 LVX655328 MFT655328 MPP655328 MZL655328 NJH655328 NTD655328 OCZ655328 OMV655328 OWR655328 PGN655328 PQJ655328 QAF655328 QKB655328 QTX655328 RDT655328 RNP655328 RXL655328 SHH655328 SRD655328 TAZ655328 TKV655328 TUR655328 UEN655328 UOJ655328 UYF655328 VIB655328 VRX655328 WBT655328 WLP655328 WVL655328 D720864 IZ720864 SV720864 ACR720864 AMN720864 AWJ720864 BGF720864 BQB720864 BZX720864 CJT720864 CTP720864 DDL720864 DNH720864 DXD720864 EGZ720864 EQV720864 FAR720864 FKN720864 FUJ720864 GEF720864 GOB720864 GXX720864 HHT720864 HRP720864 IBL720864 ILH720864 IVD720864 JEZ720864 JOV720864 JYR720864 KIN720864 KSJ720864 LCF720864 LMB720864 LVX720864 MFT720864 MPP720864 MZL720864 NJH720864 NTD720864 OCZ720864 OMV720864 OWR720864 PGN720864 PQJ720864 QAF720864 QKB720864 QTX720864 RDT720864 RNP720864 RXL720864 SHH720864 SRD720864 TAZ720864 TKV720864 TUR720864 UEN720864 UOJ720864 UYF720864 VIB720864 VRX720864 WBT720864 WLP720864 WVL720864 D786400 IZ786400 SV786400 ACR786400 AMN786400 AWJ786400 BGF786400 BQB786400 BZX786400 CJT786400 CTP786400 DDL786400 DNH786400 DXD786400 EGZ786400 EQV786400 FAR786400 FKN786400 FUJ786400 GEF786400 GOB786400 GXX786400 HHT786400 HRP786400 IBL786400 ILH786400 IVD786400 JEZ786400 JOV786400 JYR786400 KIN786400 KSJ786400 LCF786400 LMB786400 LVX786400 MFT786400 MPP786400 MZL786400 NJH786400 NTD786400 OCZ786400 OMV786400 OWR786400 PGN786400 PQJ786400 QAF786400 QKB786400 QTX786400 RDT786400 RNP786400 RXL786400 SHH786400 SRD786400 TAZ786400 TKV786400 TUR786400 UEN786400 UOJ786400 UYF786400 VIB786400 VRX786400 WBT786400 WLP786400 WVL786400 D851936 IZ851936 SV851936 ACR851936 AMN851936 AWJ851936 BGF851936 BQB851936 BZX851936 CJT851936 CTP851936 DDL851936 DNH851936 DXD851936 EGZ851936 EQV851936 FAR851936 FKN851936 FUJ851936 GEF851936 GOB851936 GXX851936 HHT851936 HRP851936 IBL851936 ILH851936 IVD851936 JEZ851936 JOV851936 JYR851936 KIN851936 KSJ851936 LCF851936 LMB851936 LVX851936 MFT851936 MPP851936 MZL851936 NJH851936 NTD851936 OCZ851936 OMV851936 OWR851936 PGN851936 PQJ851936 QAF851936 QKB851936 QTX851936 RDT851936 RNP851936 RXL851936 SHH851936 SRD851936 TAZ851936 TKV851936 TUR851936 UEN851936 UOJ851936 UYF851936 VIB851936 VRX851936 WBT851936 WLP851936 WVL851936 D917472 IZ917472 SV917472 ACR917472 AMN917472 AWJ917472 BGF917472 BQB917472 BZX917472 CJT917472 CTP917472 DDL917472 DNH917472 DXD917472 EGZ917472 EQV917472 FAR917472 FKN917472 FUJ917472 GEF917472 GOB917472 GXX917472 HHT917472 HRP917472 IBL917472 ILH917472 IVD917472 JEZ917472 JOV917472 JYR917472 KIN917472 KSJ917472 LCF917472 LMB917472 LVX917472 MFT917472 MPP917472 MZL917472 NJH917472 NTD917472 OCZ917472 OMV917472 OWR917472 PGN917472 PQJ917472 QAF917472 QKB917472 QTX917472 RDT917472 RNP917472 RXL917472 SHH917472 SRD917472 TAZ917472 TKV917472 TUR917472 UEN917472 UOJ917472 UYF917472 VIB917472 VRX917472 WBT917472 WLP917472 WVL917472 D983008 IZ983008 SV983008 ACR983008 AMN983008 AWJ983008 BGF983008 BQB983008 BZX983008 CJT983008 CTP983008 DDL983008 DNH983008 DXD983008 EGZ983008 EQV983008 FAR983008 FKN983008 FUJ983008 GEF983008 GOB983008 GXX983008 HHT983008 HRP983008 IBL983008 ILH983008 IVD983008 JEZ983008 JOV983008 JYR983008 KIN983008 KSJ983008 LCF983008 LMB983008 LVX983008 MFT983008 MPP983008 MZL983008 NJH983008 NTD983008 OCZ983008 OMV983008 OWR983008 PGN983008 PQJ983008 QAF983008 QKB983008 QTX983008 RDT983008 RNP983008 RXL983008 SHH983008 SRD983008 TAZ983008 TKV983008 TUR983008 UEN983008 UOJ983008 UYF983008 VIB983008 VRX983008 WBT983008 WLP983008 WVL983008" xr:uid="{00000000-0002-0000-0100-000003000000}">
      <formula1>"&lt;select from list&gt;, Yes, No"</formula1>
    </dataValidation>
    <dataValidation type="list" allowBlank="1" showInputMessage="1" showErrorMessage="1" sqref="D13:E13 WVL983006:WVM983006 WLP983006:WLQ983006 WBT983006:WBU983006 VRX983006:VRY983006 VIB983006:VIC983006 UYF983006:UYG983006 UOJ983006:UOK983006 UEN983006:UEO983006 TUR983006:TUS983006 TKV983006:TKW983006 TAZ983006:TBA983006 SRD983006:SRE983006 SHH983006:SHI983006 RXL983006:RXM983006 RNP983006:RNQ983006 RDT983006:RDU983006 QTX983006:QTY983006 QKB983006:QKC983006 QAF983006:QAG983006 PQJ983006:PQK983006 PGN983006:PGO983006 OWR983006:OWS983006 OMV983006:OMW983006 OCZ983006:ODA983006 NTD983006:NTE983006 NJH983006:NJI983006 MZL983006:MZM983006 MPP983006:MPQ983006 MFT983006:MFU983006 LVX983006:LVY983006 LMB983006:LMC983006 LCF983006:LCG983006 KSJ983006:KSK983006 KIN983006:KIO983006 JYR983006:JYS983006 JOV983006:JOW983006 JEZ983006:JFA983006 IVD983006:IVE983006 ILH983006:ILI983006 IBL983006:IBM983006 HRP983006:HRQ983006 HHT983006:HHU983006 GXX983006:GXY983006 GOB983006:GOC983006 GEF983006:GEG983006 FUJ983006:FUK983006 FKN983006:FKO983006 FAR983006:FAS983006 EQV983006:EQW983006 EGZ983006:EHA983006 DXD983006:DXE983006 DNH983006:DNI983006 DDL983006:DDM983006 CTP983006:CTQ983006 CJT983006:CJU983006 BZX983006:BZY983006 BQB983006:BQC983006 BGF983006:BGG983006 AWJ983006:AWK983006 AMN983006:AMO983006 ACR983006:ACS983006 SV983006:SW983006 IZ983006:JA983006 D983006:E983006 WVL917470:WVM917470 WLP917470:WLQ917470 WBT917470:WBU917470 VRX917470:VRY917470 VIB917470:VIC917470 UYF917470:UYG917470 UOJ917470:UOK917470 UEN917470:UEO917470 TUR917470:TUS917470 TKV917470:TKW917470 TAZ917470:TBA917470 SRD917470:SRE917470 SHH917470:SHI917470 RXL917470:RXM917470 RNP917470:RNQ917470 RDT917470:RDU917470 QTX917470:QTY917470 QKB917470:QKC917470 QAF917470:QAG917470 PQJ917470:PQK917470 PGN917470:PGO917470 OWR917470:OWS917470 OMV917470:OMW917470 OCZ917470:ODA917470 NTD917470:NTE917470 NJH917470:NJI917470 MZL917470:MZM917470 MPP917470:MPQ917470 MFT917470:MFU917470 LVX917470:LVY917470 LMB917470:LMC917470 LCF917470:LCG917470 KSJ917470:KSK917470 KIN917470:KIO917470 JYR917470:JYS917470 JOV917470:JOW917470 JEZ917470:JFA917470 IVD917470:IVE917470 ILH917470:ILI917470 IBL917470:IBM917470 HRP917470:HRQ917470 HHT917470:HHU917470 GXX917470:GXY917470 GOB917470:GOC917470 GEF917470:GEG917470 FUJ917470:FUK917470 FKN917470:FKO917470 FAR917470:FAS917470 EQV917470:EQW917470 EGZ917470:EHA917470 DXD917470:DXE917470 DNH917470:DNI917470 DDL917470:DDM917470 CTP917470:CTQ917470 CJT917470:CJU917470 BZX917470:BZY917470 BQB917470:BQC917470 BGF917470:BGG917470 AWJ917470:AWK917470 AMN917470:AMO917470 ACR917470:ACS917470 SV917470:SW917470 IZ917470:JA917470 D917470:E917470 WVL851934:WVM851934 WLP851934:WLQ851934 WBT851934:WBU851934 VRX851934:VRY851934 VIB851934:VIC851934 UYF851934:UYG851934 UOJ851934:UOK851934 UEN851934:UEO851934 TUR851934:TUS851934 TKV851934:TKW851934 TAZ851934:TBA851934 SRD851934:SRE851934 SHH851934:SHI851934 RXL851934:RXM851934 RNP851934:RNQ851934 RDT851934:RDU851934 QTX851934:QTY851934 QKB851934:QKC851934 QAF851934:QAG851934 PQJ851934:PQK851934 PGN851934:PGO851934 OWR851934:OWS851934 OMV851934:OMW851934 OCZ851934:ODA851934 NTD851934:NTE851934 NJH851934:NJI851934 MZL851934:MZM851934 MPP851934:MPQ851934 MFT851934:MFU851934 LVX851934:LVY851934 LMB851934:LMC851934 LCF851934:LCG851934 KSJ851934:KSK851934 KIN851934:KIO851934 JYR851934:JYS851934 JOV851934:JOW851934 JEZ851934:JFA851934 IVD851934:IVE851934 ILH851934:ILI851934 IBL851934:IBM851934 HRP851934:HRQ851934 HHT851934:HHU851934 GXX851934:GXY851934 GOB851934:GOC851934 GEF851934:GEG851934 FUJ851934:FUK851934 FKN851934:FKO851934 FAR851934:FAS851934 EQV851934:EQW851934 EGZ851934:EHA851934 DXD851934:DXE851934 DNH851934:DNI851934 DDL851934:DDM851934 CTP851934:CTQ851934 CJT851934:CJU851934 BZX851934:BZY851934 BQB851934:BQC851934 BGF851934:BGG851934 AWJ851934:AWK851934 AMN851934:AMO851934 ACR851934:ACS851934 SV851934:SW851934 IZ851934:JA851934 D851934:E851934 WVL786398:WVM786398 WLP786398:WLQ786398 WBT786398:WBU786398 VRX786398:VRY786398 VIB786398:VIC786398 UYF786398:UYG786398 UOJ786398:UOK786398 UEN786398:UEO786398 TUR786398:TUS786398 TKV786398:TKW786398 TAZ786398:TBA786398 SRD786398:SRE786398 SHH786398:SHI786398 RXL786398:RXM786398 RNP786398:RNQ786398 RDT786398:RDU786398 QTX786398:QTY786398 QKB786398:QKC786398 QAF786398:QAG786398 PQJ786398:PQK786398 PGN786398:PGO786398 OWR786398:OWS786398 OMV786398:OMW786398 OCZ786398:ODA786398 NTD786398:NTE786398 NJH786398:NJI786398 MZL786398:MZM786398 MPP786398:MPQ786398 MFT786398:MFU786398 LVX786398:LVY786398 LMB786398:LMC786398 LCF786398:LCG786398 KSJ786398:KSK786398 KIN786398:KIO786398 JYR786398:JYS786398 JOV786398:JOW786398 JEZ786398:JFA786398 IVD786398:IVE786398 ILH786398:ILI786398 IBL786398:IBM786398 HRP786398:HRQ786398 HHT786398:HHU786398 GXX786398:GXY786398 GOB786398:GOC786398 GEF786398:GEG786398 FUJ786398:FUK786398 FKN786398:FKO786398 FAR786398:FAS786398 EQV786398:EQW786398 EGZ786398:EHA786398 DXD786398:DXE786398 DNH786398:DNI786398 DDL786398:DDM786398 CTP786398:CTQ786398 CJT786398:CJU786398 BZX786398:BZY786398 BQB786398:BQC786398 BGF786398:BGG786398 AWJ786398:AWK786398 AMN786398:AMO786398 ACR786398:ACS786398 SV786398:SW786398 IZ786398:JA786398 D786398:E786398 WVL720862:WVM720862 WLP720862:WLQ720862 WBT720862:WBU720862 VRX720862:VRY720862 VIB720862:VIC720862 UYF720862:UYG720862 UOJ720862:UOK720862 UEN720862:UEO720862 TUR720862:TUS720862 TKV720862:TKW720862 TAZ720862:TBA720862 SRD720862:SRE720862 SHH720862:SHI720862 RXL720862:RXM720862 RNP720862:RNQ720862 RDT720862:RDU720862 QTX720862:QTY720862 QKB720862:QKC720862 QAF720862:QAG720862 PQJ720862:PQK720862 PGN720862:PGO720862 OWR720862:OWS720862 OMV720862:OMW720862 OCZ720862:ODA720862 NTD720862:NTE720862 NJH720862:NJI720862 MZL720862:MZM720862 MPP720862:MPQ720862 MFT720862:MFU720862 LVX720862:LVY720862 LMB720862:LMC720862 LCF720862:LCG720862 KSJ720862:KSK720862 KIN720862:KIO720862 JYR720862:JYS720862 JOV720862:JOW720862 JEZ720862:JFA720862 IVD720862:IVE720862 ILH720862:ILI720862 IBL720862:IBM720862 HRP720862:HRQ720862 HHT720862:HHU720862 GXX720862:GXY720862 GOB720862:GOC720862 GEF720862:GEG720862 FUJ720862:FUK720862 FKN720862:FKO720862 FAR720862:FAS720862 EQV720862:EQW720862 EGZ720862:EHA720862 DXD720862:DXE720862 DNH720862:DNI720862 DDL720862:DDM720862 CTP720862:CTQ720862 CJT720862:CJU720862 BZX720862:BZY720862 BQB720862:BQC720862 BGF720862:BGG720862 AWJ720862:AWK720862 AMN720862:AMO720862 ACR720862:ACS720862 SV720862:SW720862 IZ720862:JA720862 D720862:E720862 WVL655326:WVM655326 WLP655326:WLQ655326 WBT655326:WBU655326 VRX655326:VRY655326 VIB655326:VIC655326 UYF655326:UYG655326 UOJ655326:UOK655326 UEN655326:UEO655326 TUR655326:TUS655326 TKV655326:TKW655326 TAZ655326:TBA655326 SRD655326:SRE655326 SHH655326:SHI655326 RXL655326:RXM655326 RNP655326:RNQ655326 RDT655326:RDU655326 QTX655326:QTY655326 QKB655326:QKC655326 QAF655326:QAG655326 PQJ655326:PQK655326 PGN655326:PGO655326 OWR655326:OWS655326 OMV655326:OMW655326 OCZ655326:ODA655326 NTD655326:NTE655326 NJH655326:NJI655326 MZL655326:MZM655326 MPP655326:MPQ655326 MFT655326:MFU655326 LVX655326:LVY655326 LMB655326:LMC655326 LCF655326:LCG655326 KSJ655326:KSK655326 KIN655326:KIO655326 JYR655326:JYS655326 JOV655326:JOW655326 JEZ655326:JFA655326 IVD655326:IVE655326 ILH655326:ILI655326 IBL655326:IBM655326 HRP655326:HRQ655326 HHT655326:HHU655326 GXX655326:GXY655326 GOB655326:GOC655326 GEF655326:GEG655326 FUJ655326:FUK655326 FKN655326:FKO655326 FAR655326:FAS655326 EQV655326:EQW655326 EGZ655326:EHA655326 DXD655326:DXE655326 DNH655326:DNI655326 DDL655326:DDM655326 CTP655326:CTQ655326 CJT655326:CJU655326 BZX655326:BZY655326 BQB655326:BQC655326 BGF655326:BGG655326 AWJ655326:AWK655326 AMN655326:AMO655326 ACR655326:ACS655326 SV655326:SW655326 IZ655326:JA655326 D655326:E655326 WVL589790:WVM589790 WLP589790:WLQ589790 WBT589790:WBU589790 VRX589790:VRY589790 VIB589790:VIC589790 UYF589790:UYG589790 UOJ589790:UOK589790 UEN589790:UEO589790 TUR589790:TUS589790 TKV589790:TKW589790 TAZ589790:TBA589790 SRD589790:SRE589790 SHH589790:SHI589790 RXL589790:RXM589790 RNP589790:RNQ589790 RDT589790:RDU589790 QTX589790:QTY589790 QKB589790:QKC589790 QAF589790:QAG589790 PQJ589790:PQK589790 PGN589790:PGO589790 OWR589790:OWS589790 OMV589790:OMW589790 OCZ589790:ODA589790 NTD589790:NTE589790 NJH589790:NJI589790 MZL589790:MZM589790 MPP589790:MPQ589790 MFT589790:MFU589790 LVX589790:LVY589790 LMB589790:LMC589790 LCF589790:LCG589790 KSJ589790:KSK589790 KIN589790:KIO589790 JYR589790:JYS589790 JOV589790:JOW589790 JEZ589790:JFA589790 IVD589790:IVE589790 ILH589790:ILI589790 IBL589790:IBM589790 HRP589790:HRQ589790 HHT589790:HHU589790 GXX589790:GXY589790 GOB589790:GOC589790 GEF589790:GEG589790 FUJ589790:FUK589790 FKN589790:FKO589790 FAR589790:FAS589790 EQV589790:EQW589790 EGZ589790:EHA589790 DXD589790:DXE589790 DNH589790:DNI589790 DDL589790:DDM589790 CTP589790:CTQ589790 CJT589790:CJU589790 BZX589790:BZY589790 BQB589790:BQC589790 BGF589790:BGG589790 AWJ589790:AWK589790 AMN589790:AMO589790 ACR589790:ACS589790 SV589790:SW589790 IZ589790:JA589790 D589790:E589790 WVL524254:WVM524254 WLP524254:WLQ524254 WBT524254:WBU524254 VRX524254:VRY524254 VIB524254:VIC524254 UYF524254:UYG524254 UOJ524254:UOK524254 UEN524254:UEO524254 TUR524254:TUS524254 TKV524254:TKW524254 TAZ524254:TBA524254 SRD524254:SRE524254 SHH524254:SHI524254 RXL524254:RXM524254 RNP524254:RNQ524254 RDT524254:RDU524254 QTX524254:QTY524254 QKB524254:QKC524254 QAF524254:QAG524254 PQJ524254:PQK524254 PGN524254:PGO524254 OWR524254:OWS524254 OMV524254:OMW524254 OCZ524254:ODA524254 NTD524254:NTE524254 NJH524254:NJI524254 MZL524254:MZM524254 MPP524254:MPQ524254 MFT524254:MFU524254 LVX524254:LVY524254 LMB524254:LMC524254 LCF524254:LCG524254 KSJ524254:KSK524254 KIN524254:KIO524254 JYR524254:JYS524254 JOV524254:JOW524254 JEZ524254:JFA524254 IVD524254:IVE524254 ILH524254:ILI524254 IBL524254:IBM524254 HRP524254:HRQ524254 HHT524254:HHU524254 GXX524254:GXY524254 GOB524254:GOC524254 GEF524254:GEG524254 FUJ524254:FUK524254 FKN524254:FKO524254 FAR524254:FAS524254 EQV524254:EQW524254 EGZ524254:EHA524254 DXD524254:DXE524254 DNH524254:DNI524254 DDL524254:DDM524254 CTP524254:CTQ524254 CJT524254:CJU524254 BZX524254:BZY524254 BQB524254:BQC524254 BGF524254:BGG524254 AWJ524254:AWK524254 AMN524254:AMO524254 ACR524254:ACS524254 SV524254:SW524254 IZ524254:JA524254 D524254:E524254 WVL458718:WVM458718 WLP458718:WLQ458718 WBT458718:WBU458718 VRX458718:VRY458718 VIB458718:VIC458718 UYF458718:UYG458718 UOJ458718:UOK458718 UEN458718:UEO458718 TUR458718:TUS458718 TKV458718:TKW458718 TAZ458718:TBA458718 SRD458718:SRE458718 SHH458718:SHI458718 RXL458718:RXM458718 RNP458718:RNQ458718 RDT458718:RDU458718 QTX458718:QTY458718 QKB458718:QKC458718 QAF458718:QAG458718 PQJ458718:PQK458718 PGN458718:PGO458718 OWR458718:OWS458718 OMV458718:OMW458718 OCZ458718:ODA458718 NTD458718:NTE458718 NJH458718:NJI458718 MZL458718:MZM458718 MPP458718:MPQ458718 MFT458718:MFU458718 LVX458718:LVY458718 LMB458718:LMC458718 LCF458718:LCG458718 KSJ458718:KSK458718 KIN458718:KIO458718 JYR458718:JYS458718 JOV458718:JOW458718 JEZ458718:JFA458718 IVD458718:IVE458718 ILH458718:ILI458718 IBL458718:IBM458718 HRP458718:HRQ458718 HHT458718:HHU458718 GXX458718:GXY458718 GOB458718:GOC458718 GEF458718:GEG458718 FUJ458718:FUK458718 FKN458718:FKO458718 FAR458718:FAS458718 EQV458718:EQW458718 EGZ458718:EHA458718 DXD458718:DXE458718 DNH458718:DNI458718 DDL458718:DDM458718 CTP458718:CTQ458718 CJT458718:CJU458718 BZX458718:BZY458718 BQB458718:BQC458718 BGF458718:BGG458718 AWJ458718:AWK458718 AMN458718:AMO458718 ACR458718:ACS458718 SV458718:SW458718 IZ458718:JA458718 D458718:E458718 WVL393182:WVM393182 WLP393182:WLQ393182 WBT393182:WBU393182 VRX393182:VRY393182 VIB393182:VIC393182 UYF393182:UYG393182 UOJ393182:UOK393182 UEN393182:UEO393182 TUR393182:TUS393182 TKV393182:TKW393182 TAZ393182:TBA393182 SRD393182:SRE393182 SHH393182:SHI393182 RXL393182:RXM393182 RNP393182:RNQ393182 RDT393182:RDU393182 QTX393182:QTY393182 QKB393182:QKC393182 QAF393182:QAG393182 PQJ393182:PQK393182 PGN393182:PGO393182 OWR393182:OWS393182 OMV393182:OMW393182 OCZ393182:ODA393182 NTD393182:NTE393182 NJH393182:NJI393182 MZL393182:MZM393182 MPP393182:MPQ393182 MFT393182:MFU393182 LVX393182:LVY393182 LMB393182:LMC393182 LCF393182:LCG393182 KSJ393182:KSK393182 KIN393182:KIO393182 JYR393182:JYS393182 JOV393182:JOW393182 JEZ393182:JFA393182 IVD393182:IVE393182 ILH393182:ILI393182 IBL393182:IBM393182 HRP393182:HRQ393182 HHT393182:HHU393182 GXX393182:GXY393182 GOB393182:GOC393182 GEF393182:GEG393182 FUJ393182:FUK393182 FKN393182:FKO393182 FAR393182:FAS393182 EQV393182:EQW393182 EGZ393182:EHA393182 DXD393182:DXE393182 DNH393182:DNI393182 DDL393182:DDM393182 CTP393182:CTQ393182 CJT393182:CJU393182 BZX393182:BZY393182 BQB393182:BQC393182 BGF393182:BGG393182 AWJ393182:AWK393182 AMN393182:AMO393182 ACR393182:ACS393182 SV393182:SW393182 IZ393182:JA393182 D393182:E393182 WVL327646:WVM327646 WLP327646:WLQ327646 WBT327646:WBU327646 VRX327646:VRY327646 VIB327646:VIC327646 UYF327646:UYG327646 UOJ327646:UOK327646 UEN327646:UEO327646 TUR327646:TUS327646 TKV327646:TKW327646 TAZ327646:TBA327646 SRD327646:SRE327646 SHH327646:SHI327646 RXL327646:RXM327646 RNP327646:RNQ327646 RDT327646:RDU327646 QTX327646:QTY327646 QKB327646:QKC327646 QAF327646:QAG327646 PQJ327646:PQK327646 PGN327646:PGO327646 OWR327646:OWS327646 OMV327646:OMW327646 OCZ327646:ODA327646 NTD327646:NTE327646 NJH327646:NJI327646 MZL327646:MZM327646 MPP327646:MPQ327646 MFT327646:MFU327646 LVX327646:LVY327646 LMB327646:LMC327646 LCF327646:LCG327646 KSJ327646:KSK327646 KIN327646:KIO327646 JYR327646:JYS327646 JOV327646:JOW327646 JEZ327646:JFA327646 IVD327646:IVE327646 ILH327646:ILI327646 IBL327646:IBM327646 HRP327646:HRQ327646 HHT327646:HHU327646 GXX327646:GXY327646 GOB327646:GOC327646 GEF327646:GEG327646 FUJ327646:FUK327646 FKN327646:FKO327646 FAR327646:FAS327646 EQV327646:EQW327646 EGZ327646:EHA327646 DXD327646:DXE327646 DNH327646:DNI327646 DDL327646:DDM327646 CTP327646:CTQ327646 CJT327646:CJU327646 BZX327646:BZY327646 BQB327646:BQC327646 BGF327646:BGG327646 AWJ327646:AWK327646 AMN327646:AMO327646 ACR327646:ACS327646 SV327646:SW327646 IZ327646:JA327646 D327646:E327646 WVL262110:WVM262110 WLP262110:WLQ262110 WBT262110:WBU262110 VRX262110:VRY262110 VIB262110:VIC262110 UYF262110:UYG262110 UOJ262110:UOK262110 UEN262110:UEO262110 TUR262110:TUS262110 TKV262110:TKW262110 TAZ262110:TBA262110 SRD262110:SRE262110 SHH262110:SHI262110 RXL262110:RXM262110 RNP262110:RNQ262110 RDT262110:RDU262110 QTX262110:QTY262110 QKB262110:QKC262110 QAF262110:QAG262110 PQJ262110:PQK262110 PGN262110:PGO262110 OWR262110:OWS262110 OMV262110:OMW262110 OCZ262110:ODA262110 NTD262110:NTE262110 NJH262110:NJI262110 MZL262110:MZM262110 MPP262110:MPQ262110 MFT262110:MFU262110 LVX262110:LVY262110 LMB262110:LMC262110 LCF262110:LCG262110 KSJ262110:KSK262110 KIN262110:KIO262110 JYR262110:JYS262110 JOV262110:JOW262110 JEZ262110:JFA262110 IVD262110:IVE262110 ILH262110:ILI262110 IBL262110:IBM262110 HRP262110:HRQ262110 HHT262110:HHU262110 GXX262110:GXY262110 GOB262110:GOC262110 GEF262110:GEG262110 FUJ262110:FUK262110 FKN262110:FKO262110 FAR262110:FAS262110 EQV262110:EQW262110 EGZ262110:EHA262110 DXD262110:DXE262110 DNH262110:DNI262110 DDL262110:DDM262110 CTP262110:CTQ262110 CJT262110:CJU262110 BZX262110:BZY262110 BQB262110:BQC262110 BGF262110:BGG262110 AWJ262110:AWK262110 AMN262110:AMO262110 ACR262110:ACS262110 SV262110:SW262110 IZ262110:JA262110 D262110:E262110 WVL196574:WVM196574 WLP196574:WLQ196574 WBT196574:WBU196574 VRX196574:VRY196574 VIB196574:VIC196574 UYF196574:UYG196574 UOJ196574:UOK196574 UEN196574:UEO196574 TUR196574:TUS196574 TKV196574:TKW196574 TAZ196574:TBA196574 SRD196574:SRE196574 SHH196574:SHI196574 RXL196574:RXM196574 RNP196574:RNQ196574 RDT196574:RDU196574 QTX196574:QTY196574 QKB196574:QKC196574 QAF196574:QAG196574 PQJ196574:PQK196574 PGN196574:PGO196574 OWR196574:OWS196574 OMV196574:OMW196574 OCZ196574:ODA196574 NTD196574:NTE196574 NJH196574:NJI196574 MZL196574:MZM196574 MPP196574:MPQ196574 MFT196574:MFU196574 LVX196574:LVY196574 LMB196574:LMC196574 LCF196574:LCG196574 KSJ196574:KSK196574 KIN196574:KIO196574 JYR196574:JYS196574 JOV196574:JOW196574 JEZ196574:JFA196574 IVD196574:IVE196574 ILH196574:ILI196574 IBL196574:IBM196574 HRP196574:HRQ196574 HHT196574:HHU196574 GXX196574:GXY196574 GOB196574:GOC196574 GEF196574:GEG196574 FUJ196574:FUK196574 FKN196574:FKO196574 FAR196574:FAS196574 EQV196574:EQW196574 EGZ196574:EHA196574 DXD196574:DXE196574 DNH196574:DNI196574 DDL196574:DDM196574 CTP196574:CTQ196574 CJT196574:CJU196574 BZX196574:BZY196574 BQB196574:BQC196574 BGF196574:BGG196574 AWJ196574:AWK196574 AMN196574:AMO196574 ACR196574:ACS196574 SV196574:SW196574 IZ196574:JA196574 D196574:E196574 WVL131038:WVM131038 WLP131038:WLQ131038 WBT131038:WBU131038 VRX131038:VRY131038 VIB131038:VIC131038 UYF131038:UYG131038 UOJ131038:UOK131038 UEN131038:UEO131038 TUR131038:TUS131038 TKV131038:TKW131038 TAZ131038:TBA131038 SRD131038:SRE131038 SHH131038:SHI131038 RXL131038:RXM131038 RNP131038:RNQ131038 RDT131038:RDU131038 QTX131038:QTY131038 QKB131038:QKC131038 QAF131038:QAG131038 PQJ131038:PQK131038 PGN131038:PGO131038 OWR131038:OWS131038 OMV131038:OMW131038 OCZ131038:ODA131038 NTD131038:NTE131038 NJH131038:NJI131038 MZL131038:MZM131038 MPP131038:MPQ131038 MFT131038:MFU131038 LVX131038:LVY131038 LMB131038:LMC131038 LCF131038:LCG131038 KSJ131038:KSK131038 KIN131038:KIO131038 JYR131038:JYS131038 JOV131038:JOW131038 JEZ131038:JFA131038 IVD131038:IVE131038 ILH131038:ILI131038 IBL131038:IBM131038 HRP131038:HRQ131038 HHT131038:HHU131038 GXX131038:GXY131038 GOB131038:GOC131038 GEF131038:GEG131038 FUJ131038:FUK131038 FKN131038:FKO131038 FAR131038:FAS131038 EQV131038:EQW131038 EGZ131038:EHA131038 DXD131038:DXE131038 DNH131038:DNI131038 DDL131038:DDM131038 CTP131038:CTQ131038 CJT131038:CJU131038 BZX131038:BZY131038 BQB131038:BQC131038 BGF131038:BGG131038 AWJ131038:AWK131038 AMN131038:AMO131038 ACR131038:ACS131038 SV131038:SW131038 IZ131038:JA131038 D131038:E131038 WVL65502:WVM65502 WLP65502:WLQ65502 WBT65502:WBU65502 VRX65502:VRY65502 VIB65502:VIC65502 UYF65502:UYG65502 UOJ65502:UOK65502 UEN65502:UEO65502 TUR65502:TUS65502 TKV65502:TKW65502 TAZ65502:TBA65502 SRD65502:SRE65502 SHH65502:SHI65502 RXL65502:RXM65502 RNP65502:RNQ65502 RDT65502:RDU65502 QTX65502:QTY65502 QKB65502:QKC65502 QAF65502:QAG65502 PQJ65502:PQK65502 PGN65502:PGO65502 OWR65502:OWS65502 OMV65502:OMW65502 OCZ65502:ODA65502 NTD65502:NTE65502 NJH65502:NJI65502 MZL65502:MZM65502 MPP65502:MPQ65502 MFT65502:MFU65502 LVX65502:LVY65502 LMB65502:LMC65502 LCF65502:LCG65502 KSJ65502:KSK65502 KIN65502:KIO65502 JYR65502:JYS65502 JOV65502:JOW65502 JEZ65502:JFA65502 IVD65502:IVE65502 ILH65502:ILI65502 IBL65502:IBM65502 HRP65502:HRQ65502 HHT65502:HHU65502 GXX65502:GXY65502 GOB65502:GOC65502 GEF65502:GEG65502 FUJ65502:FUK65502 FKN65502:FKO65502 FAR65502:FAS65502 EQV65502:EQW65502 EGZ65502:EHA65502 DXD65502:DXE65502 DNH65502:DNI65502 DDL65502:DDM65502 CTP65502:CTQ65502 CJT65502:CJU65502 BZX65502:BZY65502 BQB65502:BQC65502 BGF65502:BGG65502 AWJ65502:AWK65502 AMN65502:AMO65502 ACR65502:ACS65502 SV65502:SW65502 IZ65502:JA65502 D65502:E65502 WVL13:WVM13 WLP13:WLQ13 WBT13:WBU13 VRX13:VRY13 VIB13:VIC13 UYF13:UYG13 UOJ13:UOK13 UEN13:UEO13 TUR13:TUS13 TKV13:TKW13 TAZ13:TBA13 SRD13:SRE13 SHH13:SHI13 RXL13:RXM13 RNP13:RNQ13 RDT13:RDU13 QTX13:QTY13 QKB13:QKC13 QAF13:QAG13 PQJ13:PQK13 PGN13:PGO13 OWR13:OWS13 OMV13:OMW13 OCZ13:ODA13 NTD13:NTE13 NJH13:NJI13 MZL13:MZM13 MPP13:MPQ13 MFT13:MFU13 LVX13:LVY13 LMB13:LMC13 LCF13:LCG13 KSJ13:KSK13 KIN13:KIO13 JYR13:JYS13 JOV13:JOW13 JEZ13:JFA13 IVD13:IVE13 ILH13:ILI13 IBL13:IBM13 HRP13:HRQ13 HHT13:HHU13 GXX13:GXY13 GOB13:GOC13 GEF13:GEG13 FUJ13:FUK13 FKN13:FKO13 FAR13:FAS13 EQV13:EQW13 EGZ13:EHA13 DXD13:DXE13 DNH13:DNI13 DDL13:DDM13 CTP13:CTQ13 CJT13:CJU13 BZX13:BZY13 BQB13:BQC13 BGF13:BGG13 AWJ13:AWK13 AMN13:AMO13 ACR13:ACS13 SV13:SW13 IZ13:JA13" xr:uid="{00000000-0002-0000-0100-000004000000}">
      <formula1>$C$99:$C$108</formula1>
    </dataValidation>
    <dataValidation type="list" allowBlank="1" showInputMessage="1" showErrorMessage="1" sqref="D14:E14 WVL983007:WVM983007 WLP983007:WLQ983007 WBT983007:WBU983007 VRX983007:VRY983007 VIB983007:VIC983007 UYF983007:UYG983007 UOJ983007:UOK983007 UEN983007:UEO983007 TUR983007:TUS983007 TKV983007:TKW983007 TAZ983007:TBA983007 SRD983007:SRE983007 SHH983007:SHI983007 RXL983007:RXM983007 RNP983007:RNQ983007 RDT983007:RDU983007 QTX983007:QTY983007 QKB983007:QKC983007 QAF983007:QAG983007 PQJ983007:PQK983007 PGN983007:PGO983007 OWR983007:OWS983007 OMV983007:OMW983007 OCZ983007:ODA983007 NTD983007:NTE983007 NJH983007:NJI983007 MZL983007:MZM983007 MPP983007:MPQ983007 MFT983007:MFU983007 LVX983007:LVY983007 LMB983007:LMC983007 LCF983007:LCG983007 KSJ983007:KSK983007 KIN983007:KIO983007 JYR983007:JYS983007 JOV983007:JOW983007 JEZ983007:JFA983007 IVD983007:IVE983007 ILH983007:ILI983007 IBL983007:IBM983007 HRP983007:HRQ983007 HHT983007:HHU983007 GXX983007:GXY983007 GOB983007:GOC983007 GEF983007:GEG983007 FUJ983007:FUK983007 FKN983007:FKO983007 FAR983007:FAS983007 EQV983007:EQW983007 EGZ983007:EHA983007 DXD983007:DXE983007 DNH983007:DNI983007 DDL983007:DDM983007 CTP983007:CTQ983007 CJT983007:CJU983007 BZX983007:BZY983007 BQB983007:BQC983007 BGF983007:BGG983007 AWJ983007:AWK983007 AMN983007:AMO983007 ACR983007:ACS983007 SV983007:SW983007 IZ983007:JA983007 D983007:E983007 WVL917471:WVM917471 WLP917471:WLQ917471 WBT917471:WBU917471 VRX917471:VRY917471 VIB917471:VIC917471 UYF917471:UYG917471 UOJ917471:UOK917471 UEN917471:UEO917471 TUR917471:TUS917471 TKV917471:TKW917471 TAZ917471:TBA917471 SRD917471:SRE917471 SHH917471:SHI917471 RXL917471:RXM917471 RNP917471:RNQ917471 RDT917471:RDU917471 QTX917471:QTY917471 QKB917471:QKC917471 QAF917471:QAG917471 PQJ917471:PQK917471 PGN917471:PGO917471 OWR917471:OWS917471 OMV917471:OMW917471 OCZ917471:ODA917471 NTD917471:NTE917471 NJH917471:NJI917471 MZL917471:MZM917471 MPP917471:MPQ917471 MFT917471:MFU917471 LVX917471:LVY917471 LMB917471:LMC917471 LCF917471:LCG917471 KSJ917471:KSK917471 KIN917471:KIO917471 JYR917471:JYS917471 JOV917471:JOW917471 JEZ917471:JFA917471 IVD917471:IVE917471 ILH917471:ILI917471 IBL917471:IBM917471 HRP917471:HRQ917471 HHT917471:HHU917471 GXX917471:GXY917471 GOB917471:GOC917471 GEF917471:GEG917471 FUJ917471:FUK917471 FKN917471:FKO917471 FAR917471:FAS917471 EQV917471:EQW917471 EGZ917471:EHA917471 DXD917471:DXE917471 DNH917471:DNI917471 DDL917471:DDM917471 CTP917471:CTQ917471 CJT917471:CJU917471 BZX917471:BZY917471 BQB917471:BQC917471 BGF917471:BGG917471 AWJ917471:AWK917471 AMN917471:AMO917471 ACR917471:ACS917471 SV917471:SW917471 IZ917471:JA917471 D917471:E917471 WVL851935:WVM851935 WLP851935:WLQ851935 WBT851935:WBU851935 VRX851935:VRY851935 VIB851935:VIC851935 UYF851935:UYG851935 UOJ851935:UOK851935 UEN851935:UEO851935 TUR851935:TUS851935 TKV851935:TKW851935 TAZ851935:TBA851935 SRD851935:SRE851935 SHH851935:SHI851935 RXL851935:RXM851935 RNP851935:RNQ851935 RDT851935:RDU851935 QTX851935:QTY851935 QKB851935:QKC851935 QAF851935:QAG851935 PQJ851935:PQK851935 PGN851935:PGO851935 OWR851935:OWS851935 OMV851935:OMW851935 OCZ851935:ODA851935 NTD851935:NTE851935 NJH851935:NJI851935 MZL851935:MZM851935 MPP851935:MPQ851935 MFT851935:MFU851935 LVX851935:LVY851935 LMB851935:LMC851935 LCF851935:LCG851935 KSJ851935:KSK851935 KIN851935:KIO851935 JYR851935:JYS851935 JOV851935:JOW851935 JEZ851935:JFA851935 IVD851935:IVE851935 ILH851935:ILI851935 IBL851935:IBM851935 HRP851935:HRQ851935 HHT851935:HHU851935 GXX851935:GXY851935 GOB851935:GOC851935 GEF851935:GEG851935 FUJ851935:FUK851935 FKN851935:FKO851935 FAR851935:FAS851935 EQV851935:EQW851935 EGZ851935:EHA851935 DXD851935:DXE851935 DNH851935:DNI851935 DDL851935:DDM851935 CTP851935:CTQ851935 CJT851935:CJU851935 BZX851935:BZY851935 BQB851935:BQC851935 BGF851935:BGG851935 AWJ851935:AWK851935 AMN851935:AMO851935 ACR851935:ACS851935 SV851935:SW851935 IZ851935:JA851935 D851935:E851935 WVL786399:WVM786399 WLP786399:WLQ786399 WBT786399:WBU786399 VRX786399:VRY786399 VIB786399:VIC786399 UYF786399:UYG786399 UOJ786399:UOK786399 UEN786399:UEO786399 TUR786399:TUS786399 TKV786399:TKW786399 TAZ786399:TBA786399 SRD786399:SRE786399 SHH786399:SHI786399 RXL786399:RXM786399 RNP786399:RNQ786399 RDT786399:RDU786399 QTX786399:QTY786399 QKB786399:QKC786399 QAF786399:QAG786399 PQJ786399:PQK786399 PGN786399:PGO786399 OWR786399:OWS786399 OMV786399:OMW786399 OCZ786399:ODA786399 NTD786399:NTE786399 NJH786399:NJI786399 MZL786399:MZM786399 MPP786399:MPQ786399 MFT786399:MFU786399 LVX786399:LVY786399 LMB786399:LMC786399 LCF786399:LCG786399 KSJ786399:KSK786399 KIN786399:KIO786399 JYR786399:JYS786399 JOV786399:JOW786399 JEZ786399:JFA786399 IVD786399:IVE786399 ILH786399:ILI786399 IBL786399:IBM786399 HRP786399:HRQ786399 HHT786399:HHU786399 GXX786399:GXY786399 GOB786399:GOC786399 GEF786399:GEG786399 FUJ786399:FUK786399 FKN786399:FKO786399 FAR786399:FAS786399 EQV786399:EQW786399 EGZ786399:EHA786399 DXD786399:DXE786399 DNH786399:DNI786399 DDL786399:DDM786399 CTP786399:CTQ786399 CJT786399:CJU786399 BZX786399:BZY786399 BQB786399:BQC786399 BGF786399:BGG786399 AWJ786399:AWK786399 AMN786399:AMO786399 ACR786399:ACS786399 SV786399:SW786399 IZ786399:JA786399 D786399:E786399 WVL720863:WVM720863 WLP720863:WLQ720863 WBT720863:WBU720863 VRX720863:VRY720863 VIB720863:VIC720863 UYF720863:UYG720863 UOJ720863:UOK720863 UEN720863:UEO720863 TUR720863:TUS720863 TKV720863:TKW720863 TAZ720863:TBA720863 SRD720863:SRE720863 SHH720863:SHI720863 RXL720863:RXM720863 RNP720863:RNQ720863 RDT720863:RDU720863 QTX720863:QTY720863 QKB720863:QKC720863 QAF720863:QAG720863 PQJ720863:PQK720863 PGN720863:PGO720863 OWR720863:OWS720863 OMV720863:OMW720863 OCZ720863:ODA720863 NTD720863:NTE720863 NJH720863:NJI720863 MZL720863:MZM720863 MPP720863:MPQ720863 MFT720863:MFU720863 LVX720863:LVY720863 LMB720863:LMC720863 LCF720863:LCG720863 KSJ720863:KSK720863 KIN720863:KIO720863 JYR720863:JYS720863 JOV720863:JOW720863 JEZ720863:JFA720863 IVD720863:IVE720863 ILH720863:ILI720863 IBL720863:IBM720863 HRP720863:HRQ720863 HHT720863:HHU720863 GXX720863:GXY720863 GOB720863:GOC720863 GEF720863:GEG720863 FUJ720863:FUK720863 FKN720863:FKO720863 FAR720863:FAS720863 EQV720863:EQW720863 EGZ720863:EHA720863 DXD720863:DXE720863 DNH720863:DNI720863 DDL720863:DDM720863 CTP720863:CTQ720863 CJT720863:CJU720863 BZX720863:BZY720863 BQB720863:BQC720863 BGF720863:BGG720863 AWJ720863:AWK720863 AMN720863:AMO720863 ACR720863:ACS720863 SV720863:SW720863 IZ720863:JA720863 D720863:E720863 WVL655327:WVM655327 WLP655327:WLQ655327 WBT655327:WBU655327 VRX655327:VRY655327 VIB655327:VIC655327 UYF655327:UYG655327 UOJ655327:UOK655327 UEN655327:UEO655327 TUR655327:TUS655327 TKV655327:TKW655327 TAZ655327:TBA655327 SRD655327:SRE655327 SHH655327:SHI655327 RXL655327:RXM655327 RNP655327:RNQ655327 RDT655327:RDU655327 QTX655327:QTY655327 QKB655327:QKC655327 QAF655327:QAG655327 PQJ655327:PQK655327 PGN655327:PGO655327 OWR655327:OWS655327 OMV655327:OMW655327 OCZ655327:ODA655327 NTD655327:NTE655327 NJH655327:NJI655327 MZL655327:MZM655327 MPP655327:MPQ655327 MFT655327:MFU655327 LVX655327:LVY655327 LMB655327:LMC655327 LCF655327:LCG655327 KSJ655327:KSK655327 KIN655327:KIO655327 JYR655327:JYS655327 JOV655327:JOW655327 JEZ655327:JFA655327 IVD655327:IVE655327 ILH655327:ILI655327 IBL655327:IBM655327 HRP655327:HRQ655327 HHT655327:HHU655327 GXX655327:GXY655327 GOB655327:GOC655327 GEF655327:GEG655327 FUJ655327:FUK655327 FKN655327:FKO655327 FAR655327:FAS655327 EQV655327:EQW655327 EGZ655327:EHA655327 DXD655327:DXE655327 DNH655327:DNI655327 DDL655327:DDM655327 CTP655327:CTQ655327 CJT655327:CJU655327 BZX655327:BZY655327 BQB655327:BQC655327 BGF655327:BGG655327 AWJ655327:AWK655327 AMN655327:AMO655327 ACR655327:ACS655327 SV655327:SW655327 IZ655327:JA655327 D655327:E655327 WVL589791:WVM589791 WLP589791:WLQ589791 WBT589791:WBU589791 VRX589791:VRY589791 VIB589791:VIC589791 UYF589791:UYG589791 UOJ589791:UOK589791 UEN589791:UEO589791 TUR589791:TUS589791 TKV589791:TKW589791 TAZ589791:TBA589791 SRD589791:SRE589791 SHH589791:SHI589791 RXL589791:RXM589791 RNP589791:RNQ589791 RDT589791:RDU589791 QTX589791:QTY589791 QKB589791:QKC589791 QAF589791:QAG589791 PQJ589791:PQK589791 PGN589791:PGO589791 OWR589791:OWS589791 OMV589791:OMW589791 OCZ589791:ODA589791 NTD589791:NTE589791 NJH589791:NJI589791 MZL589791:MZM589791 MPP589791:MPQ589791 MFT589791:MFU589791 LVX589791:LVY589791 LMB589791:LMC589791 LCF589791:LCG589791 KSJ589791:KSK589791 KIN589791:KIO589791 JYR589791:JYS589791 JOV589791:JOW589791 JEZ589791:JFA589791 IVD589791:IVE589791 ILH589791:ILI589791 IBL589791:IBM589791 HRP589791:HRQ589791 HHT589791:HHU589791 GXX589791:GXY589791 GOB589791:GOC589791 GEF589791:GEG589791 FUJ589791:FUK589791 FKN589791:FKO589791 FAR589791:FAS589791 EQV589791:EQW589791 EGZ589791:EHA589791 DXD589791:DXE589791 DNH589791:DNI589791 DDL589791:DDM589791 CTP589791:CTQ589791 CJT589791:CJU589791 BZX589791:BZY589791 BQB589791:BQC589791 BGF589791:BGG589791 AWJ589791:AWK589791 AMN589791:AMO589791 ACR589791:ACS589791 SV589791:SW589791 IZ589791:JA589791 D589791:E589791 WVL524255:WVM524255 WLP524255:WLQ524255 WBT524255:WBU524255 VRX524255:VRY524255 VIB524255:VIC524255 UYF524255:UYG524255 UOJ524255:UOK524255 UEN524255:UEO524255 TUR524255:TUS524255 TKV524255:TKW524255 TAZ524255:TBA524255 SRD524255:SRE524255 SHH524255:SHI524255 RXL524255:RXM524255 RNP524255:RNQ524255 RDT524255:RDU524255 QTX524255:QTY524255 QKB524255:QKC524255 QAF524255:QAG524255 PQJ524255:PQK524255 PGN524255:PGO524255 OWR524255:OWS524255 OMV524255:OMW524255 OCZ524255:ODA524255 NTD524255:NTE524255 NJH524255:NJI524255 MZL524255:MZM524255 MPP524255:MPQ524255 MFT524255:MFU524255 LVX524255:LVY524255 LMB524255:LMC524255 LCF524255:LCG524255 KSJ524255:KSK524255 KIN524255:KIO524255 JYR524255:JYS524255 JOV524255:JOW524255 JEZ524255:JFA524255 IVD524255:IVE524255 ILH524255:ILI524255 IBL524255:IBM524255 HRP524255:HRQ524255 HHT524255:HHU524255 GXX524255:GXY524255 GOB524255:GOC524255 GEF524255:GEG524255 FUJ524255:FUK524255 FKN524255:FKO524255 FAR524255:FAS524255 EQV524255:EQW524255 EGZ524255:EHA524255 DXD524255:DXE524255 DNH524255:DNI524255 DDL524255:DDM524255 CTP524255:CTQ524255 CJT524255:CJU524255 BZX524255:BZY524255 BQB524255:BQC524255 BGF524255:BGG524255 AWJ524255:AWK524255 AMN524255:AMO524255 ACR524255:ACS524255 SV524255:SW524255 IZ524255:JA524255 D524255:E524255 WVL458719:WVM458719 WLP458719:WLQ458719 WBT458719:WBU458719 VRX458719:VRY458719 VIB458719:VIC458719 UYF458719:UYG458719 UOJ458719:UOK458719 UEN458719:UEO458719 TUR458719:TUS458719 TKV458719:TKW458719 TAZ458719:TBA458719 SRD458719:SRE458719 SHH458719:SHI458719 RXL458719:RXM458719 RNP458719:RNQ458719 RDT458719:RDU458719 QTX458719:QTY458719 QKB458719:QKC458719 QAF458719:QAG458719 PQJ458719:PQK458719 PGN458719:PGO458719 OWR458719:OWS458719 OMV458719:OMW458719 OCZ458719:ODA458719 NTD458719:NTE458719 NJH458719:NJI458719 MZL458719:MZM458719 MPP458719:MPQ458719 MFT458719:MFU458719 LVX458719:LVY458719 LMB458719:LMC458719 LCF458719:LCG458719 KSJ458719:KSK458719 KIN458719:KIO458719 JYR458719:JYS458719 JOV458719:JOW458719 JEZ458719:JFA458719 IVD458719:IVE458719 ILH458719:ILI458719 IBL458719:IBM458719 HRP458719:HRQ458719 HHT458719:HHU458719 GXX458719:GXY458719 GOB458719:GOC458719 GEF458719:GEG458719 FUJ458719:FUK458719 FKN458719:FKO458719 FAR458719:FAS458719 EQV458719:EQW458719 EGZ458719:EHA458719 DXD458719:DXE458719 DNH458719:DNI458719 DDL458719:DDM458719 CTP458719:CTQ458719 CJT458719:CJU458719 BZX458719:BZY458719 BQB458719:BQC458719 BGF458719:BGG458719 AWJ458719:AWK458719 AMN458719:AMO458719 ACR458719:ACS458719 SV458719:SW458719 IZ458719:JA458719 D458719:E458719 WVL393183:WVM393183 WLP393183:WLQ393183 WBT393183:WBU393183 VRX393183:VRY393183 VIB393183:VIC393183 UYF393183:UYG393183 UOJ393183:UOK393183 UEN393183:UEO393183 TUR393183:TUS393183 TKV393183:TKW393183 TAZ393183:TBA393183 SRD393183:SRE393183 SHH393183:SHI393183 RXL393183:RXM393183 RNP393183:RNQ393183 RDT393183:RDU393183 QTX393183:QTY393183 QKB393183:QKC393183 QAF393183:QAG393183 PQJ393183:PQK393183 PGN393183:PGO393183 OWR393183:OWS393183 OMV393183:OMW393183 OCZ393183:ODA393183 NTD393183:NTE393183 NJH393183:NJI393183 MZL393183:MZM393183 MPP393183:MPQ393183 MFT393183:MFU393183 LVX393183:LVY393183 LMB393183:LMC393183 LCF393183:LCG393183 KSJ393183:KSK393183 KIN393183:KIO393183 JYR393183:JYS393183 JOV393183:JOW393183 JEZ393183:JFA393183 IVD393183:IVE393183 ILH393183:ILI393183 IBL393183:IBM393183 HRP393183:HRQ393183 HHT393183:HHU393183 GXX393183:GXY393183 GOB393183:GOC393183 GEF393183:GEG393183 FUJ393183:FUK393183 FKN393183:FKO393183 FAR393183:FAS393183 EQV393183:EQW393183 EGZ393183:EHA393183 DXD393183:DXE393183 DNH393183:DNI393183 DDL393183:DDM393183 CTP393183:CTQ393183 CJT393183:CJU393183 BZX393183:BZY393183 BQB393183:BQC393183 BGF393183:BGG393183 AWJ393183:AWK393183 AMN393183:AMO393183 ACR393183:ACS393183 SV393183:SW393183 IZ393183:JA393183 D393183:E393183 WVL327647:WVM327647 WLP327647:WLQ327647 WBT327647:WBU327647 VRX327647:VRY327647 VIB327647:VIC327647 UYF327647:UYG327647 UOJ327647:UOK327647 UEN327647:UEO327647 TUR327647:TUS327647 TKV327647:TKW327647 TAZ327647:TBA327647 SRD327647:SRE327647 SHH327647:SHI327647 RXL327647:RXM327647 RNP327647:RNQ327647 RDT327647:RDU327647 QTX327647:QTY327647 QKB327647:QKC327647 QAF327647:QAG327647 PQJ327647:PQK327647 PGN327647:PGO327647 OWR327647:OWS327647 OMV327647:OMW327647 OCZ327647:ODA327647 NTD327647:NTE327647 NJH327647:NJI327647 MZL327647:MZM327647 MPP327647:MPQ327647 MFT327647:MFU327647 LVX327647:LVY327647 LMB327647:LMC327647 LCF327647:LCG327647 KSJ327647:KSK327647 KIN327647:KIO327647 JYR327647:JYS327647 JOV327647:JOW327647 JEZ327647:JFA327647 IVD327647:IVE327647 ILH327647:ILI327647 IBL327647:IBM327647 HRP327647:HRQ327647 HHT327647:HHU327647 GXX327647:GXY327647 GOB327647:GOC327647 GEF327647:GEG327647 FUJ327647:FUK327647 FKN327647:FKO327647 FAR327647:FAS327647 EQV327647:EQW327647 EGZ327647:EHA327647 DXD327647:DXE327647 DNH327647:DNI327647 DDL327647:DDM327647 CTP327647:CTQ327647 CJT327647:CJU327647 BZX327647:BZY327647 BQB327647:BQC327647 BGF327647:BGG327647 AWJ327647:AWK327647 AMN327647:AMO327647 ACR327647:ACS327647 SV327647:SW327647 IZ327647:JA327647 D327647:E327647 WVL262111:WVM262111 WLP262111:WLQ262111 WBT262111:WBU262111 VRX262111:VRY262111 VIB262111:VIC262111 UYF262111:UYG262111 UOJ262111:UOK262111 UEN262111:UEO262111 TUR262111:TUS262111 TKV262111:TKW262111 TAZ262111:TBA262111 SRD262111:SRE262111 SHH262111:SHI262111 RXL262111:RXM262111 RNP262111:RNQ262111 RDT262111:RDU262111 QTX262111:QTY262111 QKB262111:QKC262111 QAF262111:QAG262111 PQJ262111:PQK262111 PGN262111:PGO262111 OWR262111:OWS262111 OMV262111:OMW262111 OCZ262111:ODA262111 NTD262111:NTE262111 NJH262111:NJI262111 MZL262111:MZM262111 MPP262111:MPQ262111 MFT262111:MFU262111 LVX262111:LVY262111 LMB262111:LMC262111 LCF262111:LCG262111 KSJ262111:KSK262111 KIN262111:KIO262111 JYR262111:JYS262111 JOV262111:JOW262111 JEZ262111:JFA262111 IVD262111:IVE262111 ILH262111:ILI262111 IBL262111:IBM262111 HRP262111:HRQ262111 HHT262111:HHU262111 GXX262111:GXY262111 GOB262111:GOC262111 GEF262111:GEG262111 FUJ262111:FUK262111 FKN262111:FKO262111 FAR262111:FAS262111 EQV262111:EQW262111 EGZ262111:EHA262111 DXD262111:DXE262111 DNH262111:DNI262111 DDL262111:DDM262111 CTP262111:CTQ262111 CJT262111:CJU262111 BZX262111:BZY262111 BQB262111:BQC262111 BGF262111:BGG262111 AWJ262111:AWK262111 AMN262111:AMO262111 ACR262111:ACS262111 SV262111:SW262111 IZ262111:JA262111 D262111:E262111 WVL196575:WVM196575 WLP196575:WLQ196575 WBT196575:WBU196575 VRX196575:VRY196575 VIB196575:VIC196575 UYF196575:UYG196575 UOJ196575:UOK196575 UEN196575:UEO196575 TUR196575:TUS196575 TKV196575:TKW196575 TAZ196575:TBA196575 SRD196575:SRE196575 SHH196575:SHI196575 RXL196575:RXM196575 RNP196575:RNQ196575 RDT196575:RDU196575 QTX196575:QTY196575 QKB196575:QKC196575 QAF196575:QAG196575 PQJ196575:PQK196575 PGN196575:PGO196575 OWR196575:OWS196575 OMV196575:OMW196575 OCZ196575:ODA196575 NTD196575:NTE196575 NJH196575:NJI196575 MZL196575:MZM196575 MPP196575:MPQ196575 MFT196575:MFU196575 LVX196575:LVY196575 LMB196575:LMC196575 LCF196575:LCG196575 KSJ196575:KSK196575 KIN196575:KIO196575 JYR196575:JYS196575 JOV196575:JOW196575 JEZ196575:JFA196575 IVD196575:IVE196575 ILH196575:ILI196575 IBL196575:IBM196575 HRP196575:HRQ196575 HHT196575:HHU196575 GXX196575:GXY196575 GOB196575:GOC196575 GEF196575:GEG196575 FUJ196575:FUK196575 FKN196575:FKO196575 FAR196575:FAS196575 EQV196575:EQW196575 EGZ196575:EHA196575 DXD196575:DXE196575 DNH196575:DNI196575 DDL196575:DDM196575 CTP196575:CTQ196575 CJT196575:CJU196575 BZX196575:BZY196575 BQB196575:BQC196575 BGF196575:BGG196575 AWJ196575:AWK196575 AMN196575:AMO196575 ACR196575:ACS196575 SV196575:SW196575 IZ196575:JA196575 D196575:E196575 WVL131039:WVM131039 WLP131039:WLQ131039 WBT131039:WBU131039 VRX131039:VRY131039 VIB131039:VIC131039 UYF131039:UYG131039 UOJ131039:UOK131039 UEN131039:UEO131039 TUR131039:TUS131039 TKV131039:TKW131039 TAZ131039:TBA131039 SRD131039:SRE131039 SHH131039:SHI131039 RXL131039:RXM131039 RNP131039:RNQ131039 RDT131039:RDU131039 QTX131039:QTY131039 QKB131039:QKC131039 QAF131039:QAG131039 PQJ131039:PQK131039 PGN131039:PGO131039 OWR131039:OWS131039 OMV131039:OMW131039 OCZ131039:ODA131039 NTD131039:NTE131039 NJH131039:NJI131039 MZL131039:MZM131039 MPP131039:MPQ131039 MFT131039:MFU131039 LVX131039:LVY131039 LMB131039:LMC131039 LCF131039:LCG131039 KSJ131039:KSK131039 KIN131039:KIO131039 JYR131039:JYS131039 JOV131039:JOW131039 JEZ131039:JFA131039 IVD131039:IVE131039 ILH131039:ILI131039 IBL131039:IBM131039 HRP131039:HRQ131039 HHT131039:HHU131039 GXX131039:GXY131039 GOB131039:GOC131039 GEF131039:GEG131039 FUJ131039:FUK131039 FKN131039:FKO131039 FAR131039:FAS131039 EQV131039:EQW131039 EGZ131039:EHA131039 DXD131039:DXE131039 DNH131039:DNI131039 DDL131039:DDM131039 CTP131039:CTQ131039 CJT131039:CJU131039 BZX131039:BZY131039 BQB131039:BQC131039 BGF131039:BGG131039 AWJ131039:AWK131039 AMN131039:AMO131039 ACR131039:ACS131039 SV131039:SW131039 IZ131039:JA131039 D131039:E131039 WVL65503:WVM65503 WLP65503:WLQ65503 WBT65503:WBU65503 VRX65503:VRY65503 VIB65503:VIC65503 UYF65503:UYG65503 UOJ65503:UOK65503 UEN65503:UEO65503 TUR65503:TUS65503 TKV65503:TKW65503 TAZ65503:TBA65503 SRD65503:SRE65503 SHH65503:SHI65503 RXL65503:RXM65503 RNP65503:RNQ65503 RDT65503:RDU65503 QTX65503:QTY65503 QKB65503:QKC65503 QAF65503:QAG65503 PQJ65503:PQK65503 PGN65503:PGO65503 OWR65503:OWS65503 OMV65503:OMW65503 OCZ65503:ODA65503 NTD65503:NTE65503 NJH65503:NJI65503 MZL65503:MZM65503 MPP65503:MPQ65503 MFT65503:MFU65503 LVX65503:LVY65503 LMB65503:LMC65503 LCF65503:LCG65503 KSJ65503:KSK65503 KIN65503:KIO65503 JYR65503:JYS65503 JOV65503:JOW65503 JEZ65503:JFA65503 IVD65503:IVE65503 ILH65503:ILI65503 IBL65503:IBM65503 HRP65503:HRQ65503 HHT65503:HHU65503 GXX65503:GXY65503 GOB65503:GOC65503 GEF65503:GEG65503 FUJ65503:FUK65503 FKN65503:FKO65503 FAR65503:FAS65503 EQV65503:EQW65503 EGZ65503:EHA65503 DXD65503:DXE65503 DNH65503:DNI65503 DDL65503:DDM65503 CTP65503:CTQ65503 CJT65503:CJU65503 BZX65503:BZY65503 BQB65503:BQC65503 BGF65503:BGG65503 AWJ65503:AWK65503 AMN65503:AMO65503 ACR65503:ACS65503 SV65503:SW65503 IZ65503:JA65503 D65503:E65503 WVL14:WVM14 WLP14:WLQ14 WBT14:WBU14 VRX14:VRY14 VIB14:VIC14 UYF14:UYG14 UOJ14:UOK14 UEN14:UEO14 TUR14:TUS14 TKV14:TKW14 TAZ14:TBA14 SRD14:SRE14 SHH14:SHI14 RXL14:RXM14 RNP14:RNQ14 RDT14:RDU14 QTX14:QTY14 QKB14:QKC14 QAF14:QAG14 PQJ14:PQK14 PGN14:PGO14 OWR14:OWS14 OMV14:OMW14 OCZ14:ODA14 NTD14:NTE14 NJH14:NJI14 MZL14:MZM14 MPP14:MPQ14 MFT14:MFU14 LVX14:LVY14 LMB14:LMC14 LCF14:LCG14 KSJ14:KSK14 KIN14:KIO14 JYR14:JYS14 JOV14:JOW14 JEZ14:JFA14 IVD14:IVE14 ILH14:ILI14 IBL14:IBM14 HRP14:HRQ14 HHT14:HHU14 GXX14:GXY14 GOB14:GOC14 GEF14:GEG14 FUJ14:FUK14 FKN14:FKO14 FAR14:FAS14 EQV14:EQW14 EGZ14:EHA14 DXD14:DXE14 DNH14:DNI14 DDL14:DDM14 CTP14:CTQ14 CJT14:CJU14 BZX14:BZY14 BQB14:BQC14 BGF14:BGG14 AWJ14:AWK14 AMN14:AMO14 ACR14:ACS14 SV14:SW14 IZ14:JA14" xr:uid="{00000000-0002-0000-0100-000005000000}">
      <formula1>$D$99:$D$103</formula1>
    </dataValidation>
    <dataValidation type="list" allowBlank="1" showInputMessage="1" showErrorMessage="1" sqref="D16:E16 WVL983009:WVM983009 WLP983009:WLQ983009 WBT983009:WBU983009 VRX983009:VRY983009 VIB983009:VIC983009 UYF983009:UYG983009 UOJ983009:UOK983009 UEN983009:UEO983009 TUR983009:TUS983009 TKV983009:TKW983009 TAZ983009:TBA983009 SRD983009:SRE983009 SHH983009:SHI983009 RXL983009:RXM983009 RNP983009:RNQ983009 RDT983009:RDU983009 QTX983009:QTY983009 QKB983009:QKC983009 QAF983009:QAG983009 PQJ983009:PQK983009 PGN983009:PGO983009 OWR983009:OWS983009 OMV983009:OMW983009 OCZ983009:ODA983009 NTD983009:NTE983009 NJH983009:NJI983009 MZL983009:MZM983009 MPP983009:MPQ983009 MFT983009:MFU983009 LVX983009:LVY983009 LMB983009:LMC983009 LCF983009:LCG983009 KSJ983009:KSK983009 KIN983009:KIO983009 JYR983009:JYS983009 JOV983009:JOW983009 JEZ983009:JFA983009 IVD983009:IVE983009 ILH983009:ILI983009 IBL983009:IBM983009 HRP983009:HRQ983009 HHT983009:HHU983009 GXX983009:GXY983009 GOB983009:GOC983009 GEF983009:GEG983009 FUJ983009:FUK983009 FKN983009:FKO983009 FAR983009:FAS983009 EQV983009:EQW983009 EGZ983009:EHA983009 DXD983009:DXE983009 DNH983009:DNI983009 DDL983009:DDM983009 CTP983009:CTQ983009 CJT983009:CJU983009 BZX983009:BZY983009 BQB983009:BQC983009 BGF983009:BGG983009 AWJ983009:AWK983009 AMN983009:AMO983009 ACR983009:ACS983009 SV983009:SW983009 IZ983009:JA983009 D983009:E983009 WVL917473:WVM917473 WLP917473:WLQ917473 WBT917473:WBU917473 VRX917473:VRY917473 VIB917473:VIC917473 UYF917473:UYG917473 UOJ917473:UOK917473 UEN917473:UEO917473 TUR917473:TUS917473 TKV917473:TKW917473 TAZ917473:TBA917473 SRD917473:SRE917473 SHH917473:SHI917473 RXL917473:RXM917473 RNP917473:RNQ917473 RDT917473:RDU917473 QTX917473:QTY917473 QKB917473:QKC917473 QAF917473:QAG917473 PQJ917473:PQK917473 PGN917473:PGO917473 OWR917473:OWS917473 OMV917473:OMW917473 OCZ917473:ODA917473 NTD917473:NTE917473 NJH917473:NJI917473 MZL917473:MZM917473 MPP917473:MPQ917473 MFT917473:MFU917473 LVX917473:LVY917473 LMB917473:LMC917473 LCF917473:LCG917473 KSJ917473:KSK917473 KIN917473:KIO917473 JYR917473:JYS917473 JOV917473:JOW917473 JEZ917473:JFA917473 IVD917473:IVE917473 ILH917473:ILI917473 IBL917473:IBM917473 HRP917473:HRQ917473 HHT917473:HHU917473 GXX917473:GXY917473 GOB917473:GOC917473 GEF917473:GEG917473 FUJ917473:FUK917473 FKN917473:FKO917473 FAR917473:FAS917473 EQV917473:EQW917473 EGZ917473:EHA917473 DXD917473:DXE917473 DNH917473:DNI917473 DDL917473:DDM917473 CTP917473:CTQ917473 CJT917473:CJU917473 BZX917473:BZY917473 BQB917473:BQC917473 BGF917473:BGG917473 AWJ917473:AWK917473 AMN917473:AMO917473 ACR917473:ACS917473 SV917473:SW917473 IZ917473:JA917473 D917473:E917473 WVL851937:WVM851937 WLP851937:WLQ851937 WBT851937:WBU851937 VRX851937:VRY851937 VIB851937:VIC851937 UYF851937:UYG851937 UOJ851937:UOK851937 UEN851937:UEO851937 TUR851937:TUS851937 TKV851937:TKW851937 TAZ851937:TBA851937 SRD851937:SRE851937 SHH851937:SHI851937 RXL851937:RXM851937 RNP851937:RNQ851937 RDT851937:RDU851937 QTX851937:QTY851937 QKB851937:QKC851937 QAF851937:QAG851937 PQJ851937:PQK851937 PGN851937:PGO851937 OWR851937:OWS851937 OMV851937:OMW851937 OCZ851937:ODA851937 NTD851937:NTE851937 NJH851937:NJI851937 MZL851937:MZM851937 MPP851937:MPQ851937 MFT851937:MFU851937 LVX851937:LVY851937 LMB851937:LMC851937 LCF851937:LCG851937 KSJ851937:KSK851937 KIN851937:KIO851937 JYR851937:JYS851937 JOV851937:JOW851937 JEZ851937:JFA851937 IVD851937:IVE851937 ILH851937:ILI851937 IBL851937:IBM851937 HRP851937:HRQ851937 HHT851937:HHU851937 GXX851937:GXY851937 GOB851937:GOC851937 GEF851937:GEG851937 FUJ851937:FUK851937 FKN851937:FKO851937 FAR851937:FAS851937 EQV851937:EQW851937 EGZ851937:EHA851937 DXD851937:DXE851937 DNH851937:DNI851937 DDL851937:DDM851937 CTP851937:CTQ851937 CJT851937:CJU851937 BZX851937:BZY851937 BQB851937:BQC851937 BGF851937:BGG851937 AWJ851937:AWK851937 AMN851937:AMO851937 ACR851937:ACS851937 SV851937:SW851937 IZ851937:JA851937 D851937:E851937 WVL786401:WVM786401 WLP786401:WLQ786401 WBT786401:WBU786401 VRX786401:VRY786401 VIB786401:VIC786401 UYF786401:UYG786401 UOJ786401:UOK786401 UEN786401:UEO786401 TUR786401:TUS786401 TKV786401:TKW786401 TAZ786401:TBA786401 SRD786401:SRE786401 SHH786401:SHI786401 RXL786401:RXM786401 RNP786401:RNQ786401 RDT786401:RDU786401 QTX786401:QTY786401 QKB786401:QKC786401 QAF786401:QAG786401 PQJ786401:PQK786401 PGN786401:PGO786401 OWR786401:OWS786401 OMV786401:OMW786401 OCZ786401:ODA786401 NTD786401:NTE786401 NJH786401:NJI786401 MZL786401:MZM786401 MPP786401:MPQ786401 MFT786401:MFU786401 LVX786401:LVY786401 LMB786401:LMC786401 LCF786401:LCG786401 KSJ786401:KSK786401 KIN786401:KIO786401 JYR786401:JYS786401 JOV786401:JOW786401 JEZ786401:JFA786401 IVD786401:IVE786401 ILH786401:ILI786401 IBL786401:IBM786401 HRP786401:HRQ786401 HHT786401:HHU786401 GXX786401:GXY786401 GOB786401:GOC786401 GEF786401:GEG786401 FUJ786401:FUK786401 FKN786401:FKO786401 FAR786401:FAS786401 EQV786401:EQW786401 EGZ786401:EHA786401 DXD786401:DXE786401 DNH786401:DNI786401 DDL786401:DDM786401 CTP786401:CTQ786401 CJT786401:CJU786401 BZX786401:BZY786401 BQB786401:BQC786401 BGF786401:BGG786401 AWJ786401:AWK786401 AMN786401:AMO786401 ACR786401:ACS786401 SV786401:SW786401 IZ786401:JA786401 D786401:E786401 WVL720865:WVM720865 WLP720865:WLQ720865 WBT720865:WBU720865 VRX720865:VRY720865 VIB720865:VIC720865 UYF720865:UYG720865 UOJ720865:UOK720865 UEN720865:UEO720865 TUR720865:TUS720865 TKV720865:TKW720865 TAZ720865:TBA720865 SRD720865:SRE720865 SHH720865:SHI720865 RXL720865:RXM720865 RNP720865:RNQ720865 RDT720865:RDU720865 QTX720865:QTY720865 QKB720865:QKC720865 QAF720865:QAG720865 PQJ720865:PQK720865 PGN720865:PGO720865 OWR720865:OWS720865 OMV720865:OMW720865 OCZ720865:ODA720865 NTD720865:NTE720865 NJH720865:NJI720865 MZL720865:MZM720865 MPP720865:MPQ720865 MFT720865:MFU720865 LVX720865:LVY720865 LMB720865:LMC720865 LCF720865:LCG720865 KSJ720865:KSK720865 KIN720865:KIO720865 JYR720865:JYS720865 JOV720865:JOW720865 JEZ720865:JFA720865 IVD720865:IVE720865 ILH720865:ILI720865 IBL720865:IBM720865 HRP720865:HRQ720865 HHT720865:HHU720865 GXX720865:GXY720865 GOB720865:GOC720865 GEF720865:GEG720865 FUJ720865:FUK720865 FKN720865:FKO720865 FAR720865:FAS720865 EQV720865:EQW720865 EGZ720865:EHA720865 DXD720865:DXE720865 DNH720865:DNI720865 DDL720865:DDM720865 CTP720865:CTQ720865 CJT720865:CJU720865 BZX720865:BZY720865 BQB720865:BQC720865 BGF720865:BGG720865 AWJ720865:AWK720865 AMN720865:AMO720865 ACR720865:ACS720865 SV720865:SW720865 IZ720865:JA720865 D720865:E720865 WVL655329:WVM655329 WLP655329:WLQ655329 WBT655329:WBU655329 VRX655329:VRY655329 VIB655329:VIC655329 UYF655329:UYG655329 UOJ655329:UOK655329 UEN655329:UEO655329 TUR655329:TUS655329 TKV655329:TKW655329 TAZ655329:TBA655329 SRD655329:SRE655329 SHH655329:SHI655329 RXL655329:RXM655329 RNP655329:RNQ655329 RDT655329:RDU655329 QTX655329:QTY655329 QKB655329:QKC655329 QAF655329:QAG655329 PQJ655329:PQK655329 PGN655329:PGO655329 OWR655329:OWS655329 OMV655329:OMW655329 OCZ655329:ODA655329 NTD655329:NTE655329 NJH655329:NJI655329 MZL655329:MZM655329 MPP655329:MPQ655329 MFT655329:MFU655329 LVX655329:LVY655329 LMB655329:LMC655329 LCF655329:LCG655329 KSJ655329:KSK655329 KIN655329:KIO655329 JYR655329:JYS655329 JOV655329:JOW655329 JEZ655329:JFA655329 IVD655329:IVE655329 ILH655329:ILI655329 IBL655329:IBM655329 HRP655329:HRQ655329 HHT655329:HHU655329 GXX655329:GXY655329 GOB655329:GOC655329 GEF655329:GEG655329 FUJ655329:FUK655329 FKN655329:FKO655329 FAR655329:FAS655329 EQV655329:EQW655329 EGZ655329:EHA655329 DXD655329:DXE655329 DNH655329:DNI655329 DDL655329:DDM655329 CTP655329:CTQ655329 CJT655329:CJU655329 BZX655329:BZY655329 BQB655329:BQC655329 BGF655329:BGG655329 AWJ655329:AWK655329 AMN655329:AMO655329 ACR655329:ACS655329 SV655329:SW655329 IZ655329:JA655329 D655329:E655329 WVL589793:WVM589793 WLP589793:WLQ589793 WBT589793:WBU589793 VRX589793:VRY589793 VIB589793:VIC589793 UYF589793:UYG589793 UOJ589793:UOK589793 UEN589793:UEO589793 TUR589793:TUS589793 TKV589793:TKW589793 TAZ589793:TBA589793 SRD589793:SRE589793 SHH589793:SHI589793 RXL589793:RXM589793 RNP589793:RNQ589793 RDT589793:RDU589793 QTX589793:QTY589793 QKB589793:QKC589793 QAF589793:QAG589793 PQJ589793:PQK589793 PGN589793:PGO589793 OWR589793:OWS589793 OMV589793:OMW589793 OCZ589793:ODA589793 NTD589793:NTE589793 NJH589793:NJI589793 MZL589793:MZM589793 MPP589793:MPQ589793 MFT589793:MFU589793 LVX589793:LVY589793 LMB589793:LMC589793 LCF589793:LCG589793 KSJ589793:KSK589793 KIN589793:KIO589793 JYR589793:JYS589793 JOV589793:JOW589793 JEZ589793:JFA589793 IVD589793:IVE589793 ILH589793:ILI589793 IBL589793:IBM589793 HRP589793:HRQ589793 HHT589793:HHU589793 GXX589793:GXY589793 GOB589793:GOC589793 GEF589793:GEG589793 FUJ589793:FUK589793 FKN589793:FKO589793 FAR589793:FAS589793 EQV589793:EQW589793 EGZ589793:EHA589793 DXD589793:DXE589793 DNH589793:DNI589793 DDL589793:DDM589793 CTP589793:CTQ589793 CJT589793:CJU589793 BZX589793:BZY589793 BQB589793:BQC589793 BGF589793:BGG589793 AWJ589793:AWK589793 AMN589793:AMO589793 ACR589793:ACS589793 SV589793:SW589793 IZ589793:JA589793 D589793:E589793 WVL524257:WVM524257 WLP524257:WLQ524257 WBT524257:WBU524257 VRX524257:VRY524257 VIB524257:VIC524257 UYF524257:UYG524257 UOJ524257:UOK524257 UEN524257:UEO524257 TUR524257:TUS524257 TKV524257:TKW524257 TAZ524257:TBA524257 SRD524257:SRE524257 SHH524257:SHI524257 RXL524257:RXM524257 RNP524257:RNQ524257 RDT524257:RDU524257 QTX524257:QTY524257 QKB524257:QKC524257 QAF524257:QAG524257 PQJ524257:PQK524257 PGN524257:PGO524257 OWR524257:OWS524257 OMV524257:OMW524257 OCZ524257:ODA524257 NTD524257:NTE524257 NJH524257:NJI524257 MZL524257:MZM524257 MPP524257:MPQ524257 MFT524257:MFU524257 LVX524257:LVY524257 LMB524257:LMC524257 LCF524257:LCG524257 KSJ524257:KSK524257 KIN524257:KIO524257 JYR524257:JYS524257 JOV524257:JOW524257 JEZ524257:JFA524257 IVD524257:IVE524257 ILH524257:ILI524257 IBL524257:IBM524257 HRP524257:HRQ524257 HHT524257:HHU524257 GXX524257:GXY524257 GOB524257:GOC524257 GEF524257:GEG524257 FUJ524257:FUK524257 FKN524257:FKO524257 FAR524257:FAS524257 EQV524257:EQW524257 EGZ524257:EHA524257 DXD524257:DXE524257 DNH524257:DNI524257 DDL524257:DDM524257 CTP524257:CTQ524257 CJT524257:CJU524257 BZX524257:BZY524257 BQB524257:BQC524257 BGF524257:BGG524257 AWJ524257:AWK524257 AMN524257:AMO524257 ACR524257:ACS524257 SV524257:SW524257 IZ524257:JA524257 D524257:E524257 WVL458721:WVM458721 WLP458721:WLQ458721 WBT458721:WBU458721 VRX458721:VRY458721 VIB458721:VIC458721 UYF458721:UYG458721 UOJ458721:UOK458721 UEN458721:UEO458721 TUR458721:TUS458721 TKV458721:TKW458721 TAZ458721:TBA458721 SRD458721:SRE458721 SHH458721:SHI458721 RXL458721:RXM458721 RNP458721:RNQ458721 RDT458721:RDU458721 QTX458721:QTY458721 QKB458721:QKC458721 QAF458721:QAG458721 PQJ458721:PQK458721 PGN458721:PGO458721 OWR458721:OWS458721 OMV458721:OMW458721 OCZ458721:ODA458721 NTD458721:NTE458721 NJH458721:NJI458721 MZL458721:MZM458721 MPP458721:MPQ458721 MFT458721:MFU458721 LVX458721:LVY458721 LMB458721:LMC458721 LCF458721:LCG458721 KSJ458721:KSK458721 KIN458721:KIO458721 JYR458721:JYS458721 JOV458721:JOW458721 JEZ458721:JFA458721 IVD458721:IVE458721 ILH458721:ILI458721 IBL458721:IBM458721 HRP458721:HRQ458721 HHT458721:HHU458721 GXX458721:GXY458721 GOB458721:GOC458721 GEF458721:GEG458721 FUJ458721:FUK458721 FKN458721:FKO458721 FAR458721:FAS458721 EQV458721:EQW458721 EGZ458721:EHA458721 DXD458721:DXE458721 DNH458721:DNI458721 DDL458721:DDM458721 CTP458721:CTQ458721 CJT458721:CJU458721 BZX458721:BZY458721 BQB458721:BQC458721 BGF458721:BGG458721 AWJ458721:AWK458721 AMN458721:AMO458721 ACR458721:ACS458721 SV458721:SW458721 IZ458721:JA458721 D458721:E458721 WVL393185:WVM393185 WLP393185:WLQ393185 WBT393185:WBU393185 VRX393185:VRY393185 VIB393185:VIC393185 UYF393185:UYG393185 UOJ393185:UOK393185 UEN393185:UEO393185 TUR393185:TUS393185 TKV393185:TKW393185 TAZ393185:TBA393185 SRD393185:SRE393185 SHH393185:SHI393185 RXL393185:RXM393185 RNP393185:RNQ393185 RDT393185:RDU393185 QTX393185:QTY393185 QKB393185:QKC393185 QAF393185:QAG393185 PQJ393185:PQK393185 PGN393185:PGO393185 OWR393185:OWS393185 OMV393185:OMW393185 OCZ393185:ODA393185 NTD393185:NTE393185 NJH393185:NJI393185 MZL393185:MZM393185 MPP393185:MPQ393185 MFT393185:MFU393185 LVX393185:LVY393185 LMB393185:LMC393185 LCF393185:LCG393185 KSJ393185:KSK393185 KIN393185:KIO393185 JYR393185:JYS393185 JOV393185:JOW393185 JEZ393185:JFA393185 IVD393185:IVE393185 ILH393185:ILI393185 IBL393185:IBM393185 HRP393185:HRQ393185 HHT393185:HHU393185 GXX393185:GXY393185 GOB393185:GOC393185 GEF393185:GEG393185 FUJ393185:FUK393185 FKN393185:FKO393185 FAR393185:FAS393185 EQV393185:EQW393185 EGZ393185:EHA393185 DXD393185:DXE393185 DNH393185:DNI393185 DDL393185:DDM393185 CTP393185:CTQ393185 CJT393185:CJU393185 BZX393185:BZY393185 BQB393185:BQC393185 BGF393185:BGG393185 AWJ393185:AWK393185 AMN393185:AMO393185 ACR393185:ACS393185 SV393185:SW393185 IZ393185:JA393185 D393185:E393185 WVL327649:WVM327649 WLP327649:WLQ327649 WBT327649:WBU327649 VRX327649:VRY327649 VIB327649:VIC327649 UYF327649:UYG327649 UOJ327649:UOK327649 UEN327649:UEO327649 TUR327649:TUS327649 TKV327649:TKW327649 TAZ327649:TBA327649 SRD327649:SRE327649 SHH327649:SHI327649 RXL327649:RXM327649 RNP327649:RNQ327649 RDT327649:RDU327649 QTX327649:QTY327649 QKB327649:QKC327649 QAF327649:QAG327649 PQJ327649:PQK327649 PGN327649:PGO327649 OWR327649:OWS327649 OMV327649:OMW327649 OCZ327649:ODA327649 NTD327649:NTE327649 NJH327649:NJI327649 MZL327649:MZM327649 MPP327649:MPQ327649 MFT327649:MFU327649 LVX327649:LVY327649 LMB327649:LMC327649 LCF327649:LCG327649 KSJ327649:KSK327649 KIN327649:KIO327649 JYR327649:JYS327649 JOV327649:JOW327649 JEZ327649:JFA327649 IVD327649:IVE327649 ILH327649:ILI327649 IBL327649:IBM327649 HRP327649:HRQ327649 HHT327649:HHU327649 GXX327649:GXY327649 GOB327649:GOC327649 GEF327649:GEG327649 FUJ327649:FUK327649 FKN327649:FKO327649 FAR327649:FAS327649 EQV327649:EQW327649 EGZ327649:EHA327649 DXD327649:DXE327649 DNH327649:DNI327649 DDL327649:DDM327649 CTP327649:CTQ327649 CJT327649:CJU327649 BZX327649:BZY327649 BQB327649:BQC327649 BGF327649:BGG327649 AWJ327649:AWK327649 AMN327649:AMO327649 ACR327649:ACS327649 SV327649:SW327649 IZ327649:JA327649 D327649:E327649 WVL262113:WVM262113 WLP262113:WLQ262113 WBT262113:WBU262113 VRX262113:VRY262113 VIB262113:VIC262113 UYF262113:UYG262113 UOJ262113:UOK262113 UEN262113:UEO262113 TUR262113:TUS262113 TKV262113:TKW262113 TAZ262113:TBA262113 SRD262113:SRE262113 SHH262113:SHI262113 RXL262113:RXM262113 RNP262113:RNQ262113 RDT262113:RDU262113 QTX262113:QTY262113 QKB262113:QKC262113 QAF262113:QAG262113 PQJ262113:PQK262113 PGN262113:PGO262113 OWR262113:OWS262113 OMV262113:OMW262113 OCZ262113:ODA262113 NTD262113:NTE262113 NJH262113:NJI262113 MZL262113:MZM262113 MPP262113:MPQ262113 MFT262113:MFU262113 LVX262113:LVY262113 LMB262113:LMC262113 LCF262113:LCG262113 KSJ262113:KSK262113 KIN262113:KIO262113 JYR262113:JYS262113 JOV262113:JOW262113 JEZ262113:JFA262113 IVD262113:IVE262113 ILH262113:ILI262113 IBL262113:IBM262113 HRP262113:HRQ262113 HHT262113:HHU262113 GXX262113:GXY262113 GOB262113:GOC262113 GEF262113:GEG262113 FUJ262113:FUK262113 FKN262113:FKO262113 FAR262113:FAS262113 EQV262113:EQW262113 EGZ262113:EHA262113 DXD262113:DXE262113 DNH262113:DNI262113 DDL262113:DDM262113 CTP262113:CTQ262113 CJT262113:CJU262113 BZX262113:BZY262113 BQB262113:BQC262113 BGF262113:BGG262113 AWJ262113:AWK262113 AMN262113:AMO262113 ACR262113:ACS262113 SV262113:SW262113 IZ262113:JA262113 D262113:E262113 WVL196577:WVM196577 WLP196577:WLQ196577 WBT196577:WBU196577 VRX196577:VRY196577 VIB196577:VIC196577 UYF196577:UYG196577 UOJ196577:UOK196577 UEN196577:UEO196577 TUR196577:TUS196577 TKV196577:TKW196577 TAZ196577:TBA196577 SRD196577:SRE196577 SHH196577:SHI196577 RXL196577:RXM196577 RNP196577:RNQ196577 RDT196577:RDU196577 QTX196577:QTY196577 QKB196577:QKC196577 QAF196577:QAG196577 PQJ196577:PQK196577 PGN196577:PGO196577 OWR196577:OWS196577 OMV196577:OMW196577 OCZ196577:ODA196577 NTD196577:NTE196577 NJH196577:NJI196577 MZL196577:MZM196577 MPP196577:MPQ196577 MFT196577:MFU196577 LVX196577:LVY196577 LMB196577:LMC196577 LCF196577:LCG196577 KSJ196577:KSK196577 KIN196577:KIO196577 JYR196577:JYS196577 JOV196577:JOW196577 JEZ196577:JFA196577 IVD196577:IVE196577 ILH196577:ILI196577 IBL196577:IBM196577 HRP196577:HRQ196577 HHT196577:HHU196577 GXX196577:GXY196577 GOB196577:GOC196577 GEF196577:GEG196577 FUJ196577:FUK196577 FKN196577:FKO196577 FAR196577:FAS196577 EQV196577:EQW196577 EGZ196577:EHA196577 DXD196577:DXE196577 DNH196577:DNI196577 DDL196577:DDM196577 CTP196577:CTQ196577 CJT196577:CJU196577 BZX196577:BZY196577 BQB196577:BQC196577 BGF196577:BGG196577 AWJ196577:AWK196577 AMN196577:AMO196577 ACR196577:ACS196577 SV196577:SW196577 IZ196577:JA196577 D196577:E196577 WVL131041:WVM131041 WLP131041:WLQ131041 WBT131041:WBU131041 VRX131041:VRY131041 VIB131041:VIC131041 UYF131041:UYG131041 UOJ131041:UOK131041 UEN131041:UEO131041 TUR131041:TUS131041 TKV131041:TKW131041 TAZ131041:TBA131041 SRD131041:SRE131041 SHH131041:SHI131041 RXL131041:RXM131041 RNP131041:RNQ131041 RDT131041:RDU131041 QTX131041:QTY131041 QKB131041:QKC131041 QAF131041:QAG131041 PQJ131041:PQK131041 PGN131041:PGO131041 OWR131041:OWS131041 OMV131041:OMW131041 OCZ131041:ODA131041 NTD131041:NTE131041 NJH131041:NJI131041 MZL131041:MZM131041 MPP131041:MPQ131041 MFT131041:MFU131041 LVX131041:LVY131041 LMB131041:LMC131041 LCF131041:LCG131041 KSJ131041:KSK131041 KIN131041:KIO131041 JYR131041:JYS131041 JOV131041:JOW131041 JEZ131041:JFA131041 IVD131041:IVE131041 ILH131041:ILI131041 IBL131041:IBM131041 HRP131041:HRQ131041 HHT131041:HHU131041 GXX131041:GXY131041 GOB131041:GOC131041 GEF131041:GEG131041 FUJ131041:FUK131041 FKN131041:FKO131041 FAR131041:FAS131041 EQV131041:EQW131041 EGZ131041:EHA131041 DXD131041:DXE131041 DNH131041:DNI131041 DDL131041:DDM131041 CTP131041:CTQ131041 CJT131041:CJU131041 BZX131041:BZY131041 BQB131041:BQC131041 BGF131041:BGG131041 AWJ131041:AWK131041 AMN131041:AMO131041 ACR131041:ACS131041 SV131041:SW131041 IZ131041:JA131041 D131041:E131041 WVL65505:WVM65505 WLP65505:WLQ65505 WBT65505:WBU65505 VRX65505:VRY65505 VIB65505:VIC65505 UYF65505:UYG65505 UOJ65505:UOK65505 UEN65505:UEO65505 TUR65505:TUS65505 TKV65505:TKW65505 TAZ65505:TBA65505 SRD65505:SRE65505 SHH65505:SHI65505 RXL65505:RXM65505 RNP65505:RNQ65505 RDT65505:RDU65505 QTX65505:QTY65505 QKB65505:QKC65505 QAF65505:QAG65505 PQJ65505:PQK65505 PGN65505:PGO65505 OWR65505:OWS65505 OMV65505:OMW65505 OCZ65505:ODA65505 NTD65505:NTE65505 NJH65505:NJI65505 MZL65505:MZM65505 MPP65505:MPQ65505 MFT65505:MFU65505 LVX65505:LVY65505 LMB65505:LMC65505 LCF65505:LCG65505 KSJ65505:KSK65505 KIN65505:KIO65505 JYR65505:JYS65505 JOV65505:JOW65505 JEZ65505:JFA65505 IVD65505:IVE65505 ILH65505:ILI65505 IBL65505:IBM65505 HRP65505:HRQ65505 HHT65505:HHU65505 GXX65505:GXY65505 GOB65505:GOC65505 GEF65505:GEG65505 FUJ65505:FUK65505 FKN65505:FKO65505 FAR65505:FAS65505 EQV65505:EQW65505 EGZ65505:EHA65505 DXD65505:DXE65505 DNH65505:DNI65505 DDL65505:DDM65505 CTP65505:CTQ65505 CJT65505:CJU65505 BZX65505:BZY65505 BQB65505:BQC65505 BGF65505:BGG65505 AWJ65505:AWK65505 AMN65505:AMO65505 ACR65505:ACS65505 SV65505:SW65505 IZ65505:JA65505 D65505:E65505 WVL16:WVM16 WLP16:WLQ16 WBT16:WBU16 VRX16:VRY16 VIB16:VIC16 UYF16:UYG16 UOJ16:UOK16 UEN16:UEO16 TUR16:TUS16 TKV16:TKW16 TAZ16:TBA16 SRD16:SRE16 SHH16:SHI16 RXL16:RXM16 RNP16:RNQ16 RDT16:RDU16 QTX16:QTY16 QKB16:QKC16 QAF16:QAG16 PQJ16:PQK16 PGN16:PGO16 OWR16:OWS16 OMV16:OMW16 OCZ16:ODA16 NTD16:NTE16 NJH16:NJI16 MZL16:MZM16 MPP16:MPQ16 MFT16:MFU16 LVX16:LVY16 LMB16:LMC16 LCF16:LCG16 KSJ16:KSK16 KIN16:KIO16 JYR16:JYS16 JOV16:JOW16 JEZ16:JFA16 IVD16:IVE16 ILH16:ILI16 IBL16:IBM16 HRP16:HRQ16 HHT16:HHU16 GXX16:GXY16 GOB16:GOC16 GEF16:GEG16 FUJ16:FUK16 FKN16:FKO16 FAR16:FAS16 EQV16:EQW16 EGZ16:EHA16 DXD16:DXE16 DNH16:DNI16 DDL16:DDM16 CTP16:CTQ16 CJT16:CJU16 BZX16:BZY16 BQB16:BQC16 BGF16:BGG16 AWJ16:AWK16 AMN16:AMO16 ACR16:ACS16 SV16:SW16 IZ16:JA16" xr:uid="{00000000-0002-0000-0100-000006000000}">
      <formula1>$E$99:$E$104</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Process">
              <controlPr defaultSize="0" autoFill="0" autoLine="0" autoPict="0">
                <anchor moveWithCells="1">
                  <from>
                    <xdr:col>3</xdr:col>
                    <xdr:colOff>47625</xdr:colOff>
                    <xdr:row>16</xdr:row>
                    <xdr:rowOff>47625</xdr:rowOff>
                  </from>
                  <to>
                    <xdr:col>3</xdr:col>
                    <xdr:colOff>914400</xdr:colOff>
                    <xdr:row>16</xdr:row>
                    <xdr:rowOff>257175</xdr:rowOff>
                  </to>
                </anchor>
              </controlPr>
            </control>
          </mc:Choice>
        </mc:AlternateContent>
        <mc:AlternateContent xmlns:mc="http://schemas.openxmlformats.org/markup-compatibility/2006">
          <mc:Choice Requires="x14">
            <control shapeId="2050" r:id="rId5" name="Energy Use">
              <controlPr defaultSize="0" autoFill="0" autoLine="0" autoPict="0">
                <anchor moveWithCells="1">
                  <from>
                    <xdr:col>3</xdr:col>
                    <xdr:colOff>1143000</xdr:colOff>
                    <xdr:row>16</xdr:row>
                    <xdr:rowOff>47625</xdr:rowOff>
                  </from>
                  <to>
                    <xdr:col>3</xdr:col>
                    <xdr:colOff>2009775</xdr:colOff>
                    <xdr:row>16</xdr:row>
                    <xdr:rowOff>257175</xdr:rowOff>
                  </to>
                </anchor>
              </controlPr>
            </control>
          </mc:Choice>
        </mc:AlternateContent>
        <mc:AlternateContent xmlns:mc="http://schemas.openxmlformats.org/markup-compatibility/2006">
          <mc:Choice Requires="x14">
            <control shapeId="2051" r:id="rId6" name="Energy P&amp;D">
              <controlPr defaultSize="0" autoFill="0" autoLine="0" autoPict="0">
                <anchor moveWithCells="1">
                  <from>
                    <xdr:col>3</xdr:col>
                    <xdr:colOff>2247900</xdr:colOff>
                    <xdr:row>16</xdr:row>
                    <xdr:rowOff>57150</xdr:rowOff>
                  </from>
                  <to>
                    <xdr:col>3</xdr:col>
                    <xdr:colOff>3162300</xdr:colOff>
                    <xdr:row>16</xdr:row>
                    <xdr:rowOff>257175</xdr:rowOff>
                  </to>
                </anchor>
              </controlPr>
            </control>
          </mc:Choice>
        </mc:AlternateContent>
        <mc:AlternateContent xmlns:mc="http://schemas.openxmlformats.org/markup-compatibility/2006">
          <mc:Choice Requires="x14">
            <control shapeId="2052" r:id="rId7" name="Material P&amp;D">
              <controlPr defaultSize="0" autoFill="0" autoLine="0" autoPict="0">
                <anchor moveWithCells="1">
                  <from>
                    <xdr:col>3</xdr:col>
                    <xdr:colOff>3390900</xdr:colOff>
                    <xdr:row>16</xdr:row>
                    <xdr:rowOff>47625</xdr:rowOff>
                  </from>
                  <to>
                    <xdr:col>4</xdr:col>
                    <xdr:colOff>266700</xdr:colOff>
                    <xdr:row>16</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1:DN42"/>
  <sheetViews>
    <sheetView tabSelected="1" zoomScale="85" zoomScaleNormal="85" workbookViewId="0">
      <selection activeCell="C18" sqref="C18:CI18"/>
    </sheetView>
  </sheetViews>
  <sheetFormatPr defaultColWidth="9.140625" defaultRowHeight="15" x14ac:dyDescent="0.25"/>
  <cols>
    <col min="1" max="1" width="4.140625" customWidth="1"/>
    <col min="2" max="2" width="24.42578125" customWidth="1"/>
    <col min="3" max="5" width="25.28515625" customWidth="1"/>
    <col min="6" max="86" width="16.5703125" customWidth="1"/>
    <col min="87" max="87" width="83.85546875" customWidth="1"/>
    <col min="88" max="94" width="9.140625" style="222"/>
    <col min="337" max="337" width="2.5703125" customWidth="1"/>
    <col min="338" max="338" width="24.42578125" customWidth="1"/>
    <col min="339" max="339" width="32.140625" customWidth="1"/>
    <col min="340" max="342" width="16.5703125" customWidth="1"/>
    <col min="343" max="343" width="83.85546875" customWidth="1"/>
    <col min="593" max="593" width="2.5703125" customWidth="1"/>
    <col min="594" max="594" width="24.42578125" customWidth="1"/>
    <col min="595" max="595" width="32.140625" customWidth="1"/>
    <col min="596" max="598" width="16.5703125" customWidth="1"/>
    <col min="599" max="599" width="83.85546875" customWidth="1"/>
    <col min="849" max="849" width="2.5703125" customWidth="1"/>
    <col min="850" max="850" width="24.42578125" customWidth="1"/>
    <col min="851" max="851" width="32.140625" customWidth="1"/>
    <col min="852" max="854" width="16.5703125" customWidth="1"/>
    <col min="855" max="855" width="83.85546875" customWidth="1"/>
    <col min="1105" max="1105" width="2.5703125" customWidth="1"/>
    <col min="1106" max="1106" width="24.42578125" customWidth="1"/>
    <col min="1107" max="1107" width="32.140625" customWidth="1"/>
    <col min="1108" max="1110" width="16.5703125" customWidth="1"/>
    <col min="1111" max="1111" width="83.85546875" customWidth="1"/>
    <col min="1361" max="1361" width="2.5703125" customWidth="1"/>
    <col min="1362" max="1362" width="24.42578125" customWidth="1"/>
    <col min="1363" max="1363" width="32.140625" customWidth="1"/>
    <col min="1364" max="1366" width="16.5703125" customWidth="1"/>
    <col min="1367" max="1367" width="83.85546875" customWidth="1"/>
    <col min="1617" max="1617" width="2.5703125" customWidth="1"/>
    <col min="1618" max="1618" width="24.42578125" customWidth="1"/>
    <col min="1619" max="1619" width="32.140625" customWidth="1"/>
    <col min="1620" max="1622" width="16.5703125" customWidth="1"/>
    <col min="1623" max="1623" width="83.85546875" customWidth="1"/>
    <col min="1873" max="1873" width="2.5703125" customWidth="1"/>
    <col min="1874" max="1874" width="24.42578125" customWidth="1"/>
    <col min="1875" max="1875" width="32.140625" customWidth="1"/>
    <col min="1876" max="1878" width="16.5703125" customWidth="1"/>
    <col min="1879" max="1879" width="83.85546875" customWidth="1"/>
    <col min="2129" max="2129" width="2.5703125" customWidth="1"/>
    <col min="2130" max="2130" width="24.42578125" customWidth="1"/>
    <col min="2131" max="2131" width="32.140625" customWidth="1"/>
    <col min="2132" max="2134" width="16.5703125" customWidth="1"/>
    <col min="2135" max="2135" width="83.85546875" customWidth="1"/>
    <col min="2385" max="2385" width="2.5703125" customWidth="1"/>
    <col min="2386" max="2386" width="24.42578125" customWidth="1"/>
    <col min="2387" max="2387" width="32.140625" customWidth="1"/>
    <col min="2388" max="2390" width="16.5703125" customWidth="1"/>
    <col min="2391" max="2391" width="83.85546875" customWidth="1"/>
    <col min="2641" max="2641" width="2.5703125" customWidth="1"/>
    <col min="2642" max="2642" width="24.42578125" customWidth="1"/>
    <col min="2643" max="2643" width="32.140625" customWidth="1"/>
    <col min="2644" max="2646" width="16.5703125" customWidth="1"/>
    <col min="2647" max="2647" width="83.85546875" customWidth="1"/>
    <col min="2897" max="2897" width="2.5703125" customWidth="1"/>
    <col min="2898" max="2898" width="24.42578125" customWidth="1"/>
    <col min="2899" max="2899" width="32.140625" customWidth="1"/>
    <col min="2900" max="2902" width="16.5703125" customWidth="1"/>
    <col min="2903" max="2903" width="83.85546875" customWidth="1"/>
    <col min="3153" max="3153" width="2.5703125" customWidth="1"/>
    <col min="3154" max="3154" width="24.42578125" customWidth="1"/>
    <col min="3155" max="3155" width="32.140625" customWidth="1"/>
    <col min="3156" max="3158" width="16.5703125" customWidth="1"/>
    <col min="3159" max="3159" width="83.85546875" customWidth="1"/>
    <col min="3409" max="3409" width="2.5703125" customWidth="1"/>
    <col min="3410" max="3410" width="24.42578125" customWidth="1"/>
    <col min="3411" max="3411" width="32.140625" customWidth="1"/>
    <col min="3412" max="3414" width="16.5703125" customWidth="1"/>
    <col min="3415" max="3415" width="83.85546875" customWidth="1"/>
    <col min="3665" max="3665" width="2.5703125" customWidth="1"/>
    <col min="3666" max="3666" width="24.42578125" customWidth="1"/>
    <col min="3667" max="3667" width="32.140625" customWidth="1"/>
    <col min="3668" max="3670" width="16.5703125" customWidth="1"/>
    <col min="3671" max="3671" width="83.85546875" customWidth="1"/>
    <col min="3921" max="3921" width="2.5703125" customWidth="1"/>
    <col min="3922" max="3922" width="24.42578125" customWidth="1"/>
    <col min="3923" max="3923" width="32.140625" customWidth="1"/>
    <col min="3924" max="3926" width="16.5703125" customWidth="1"/>
    <col min="3927" max="3927" width="83.85546875" customWidth="1"/>
    <col min="4177" max="4177" width="2.5703125" customWidth="1"/>
    <col min="4178" max="4178" width="24.42578125" customWidth="1"/>
    <col min="4179" max="4179" width="32.140625" customWidth="1"/>
    <col min="4180" max="4182" width="16.5703125" customWidth="1"/>
    <col min="4183" max="4183" width="83.85546875" customWidth="1"/>
    <col min="4433" max="4433" width="2.5703125" customWidth="1"/>
    <col min="4434" max="4434" width="24.42578125" customWidth="1"/>
    <col min="4435" max="4435" width="32.140625" customWidth="1"/>
    <col min="4436" max="4438" width="16.5703125" customWidth="1"/>
    <col min="4439" max="4439" width="83.85546875" customWidth="1"/>
    <col min="4689" max="4689" width="2.5703125" customWidth="1"/>
    <col min="4690" max="4690" width="24.42578125" customWidth="1"/>
    <col min="4691" max="4691" width="32.140625" customWidth="1"/>
    <col min="4692" max="4694" width="16.5703125" customWidth="1"/>
    <col min="4695" max="4695" width="83.85546875" customWidth="1"/>
    <col min="4945" max="4945" width="2.5703125" customWidth="1"/>
    <col min="4946" max="4946" width="24.42578125" customWidth="1"/>
    <col min="4947" max="4947" width="32.140625" customWidth="1"/>
    <col min="4948" max="4950" width="16.5703125" customWidth="1"/>
    <col min="4951" max="4951" width="83.85546875" customWidth="1"/>
    <col min="5201" max="5201" width="2.5703125" customWidth="1"/>
    <col min="5202" max="5202" width="24.42578125" customWidth="1"/>
    <col min="5203" max="5203" width="32.140625" customWidth="1"/>
    <col min="5204" max="5206" width="16.5703125" customWidth="1"/>
    <col min="5207" max="5207" width="83.85546875" customWidth="1"/>
    <col min="5457" max="5457" width="2.5703125" customWidth="1"/>
    <col min="5458" max="5458" width="24.42578125" customWidth="1"/>
    <col min="5459" max="5459" width="32.140625" customWidth="1"/>
    <col min="5460" max="5462" width="16.5703125" customWidth="1"/>
    <col min="5463" max="5463" width="83.85546875" customWidth="1"/>
    <col min="5713" max="5713" width="2.5703125" customWidth="1"/>
    <col min="5714" max="5714" width="24.42578125" customWidth="1"/>
    <col min="5715" max="5715" width="32.140625" customWidth="1"/>
    <col min="5716" max="5718" width="16.5703125" customWidth="1"/>
    <col min="5719" max="5719" width="83.85546875" customWidth="1"/>
    <col min="5969" max="5969" width="2.5703125" customWidth="1"/>
    <col min="5970" max="5970" width="24.42578125" customWidth="1"/>
    <col min="5971" max="5971" width="32.140625" customWidth="1"/>
    <col min="5972" max="5974" width="16.5703125" customWidth="1"/>
    <col min="5975" max="5975" width="83.85546875" customWidth="1"/>
    <col min="6225" max="6225" width="2.5703125" customWidth="1"/>
    <col min="6226" max="6226" width="24.42578125" customWidth="1"/>
    <col min="6227" max="6227" width="32.140625" customWidth="1"/>
    <col min="6228" max="6230" width="16.5703125" customWidth="1"/>
    <col min="6231" max="6231" width="83.85546875" customWidth="1"/>
    <col min="6481" max="6481" width="2.5703125" customWidth="1"/>
    <col min="6482" max="6482" width="24.42578125" customWidth="1"/>
    <col min="6483" max="6483" width="32.140625" customWidth="1"/>
    <col min="6484" max="6486" width="16.5703125" customWidth="1"/>
    <col min="6487" max="6487" width="83.85546875" customWidth="1"/>
    <col min="6737" max="6737" width="2.5703125" customWidth="1"/>
    <col min="6738" max="6738" width="24.42578125" customWidth="1"/>
    <col min="6739" max="6739" width="32.140625" customWidth="1"/>
    <col min="6740" max="6742" width="16.5703125" customWidth="1"/>
    <col min="6743" max="6743" width="83.85546875" customWidth="1"/>
    <col min="6993" max="6993" width="2.5703125" customWidth="1"/>
    <col min="6994" max="6994" width="24.42578125" customWidth="1"/>
    <col min="6995" max="6995" width="32.140625" customWidth="1"/>
    <col min="6996" max="6998" width="16.5703125" customWidth="1"/>
    <col min="6999" max="6999" width="83.85546875" customWidth="1"/>
    <col min="7249" max="7249" width="2.5703125" customWidth="1"/>
    <col min="7250" max="7250" width="24.42578125" customWidth="1"/>
    <col min="7251" max="7251" width="32.140625" customWidth="1"/>
    <col min="7252" max="7254" width="16.5703125" customWidth="1"/>
    <col min="7255" max="7255" width="83.85546875" customWidth="1"/>
    <col min="7505" max="7505" width="2.5703125" customWidth="1"/>
    <col min="7506" max="7506" width="24.42578125" customWidth="1"/>
    <col min="7507" max="7507" width="32.140625" customWidth="1"/>
    <col min="7508" max="7510" width="16.5703125" customWidth="1"/>
    <col min="7511" max="7511" width="83.85546875" customWidth="1"/>
    <col min="7761" max="7761" width="2.5703125" customWidth="1"/>
    <col min="7762" max="7762" width="24.42578125" customWidth="1"/>
    <col min="7763" max="7763" width="32.140625" customWidth="1"/>
    <col min="7764" max="7766" width="16.5703125" customWidth="1"/>
    <col min="7767" max="7767" width="83.85546875" customWidth="1"/>
    <col min="8017" max="8017" width="2.5703125" customWidth="1"/>
    <col min="8018" max="8018" width="24.42578125" customWidth="1"/>
    <col min="8019" max="8019" width="32.140625" customWidth="1"/>
    <col min="8020" max="8022" width="16.5703125" customWidth="1"/>
    <col min="8023" max="8023" width="83.85546875" customWidth="1"/>
    <col min="8273" max="8273" width="2.5703125" customWidth="1"/>
    <col min="8274" max="8274" width="24.42578125" customWidth="1"/>
    <col min="8275" max="8275" width="32.140625" customWidth="1"/>
    <col min="8276" max="8278" width="16.5703125" customWidth="1"/>
    <col min="8279" max="8279" width="83.85546875" customWidth="1"/>
    <col min="8529" max="8529" width="2.5703125" customWidth="1"/>
    <col min="8530" max="8530" width="24.42578125" customWidth="1"/>
    <col min="8531" max="8531" width="32.140625" customWidth="1"/>
    <col min="8532" max="8534" width="16.5703125" customWidth="1"/>
    <col min="8535" max="8535" width="83.85546875" customWidth="1"/>
    <col min="8785" max="8785" width="2.5703125" customWidth="1"/>
    <col min="8786" max="8786" width="24.42578125" customWidth="1"/>
    <col min="8787" max="8787" width="32.140625" customWidth="1"/>
    <col min="8788" max="8790" width="16.5703125" customWidth="1"/>
    <col min="8791" max="8791" width="83.85546875" customWidth="1"/>
    <col min="9041" max="9041" width="2.5703125" customWidth="1"/>
    <col min="9042" max="9042" width="24.42578125" customWidth="1"/>
    <col min="9043" max="9043" width="32.140625" customWidth="1"/>
    <col min="9044" max="9046" width="16.5703125" customWidth="1"/>
    <col min="9047" max="9047" width="83.85546875" customWidth="1"/>
    <col min="9297" max="9297" width="2.5703125" customWidth="1"/>
    <col min="9298" max="9298" width="24.42578125" customWidth="1"/>
    <col min="9299" max="9299" width="32.140625" customWidth="1"/>
    <col min="9300" max="9302" width="16.5703125" customWidth="1"/>
    <col min="9303" max="9303" width="83.85546875" customWidth="1"/>
    <col min="9553" max="9553" width="2.5703125" customWidth="1"/>
    <col min="9554" max="9554" width="24.42578125" customWidth="1"/>
    <col min="9555" max="9555" width="32.140625" customWidth="1"/>
    <col min="9556" max="9558" width="16.5703125" customWidth="1"/>
    <col min="9559" max="9559" width="83.85546875" customWidth="1"/>
    <col min="9809" max="9809" width="2.5703125" customWidth="1"/>
    <col min="9810" max="9810" width="24.42578125" customWidth="1"/>
    <col min="9811" max="9811" width="32.140625" customWidth="1"/>
    <col min="9812" max="9814" width="16.5703125" customWidth="1"/>
    <col min="9815" max="9815" width="83.85546875" customWidth="1"/>
    <col min="10065" max="10065" width="2.5703125" customWidth="1"/>
    <col min="10066" max="10066" width="24.42578125" customWidth="1"/>
    <col min="10067" max="10067" width="32.140625" customWidth="1"/>
    <col min="10068" max="10070" width="16.5703125" customWidth="1"/>
    <col min="10071" max="10071" width="83.85546875" customWidth="1"/>
    <col min="10321" max="10321" width="2.5703125" customWidth="1"/>
    <col min="10322" max="10322" width="24.42578125" customWidth="1"/>
    <col min="10323" max="10323" width="32.140625" customWidth="1"/>
    <col min="10324" max="10326" width="16.5703125" customWidth="1"/>
    <col min="10327" max="10327" width="83.85546875" customWidth="1"/>
    <col min="10577" max="10577" width="2.5703125" customWidth="1"/>
    <col min="10578" max="10578" width="24.42578125" customWidth="1"/>
    <col min="10579" max="10579" width="32.140625" customWidth="1"/>
    <col min="10580" max="10582" width="16.5703125" customWidth="1"/>
    <col min="10583" max="10583" width="83.85546875" customWidth="1"/>
    <col min="10833" max="10833" width="2.5703125" customWidth="1"/>
    <col min="10834" max="10834" width="24.42578125" customWidth="1"/>
    <col min="10835" max="10835" width="32.140625" customWidth="1"/>
    <col min="10836" max="10838" width="16.5703125" customWidth="1"/>
    <col min="10839" max="10839" width="83.85546875" customWidth="1"/>
    <col min="11089" max="11089" width="2.5703125" customWidth="1"/>
    <col min="11090" max="11090" width="24.42578125" customWidth="1"/>
    <col min="11091" max="11091" width="32.140625" customWidth="1"/>
    <col min="11092" max="11094" width="16.5703125" customWidth="1"/>
    <col min="11095" max="11095" width="83.85546875" customWidth="1"/>
    <col min="11345" max="11345" width="2.5703125" customWidth="1"/>
    <col min="11346" max="11346" width="24.42578125" customWidth="1"/>
    <col min="11347" max="11347" width="32.140625" customWidth="1"/>
    <col min="11348" max="11350" width="16.5703125" customWidth="1"/>
    <col min="11351" max="11351" width="83.85546875" customWidth="1"/>
    <col min="11601" max="11601" width="2.5703125" customWidth="1"/>
    <col min="11602" max="11602" width="24.42578125" customWidth="1"/>
    <col min="11603" max="11603" width="32.140625" customWidth="1"/>
    <col min="11604" max="11606" width="16.5703125" customWidth="1"/>
    <col min="11607" max="11607" width="83.85546875" customWidth="1"/>
    <col min="11857" max="11857" width="2.5703125" customWidth="1"/>
    <col min="11858" max="11858" width="24.42578125" customWidth="1"/>
    <col min="11859" max="11859" width="32.140625" customWidth="1"/>
    <col min="11860" max="11862" width="16.5703125" customWidth="1"/>
    <col min="11863" max="11863" width="83.85546875" customWidth="1"/>
    <col min="12113" max="12113" width="2.5703125" customWidth="1"/>
    <col min="12114" max="12114" width="24.42578125" customWidth="1"/>
    <col min="12115" max="12115" width="32.140625" customWidth="1"/>
    <col min="12116" max="12118" width="16.5703125" customWidth="1"/>
    <col min="12119" max="12119" width="83.85546875" customWidth="1"/>
    <col min="12369" max="12369" width="2.5703125" customWidth="1"/>
    <col min="12370" max="12370" width="24.42578125" customWidth="1"/>
    <col min="12371" max="12371" width="32.140625" customWidth="1"/>
    <col min="12372" max="12374" width="16.5703125" customWidth="1"/>
    <col min="12375" max="12375" width="83.85546875" customWidth="1"/>
    <col min="12625" max="12625" width="2.5703125" customWidth="1"/>
    <col min="12626" max="12626" width="24.42578125" customWidth="1"/>
    <col min="12627" max="12627" width="32.140625" customWidth="1"/>
    <col min="12628" max="12630" width="16.5703125" customWidth="1"/>
    <col min="12631" max="12631" width="83.85546875" customWidth="1"/>
    <col min="12881" max="12881" width="2.5703125" customWidth="1"/>
    <col min="12882" max="12882" width="24.42578125" customWidth="1"/>
    <col min="12883" max="12883" width="32.140625" customWidth="1"/>
    <col min="12884" max="12886" width="16.5703125" customWidth="1"/>
    <col min="12887" max="12887" width="83.85546875" customWidth="1"/>
    <col min="13137" max="13137" width="2.5703125" customWidth="1"/>
    <col min="13138" max="13138" width="24.42578125" customWidth="1"/>
    <col min="13139" max="13139" width="32.140625" customWidth="1"/>
    <col min="13140" max="13142" width="16.5703125" customWidth="1"/>
    <col min="13143" max="13143" width="83.85546875" customWidth="1"/>
    <col min="13393" max="13393" width="2.5703125" customWidth="1"/>
    <col min="13394" max="13394" width="24.42578125" customWidth="1"/>
    <col min="13395" max="13395" width="32.140625" customWidth="1"/>
    <col min="13396" max="13398" width="16.5703125" customWidth="1"/>
    <col min="13399" max="13399" width="83.85546875" customWidth="1"/>
    <col min="13649" max="13649" width="2.5703125" customWidth="1"/>
    <col min="13650" max="13650" width="24.42578125" customWidth="1"/>
    <col min="13651" max="13651" width="32.140625" customWidth="1"/>
    <col min="13652" max="13654" width="16.5703125" customWidth="1"/>
    <col min="13655" max="13655" width="83.85546875" customWidth="1"/>
    <col min="13905" max="13905" width="2.5703125" customWidth="1"/>
    <col min="13906" max="13906" width="24.42578125" customWidth="1"/>
    <col min="13907" max="13907" width="32.140625" customWidth="1"/>
    <col min="13908" max="13910" width="16.5703125" customWidth="1"/>
    <col min="13911" max="13911" width="83.85546875" customWidth="1"/>
    <col min="14161" max="14161" width="2.5703125" customWidth="1"/>
    <col min="14162" max="14162" width="24.42578125" customWidth="1"/>
    <col min="14163" max="14163" width="32.140625" customWidth="1"/>
    <col min="14164" max="14166" width="16.5703125" customWidth="1"/>
    <col min="14167" max="14167" width="83.85546875" customWidth="1"/>
    <col min="14417" max="14417" width="2.5703125" customWidth="1"/>
    <col min="14418" max="14418" width="24.42578125" customWidth="1"/>
    <col min="14419" max="14419" width="32.140625" customWidth="1"/>
    <col min="14420" max="14422" width="16.5703125" customWidth="1"/>
    <col min="14423" max="14423" width="83.85546875" customWidth="1"/>
    <col min="14673" max="14673" width="2.5703125" customWidth="1"/>
    <col min="14674" max="14674" width="24.42578125" customWidth="1"/>
    <col min="14675" max="14675" width="32.140625" customWidth="1"/>
    <col min="14676" max="14678" width="16.5703125" customWidth="1"/>
    <col min="14679" max="14679" width="83.85546875" customWidth="1"/>
    <col min="14929" max="14929" width="2.5703125" customWidth="1"/>
    <col min="14930" max="14930" width="24.42578125" customWidth="1"/>
    <col min="14931" max="14931" width="32.140625" customWidth="1"/>
    <col min="14932" max="14934" width="16.5703125" customWidth="1"/>
    <col min="14935" max="14935" width="83.85546875" customWidth="1"/>
    <col min="15185" max="15185" width="2.5703125" customWidth="1"/>
    <col min="15186" max="15186" width="24.42578125" customWidth="1"/>
    <col min="15187" max="15187" width="32.140625" customWidth="1"/>
    <col min="15188" max="15190" width="16.5703125" customWidth="1"/>
    <col min="15191" max="15191" width="83.85546875" customWidth="1"/>
    <col min="15441" max="15441" width="2.5703125" customWidth="1"/>
    <col min="15442" max="15442" width="24.42578125" customWidth="1"/>
    <col min="15443" max="15443" width="32.140625" customWidth="1"/>
    <col min="15444" max="15446" width="16.5703125" customWidth="1"/>
    <col min="15447" max="15447" width="83.85546875" customWidth="1"/>
    <col min="15697" max="15697" width="2.5703125" customWidth="1"/>
    <col min="15698" max="15698" width="24.42578125" customWidth="1"/>
    <col min="15699" max="15699" width="32.140625" customWidth="1"/>
    <col min="15700" max="15702" width="16.5703125" customWidth="1"/>
    <col min="15703" max="15703" width="83.85546875" customWidth="1"/>
    <col min="15953" max="15953" width="2.5703125" customWidth="1"/>
    <col min="15954" max="15954" width="24.42578125" customWidth="1"/>
    <col min="15955" max="15955" width="32.140625" customWidth="1"/>
    <col min="15956" max="15958" width="16.5703125" customWidth="1"/>
    <col min="15959" max="15959" width="83.85546875" customWidth="1"/>
    <col min="16209" max="16209" width="2.5703125" customWidth="1"/>
    <col min="16210" max="16210" width="24.42578125" customWidth="1"/>
    <col min="16211" max="16211" width="32.140625" customWidth="1"/>
    <col min="16212" max="16214" width="16.5703125" customWidth="1"/>
    <col min="16215" max="16215" width="83.85546875" customWidth="1"/>
  </cols>
  <sheetData>
    <row r="1" spans="1:118" s="3" customFormat="1" ht="20.25" x14ac:dyDescent="0.3">
      <c r="A1" s="310" t="s">
        <v>13</v>
      </c>
      <c r="B1" s="310"/>
      <c r="C1" s="310"/>
      <c r="D1" s="310"/>
      <c r="E1" s="310"/>
      <c r="F1" s="310"/>
      <c r="G1" s="310"/>
      <c r="H1" s="310"/>
      <c r="I1" s="310"/>
      <c r="J1" s="310"/>
      <c r="K1" s="310"/>
      <c r="L1" s="310"/>
      <c r="M1" s="310"/>
      <c r="N1" s="310"/>
      <c r="O1" s="310"/>
      <c r="P1" s="310"/>
      <c r="Q1" s="310"/>
      <c r="R1" s="310"/>
      <c r="S1" s="310"/>
      <c r="T1" s="310"/>
      <c r="U1" s="310"/>
      <c r="V1" s="310"/>
      <c r="W1" s="310"/>
      <c r="X1" s="310"/>
      <c r="Y1" s="310"/>
      <c r="Z1" s="310"/>
      <c r="AA1" s="310"/>
      <c r="AB1" s="310"/>
      <c r="AC1" s="310"/>
      <c r="AD1" s="310"/>
      <c r="AE1" s="310"/>
      <c r="AF1" s="310"/>
      <c r="AG1" s="310"/>
      <c r="AH1" s="310"/>
      <c r="AI1" s="310"/>
      <c r="AJ1" s="310"/>
      <c r="AK1" s="310"/>
      <c r="AL1" s="310"/>
      <c r="AM1" s="310"/>
      <c r="AN1" s="310"/>
      <c r="AO1" s="310"/>
      <c r="AP1" s="310"/>
      <c r="AQ1" s="310"/>
      <c r="AR1" s="310"/>
      <c r="AS1" s="310"/>
      <c r="AT1" s="310"/>
      <c r="AU1" s="310"/>
      <c r="AV1" s="310"/>
      <c r="AW1" s="310"/>
      <c r="AX1" s="310"/>
      <c r="AY1" s="310"/>
      <c r="AZ1" s="310"/>
      <c r="BA1" s="310"/>
      <c r="BB1" s="310"/>
      <c r="BC1" s="310"/>
      <c r="BD1" s="310"/>
      <c r="BE1" s="310"/>
      <c r="BF1" s="310"/>
      <c r="BG1" s="310"/>
      <c r="BH1" s="310"/>
      <c r="BI1" s="310"/>
      <c r="BJ1" s="310"/>
      <c r="BK1" s="310"/>
      <c r="BL1" s="310"/>
      <c r="BM1" s="310"/>
      <c r="BN1" s="310"/>
      <c r="BO1" s="310"/>
      <c r="BP1" s="310"/>
      <c r="BQ1" s="310"/>
      <c r="BR1" s="310"/>
      <c r="BS1" s="310"/>
      <c r="BT1" s="310"/>
      <c r="BU1" s="310"/>
      <c r="BV1" s="310"/>
      <c r="BW1" s="310"/>
      <c r="BX1" s="310"/>
      <c r="BY1" s="310"/>
      <c r="BZ1" s="310"/>
      <c r="CA1" s="310"/>
      <c r="CB1" s="310"/>
      <c r="CC1" s="310"/>
      <c r="CD1" s="310"/>
      <c r="CE1" s="310"/>
      <c r="CF1" s="310"/>
      <c r="CG1" s="310"/>
      <c r="CH1" s="310"/>
      <c r="CI1" s="310"/>
      <c r="CJ1" s="310"/>
      <c r="CK1" s="310"/>
      <c r="CL1" s="310"/>
      <c r="CM1" s="220"/>
      <c r="CN1" s="220"/>
      <c r="CO1" s="220"/>
      <c r="CP1" s="174"/>
      <c r="CQ1" s="8"/>
      <c r="CR1" s="8"/>
      <c r="CS1" s="8"/>
      <c r="CT1" s="8"/>
      <c r="CU1" s="8"/>
      <c r="CV1" s="8"/>
      <c r="CW1" s="8"/>
      <c r="CX1" s="8"/>
      <c r="CY1" s="8"/>
      <c r="CZ1" s="8"/>
      <c r="DA1" s="8"/>
      <c r="DB1" s="8"/>
      <c r="DC1" s="8"/>
      <c r="DD1" s="8"/>
      <c r="DE1" s="8"/>
      <c r="DF1" s="8"/>
      <c r="DG1" s="8"/>
      <c r="DH1" s="8"/>
      <c r="DI1" s="8"/>
      <c r="DJ1" s="8"/>
      <c r="DK1" s="8"/>
      <c r="DL1" s="8"/>
      <c r="DM1" s="8"/>
      <c r="DN1" s="8"/>
    </row>
    <row r="2" spans="1:118" s="241" customFormat="1" ht="21" thickBot="1" x14ac:dyDescent="0.35">
      <c r="A2" s="236"/>
      <c r="B2" s="236"/>
      <c r="C2" s="236"/>
      <c r="D2" s="236"/>
      <c r="E2" s="236"/>
      <c r="F2" s="236">
        <v>8</v>
      </c>
      <c r="G2" s="236">
        <f>F2+1</f>
        <v>9</v>
      </c>
      <c r="H2" s="236">
        <f>G2+1</f>
        <v>10</v>
      </c>
      <c r="I2" s="236">
        <f>H2+2</f>
        <v>12</v>
      </c>
      <c r="J2" s="236">
        <f>I2+1</f>
        <v>13</v>
      </c>
      <c r="K2" s="236">
        <f>J2+1</f>
        <v>14</v>
      </c>
      <c r="L2" s="236">
        <f>K2+2</f>
        <v>16</v>
      </c>
      <c r="M2" s="236">
        <f>L2+1</f>
        <v>17</v>
      </c>
      <c r="N2" s="236">
        <f>M2+1</f>
        <v>18</v>
      </c>
      <c r="O2" s="236">
        <f>N2+2</f>
        <v>20</v>
      </c>
      <c r="P2" s="236">
        <f>O2+1</f>
        <v>21</v>
      </c>
      <c r="Q2" s="236">
        <f>P2+1</f>
        <v>22</v>
      </c>
      <c r="R2" s="236">
        <f>Q2+2</f>
        <v>24</v>
      </c>
      <c r="S2" s="236">
        <f>R2+1</f>
        <v>25</v>
      </c>
      <c r="T2" s="236">
        <f>S2+1</f>
        <v>26</v>
      </c>
      <c r="U2" s="236">
        <f>T2+2</f>
        <v>28</v>
      </c>
      <c r="V2" s="236">
        <f>U2+1</f>
        <v>29</v>
      </c>
      <c r="W2" s="236">
        <f>V2+1</f>
        <v>30</v>
      </c>
      <c r="X2" s="236">
        <f>W2+2</f>
        <v>32</v>
      </c>
      <c r="Y2" s="236">
        <f>X2+1</f>
        <v>33</v>
      </c>
      <c r="Z2" s="236">
        <f>Y2+1</f>
        <v>34</v>
      </c>
      <c r="AA2" s="236">
        <f>Z2+2</f>
        <v>36</v>
      </c>
      <c r="AB2" s="236">
        <f>AA2+1</f>
        <v>37</v>
      </c>
      <c r="AC2" s="236">
        <f>AB2+1</f>
        <v>38</v>
      </c>
      <c r="AD2" s="236">
        <f>AC2+2</f>
        <v>40</v>
      </c>
      <c r="AE2" s="236">
        <f>AD2+1</f>
        <v>41</v>
      </c>
      <c r="AF2" s="236">
        <f>AE2+1</f>
        <v>42</v>
      </c>
      <c r="AG2" s="236">
        <f>AF2+2</f>
        <v>44</v>
      </c>
      <c r="AH2" s="236">
        <f>AG2+1</f>
        <v>45</v>
      </c>
      <c r="AI2" s="236">
        <f>AH2+1</f>
        <v>46</v>
      </c>
      <c r="AJ2" s="236">
        <f>AI2+2</f>
        <v>48</v>
      </c>
      <c r="AK2" s="236">
        <f>AJ2+1</f>
        <v>49</v>
      </c>
      <c r="AL2" s="236">
        <f>AK2+1</f>
        <v>50</v>
      </c>
      <c r="AM2" s="236">
        <f>AL2+2</f>
        <v>52</v>
      </c>
      <c r="AN2" s="236">
        <f>AM2+1</f>
        <v>53</v>
      </c>
      <c r="AO2" s="236">
        <f>AN2+1</f>
        <v>54</v>
      </c>
      <c r="AP2" s="236">
        <f>AO2+2</f>
        <v>56</v>
      </c>
      <c r="AQ2" s="236">
        <f>AP2+1</f>
        <v>57</v>
      </c>
      <c r="AR2" s="236">
        <f>AQ2+1</f>
        <v>58</v>
      </c>
      <c r="AS2" s="236">
        <f>AR2+2</f>
        <v>60</v>
      </c>
      <c r="AT2" s="236">
        <f>AS2+1</f>
        <v>61</v>
      </c>
      <c r="AU2" s="236">
        <f>AT2+1</f>
        <v>62</v>
      </c>
      <c r="AV2" s="236">
        <f>AU2+2</f>
        <v>64</v>
      </c>
      <c r="AW2" s="236">
        <f>AV2+1</f>
        <v>65</v>
      </c>
      <c r="AX2" s="236">
        <f>AW2+1</f>
        <v>66</v>
      </c>
      <c r="AY2" s="236">
        <f>AX2+2</f>
        <v>68</v>
      </c>
      <c r="AZ2" s="236">
        <f>AY2+1</f>
        <v>69</v>
      </c>
      <c r="BA2" s="236">
        <f>AZ2+1</f>
        <v>70</v>
      </c>
      <c r="BB2" s="236">
        <f>BA2+2</f>
        <v>72</v>
      </c>
      <c r="BC2" s="236">
        <f>BB2+1</f>
        <v>73</v>
      </c>
      <c r="BD2" s="236">
        <f>BC2+1</f>
        <v>74</v>
      </c>
      <c r="BE2" s="236">
        <f>BD2+2</f>
        <v>76</v>
      </c>
      <c r="BF2" s="236">
        <f>BE2+1</f>
        <v>77</v>
      </c>
      <c r="BG2" s="236">
        <f>BF2+1</f>
        <v>78</v>
      </c>
      <c r="BH2" s="236">
        <f>BG2+2</f>
        <v>80</v>
      </c>
      <c r="BI2" s="236">
        <f>BH2+1</f>
        <v>81</v>
      </c>
      <c r="BJ2" s="236">
        <f>BI2+1</f>
        <v>82</v>
      </c>
      <c r="BK2" s="236">
        <f>BJ2+2</f>
        <v>84</v>
      </c>
      <c r="BL2" s="236">
        <f>BK2+1</f>
        <v>85</v>
      </c>
      <c r="BM2" s="236">
        <f>BL2+1</f>
        <v>86</v>
      </c>
      <c r="BN2" s="236">
        <f>BM2+2</f>
        <v>88</v>
      </c>
      <c r="BO2" s="236">
        <f>BN2+1</f>
        <v>89</v>
      </c>
      <c r="BP2" s="236">
        <f>BO2+1</f>
        <v>90</v>
      </c>
      <c r="BQ2" s="236">
        <f>BP2+2</f>
        <v>92</v>
      </c>
      <c r="BR2" s="236">
        <f>BQ2+1</f>
        <v>93</v>
      </c>
      <c r="BS2" s="236">
        <f>BR2+1</f>
        <v>94</v>
      </c>
      <c r="BT2" s="236">
        <f>BS2+2</f>
        <v>96</v>
      </c>
      <c r="BU2" s="236">
        <f>BT2+1</f>
        <v>97</v>
      </c>
      <c r="BV2" s="236">
        <f>BU2+1</f>
        <v>98</v>
      </c>
      <c r="BW2" s="236">
        <f>BV2+2</f>
        <v>100</v>
      </c>
      <c r="BX2" s="236">
        <f>BW2+1</f>
        <v>101</v>
      </c>
      <c r="BY2" s="236">
        <f>BX2+1</f>
        <v>102</v>
      </c>
      <c r="BZ2" s="236">
        <f>BY2+2</f>
        <v>104</v>
      </c>
      <c r="CA2" s="236">
        <f>BZ2+1</f>
        <v>105</v>
      </c>
      <c r="CB2" s="236">
        <f>CA2+1</f>
        <v>106</v>
      </c>
      <c r="CC2" s="236">
        <f>CB2+2</f>
        <v>108</v>
      </c>
      <c r="CD2" s="236">
        <f>CC2+1</f>
        <v>109</v>
      </c>
      <c r="CE2" s="236">
        <f>CD2+1</f>
        <v>110</v>
      </c>
      <c r="CF2" s="236">
        <f>CE2+2</f>
        <v>112</v>
      </c>
      <c r="CG2" s="236">
        <f>CF2+1</f>
        <v>113</v>
      </c>
      <c r="CH2" s="236">
        <f>CG2+1</f>
        <v>114</v>
      </c>
      <c r="CI2" s="236"/>
      <c r="CJ2" s="237"/>
      <c r="CK2" s="237"/>
      <c r="CL2" s="237"/>
      <c r="CM2" s="238"/>
      <c r="CN2" s="238"/>
      <c r="CO2" s="238"/>
      <c r="CP2" s="239"/>
      <c r="CQ2" s="240"/>
      <c r="CR2" s="240"/>
      <c r="CS2" s="240"/>
      <c r="CT2" s="240"/>
      <c r="CU2" s="240"/>
      <c r="CV2" s="240"/>
      <c r="CW2" s="240"/>
      <c r="CX2" s="240"/>
      <c r="CY2" s="240"/>
      <c r="CZ2" s="240"/>
      <c r="DA2" s="240"/>
      <c r="DB2" s="240"/>
      <c r="DC2" s="240"/>
      <c r="DD2" s="240"/>
      <c r="DE2" s="240"/>
      <c r="DF2" s="240"/>
      <c r="DG2" s="240"/>
      <c r="DH2" s="240"/>
      <c r="DI2" s="240"/>
      <c r="DJ2" s="240"/>
      <c r="DK2" s="240"/>
      <c r="DL2" s="240"/>
      <c r="DM2" s="240"/>
      <c r="DN2" s="240"/>
    </row>
    <row r="3" spans="1:118" s="3" customFormat="1" ht="15" customHeight="1" x14ac:dyDescent="0.3">
      <c r="A3" s="64"/>
      <c r="B3" s="311" t="s">
        <v>56</v>
      </c>
      <c r="C3" s="206" t="s">
        <v>110</v>
      </c>
      <c r="D3" s="206"/>
      <c r="E3" s="206"/>
      <c r="F3" s="303" t="s">
        <v>111</v>
      </c>
      <c r="G3" s="304"/>
      <c r="H3" s="305"/>
      <c r="I3" s="303"/>
      <c r="J3" s="304"/>
      <c r="K3" s="305"/>
      <c r="L3" s="303"/>
      <c r="M3" s="304"/>
      <c r="N3" s="305"/>
      <c r="O3" s="303"/>
      <c r="P3" s="304"/>
      <c r="Q3" s="305"/>
      <c r="R3" s="303"/>
      <c r="S3" s="304"/>
      <c r="T3" s="305"/>
      <c r="U3" s="303"/>
      <c r="V3" s="304"/>
      <c r="W3" s="305"/>
      <c r="X3" s="303"/>
      <c r="Y3" s="304"/>
      <c r="Z3" s="305"/>
      <c r="AA3" s="303"/>
      <c r="AB3" s="304"/>
      <c r="AC3" s="305"/>
      <c r="AD3" s="303"/>
      <c r="AE3" s="304"/>
      <c r="AF3" s="305"/>
      <c r="AG3" s="303"/>
      <c r="AH3" s="304"/>
      <c r="AI3" s="305"/>
      <c r="AJ3" s="303"/>
      <c r="AK3" s="304"/>
      <c r="AL3" s="305"/>
      <c r="AM3" s="303"/>
      <c r="AN3" s="304"/>
      <c r="AO3" s="305"/>
      <c r="AP3" s="303"/>
      <c r="AQ3" s="304"/>
      <c r="AR3" s="305"/>
      <c r="AS3" s="303"/>
      <c r="AT3" s="304"/>
      <c r="AU3" s="305"/>
      <c r="AV3" s="303"/>
      <c r="AW3" s="304"/>
      <c r="AX3" s="305"/>
      <c r="AY3" s="303"/>
      <c r="AZ3" s="304"/>
      <c r="BA3" s="305"/>
      <c r="BB3" s="303"/>
      <c r="BC3" s="304"/>
      <c r="BD3" s="305"/>
      <c r="BE3" s="303"/>
      <c r="BF3" s="304"/>
      <c r="BG3" s="305"/>
      <c r="BH3" s="303"/>
      <c r="BI3" s="304"/>
      <c r="BJ3" s="305"/>
      <c r="BK3" s="303"/>
      <c r="BL3" s="304"/>
      <c r="BM3" s="305"/>
      <c r="BN3" s="303"/>
      <c r="BO3" s="304"/>
      <c r="BP3" s="305"/>
      <c r="BQ3" s="303"/>
      <c r="BR3" s="304"/>
      <c r="BS3" s="305"/>
      <c r="BT3" s="303"/>
      <c r="BU3" s="304"/>
      <c r="BV3" s="305"/>
      <c r="BW3" s="303"/>
      <c r="BX3" s="304"/>
      <c r="BY3" s="305"/>
      <c r="BZ3" s="303"/>
      <c r="CA3" s="304"/>
      <c r="CB3" s="305"/>
      <c r="CC3" s="303"/>
      <c r="CD3" s="304"/>
      <c r="CE3" s="305"/>
      <c r="CF3" s="303"/>
      <c r="CG3" s="304"/>
      <c r="CH3" s="305"/>
      <c r="CI3" s="313" t="s">
        <v>112</v>
      </c>
      <c r="CJ3" s="221"/>
      <c r="CK3" s="221"/>
      <c r="CL3" s="221"/>
      <c r="CM3" s="220"/>
      <c r="CN3" s="220"/>
      <c r="CO3" s="220"/>
      <c r="CP3" s="174"/>
      <c r="CQ3" s="174"/>
      <c r="CR3" s="174"/>
      <c r="CS3" s="174"/>
      <c r="CT3" s="174"/>
      <c r="CU3" s="174"/>
      <c r="CV3" s="174"/>
      <c r="CW3" s="8"/>
      <c r="CX3" s="8"/>
      <c r="CY3" s="8"/>
      <c r="CZ3" s="8"/>
      <c r="DA3" s="8"/>
      <c r="DB3" s="8"/>
      <c r="DC3" s="8"/>
      <c r="DD3" s="8"/>
      <c r="DE3" s="8"/>
      <c r="DF3" s="8"/>
      <c r="DG3" s="8"/>
      <c r="DH3" s="8"/>
      <c r="DI3" s="8"/>
      <c r="DJ3" s="8"/>
      <c r="DK3" s="8"/>
      <c r="DL3" s="8"/>
      <c r="DM3" s="8"/>
      <c r="DN3" s="8"/>
    </row>
    <row r="4" spans="1:118" ht="15" customHeight="1" x14ac:dyDescent="0.25">
      <c r="B4" s="312"/>
      <c r="C4" s="207">
        <v>1</v>
      </c>
      <c r="D4" s="212"/>
      <c r="E4" s="212"/>
      <c r="F4" s="65" t="str">
        <f t="shared" ref="F4:AK4" si="0">CONCATENATE(F13,F14)</f>
        <v>1L</v>
      </c>
      <c r="G4" s="66" t="str">
        <f t="shared" si="0"/>
        <v>1E</v>
      </c>
      <c r="H4" s="230" t="str">
        <f t="shared" si="0"/>
        <v>1H</v>
      </c>
      <c r="I4" s="65" t="str">
        <f t="shared" si="0"/>
        <v>2L</v>
      </c>
      <c r="J4" s="66" t="str">
        <f t="shared" si="0"/>
        <v>2E</v>
      </c>
      <c r="K4" s="230" t="str">
        <f t="shared" si="0"/>
        <v>2H</v>
      </c>
      <c r="L4" s="65" t="str">
        <f t="shared" si="0"/>
        <v>3L</v>
      </c>
      <c r="M4" s="66" t="str">
        <f t="shared" si="0"/>
        <v>3E</v>
      </c>
      <c r="N4" s="230" t="str">
        <f t="shared" si="0"/>
        <v>3H</v>
      </c>
      <c r="O4" s="65" t="str">
        <f t="shared" si="0"/>
        <v>4L</v>
      </c>
      <c r="P4" s="66" t="str">
        <f t="shared" si="0"/>
        <v>4E</v>
      </c>
      <c r="Q4" s="230" t="str">
        <f t="shared" si="0"/>
        <v>4H</v>
      </c>
      <c r="R4" s="65" t="str">
        <f t="shared" si="0"/>
        <v>5L</v>
      </c>
      <c r="S4" s="66" t="str">
        <f t="shared" si="0"/>
        <v>5E</v>
      </c>
      <c r="T4" s="230" t="str">
        <f t="shared" si="0"/>
        <v>5H</v>
      </c>
      <c r="U4" s="65" t="str">
        <f t="shared" si="0"/>
        <v>6L</v>
      </c>
      <c r="V4" s="66" t="str">
        <f t="shared" si="0"/>
        <v>6E</v>
      </c>
      <c r="W4" s="230" t="str">
        <f t="shared" si="0"/>
        <v>6H</v>
      </c>
      <c r="X4" s="65" t="str">
        <f t="shared" si="0"/>
        <v>7L</v>
      </c>
      <c r="Y4" s="66" t="str">
        <f t="shared" si="0"/>
        <v>7E</v>
      </c>
      <c r="Z4" s="230" t="str">
        <f t="shared" si="0"/>
        <v>7H</v>
      </c>
      <c r="AA4" s="65" t="str">
        <f t="shared" si="0"/>
        <v>8L</v>
      </c>
      <c r="AB4" s="66" t="str">
        <f t="shared" si="0"/>
        <v>8E</v>
      </c>
      <c r="AC4" s="230" t="str">
        <f t="shared" si="0"/>
        <v>8H</v>
      </c>
      <c r="AD4" s="65" t="str">
        <f t="shared" si="0"/>
        <v>9L</v>
      </c>
      <c r="AE4" s="66" t="str">
        <f t="shared" si="0"/>
        <v>9E</v>
      </c>
      <c r="AF4" s="230" t="str">
        <f t="shared" si="0"/>
        <v>9H</v>
      </c>
      <c r="AG4" s="65" t="str">
        <f t="shared" si="0"/>
        <v>10L</v>
      </c>
      <c r="AH4" s="66" t="str">
        <f t="shared" si="0"/>
        <v>10E</v>
      </c>
      <c r="AI4" s="230" t="str">
        <f t="shared" si="0"/>
        <v>10H</v>
      </c>
      <c r="AJ4" s="65" t="str">
        <f t="shared" si="0"/>
        <v>11L</v>
      </c>
      <c r="AK4" s="66" t="str">
        <f t="shared" si="0"/>
        <v>11E</v>
      </c>
      <c r="AL4" s="230" t="str">
        <f t="shared" ref="AL4:BQ4" si="1">CONCATENATE(AL13,AL14)</f>
        <v>11H</v>
      </c>
      <c r="AM4" s="65" t="str">
        <f t="shared" si="1"/>
        <v>12L</v>
      </c>
      <c r="AN4" s="66" t="str">
        <f t="shared" si="1"/>
        <v>12E</v>
      </c>
      <c r="AO4" s="230" t="str">
        <f t="shared" si="1"/>
        <v>12H</v>
      </c>
      <c r="AP4" s="65" t="str">
        <f t="shared" si="1"/>
        <v>13L</v>
      </c>
      <c r="AQ4" s="66" t="str">
        <f t="shared" si="1"/>
        <v>13E</v>
      </c>
      <c r="AR4" s="230" t="str">
        <f t="shared" si="1"/>
        <v>13H</v>
      </c>
      <c r="AS4" s="65" t="str">
        <f t="shared" si="1"/>
        <v>14L</v>
      </c>
      <c r="AT4" s="66" t="str">
        <f t="shared" si="1"/>
        <v>14E</v>
      </c>
      <c r="AU4" s="230" t="str">
        <f t="shared" si="1"/>
        <v>14H</v>
      </c>
      <c r="AV4" s="65" t="str">
        <f t="shared" si="1"/>
        <v>15L</v>
      </c>
      <c r="AW4" s="66" t="str">
        <f t="shared" si="1"/>
        <v>15E</v>
      </c>
      <c r="AX4" s="230" t="str">
        <f t="shared" si="1"/>
        <v>15H</v>
      </c>
      <c r="AY4" s="65" t="str">
        <f t="shared" si="1"/>
        <v>16L</v>
      </c>
      <c r="AZ4" s="66" t="str">
        <f t="shared" si="1"/>
        <v>16E</v>
      </c>
      <c r="BA4" s="230" t="str">
        <f t="shared" si="1"/>
        <v>16H</v>
      </c>
      <c r="BB4" s="65" t="str">
        <f t="shared" si="1"/>
        <v>17L</v>
      </c>
      <c r="BC4" s="66" t="str">
        <f t="shared" si="1"/>
        <v>17E</v>
      </c>
      <c r="BD4" s="230" t="str">
        <f t="shared" si="1"/>
        <v>17H</v>
      </c>
      <c r="BE4" s="65" t="str">
        <f t="shared" si="1"/>
        <v>18L</v>
      </c>
      <c r="BF4" s="66" t="str">
        <f t="shared" si="1"/>
        <v>18E</v>
      </c>
      <c r="BG4" s="230" t="str">
        <f t="shared" si="1"/>
        <v>18H</v>
      </c>
      <c r="BH4" s="65" t="str">
        <f t="shared" si="1"/>
        <v>19L</v>
      </c>
      <c r="BI4" s="66" t="str">
        <f t="shared" si="1"/>
        <v>19E</v>
      </c>
      <c r="BJ4" s="230" t="str">
        <f t="shared" si="1"/>
        <v>19H</v>
      </c>
      <c r="BK4" s="65" t="str">
        <f t="shared" si="1"/>
        <v>20L</v>
      </c>
      <c r="BL4" s="66" t="str">
        <f t="shared" si="1"/>
        <v>20E</v>
      </c>
      <c r="BM4" s="230" t="str">
        <f t="shared" si="1"/>
        <v>20H</v>
      </c>
      <c r="BN4" s="65" t="str">
        <f t="shared" si="1"/>
        <v>21L</v>
      </c>
      <c r="BO4" s="66" t="str">
        <f t="shared" si="1"/>
        <v>21E</v>
      </c>
      <c r="BP4" s="230" t="str">
        <f t="shared" si="1"/>
        <v>21H</v>
      </c>
      <c r="BQ4" s="65" t="str">
        <f t="shared" si="1"/>
        <v>22L</v>
      </c>
      <c r="BR4" s="66" t="str">
        <f t="shared" ref="BR4:CH4" si="2">CONCATENATE(BR13,BR14)</f>
        <v>22E</v>
      </c>
      <c r="BS4" s="230" t="str">
        <f t="shared" si="2"/>
        <v>22H</v>
      </c>
      <c r="BT4" s="65" t="str">
        <f t="shared" si="2"/>
        <v>23L</v>
      </c>
      <c r="BU4" s="66" t="str">
        <f t="shared" si="2"/>
        <v>23E</v>
      </c>
      <c r="BV4" s="230" t="str">
        <f t="shared" si="2"/>
        <v>23H</v>
      </c>
      <c r="BW4" s="65" t="str">
        <f t="shared" si="2"/>
        <v>24L</v>
      </c>
      <c r="BX4" s="66" t="str">
        <f t="shared" si="2"/>
        <v>24E</v>
      </c>
      <c r="BY4" s="230" t="str">
        <f t="shared" si="2"/>
        <v>24H</v>
      </c>
      <c r="BZ4" s="65" t="str">
        <f t="shared" si="2"/>
        <v>25L</v>
      </c>
      <c r="CA4" s="66" t="str">
        <f t="shared" si="2"/>
        <v>25E</v>
      </c>
      <c r="CB4" s="230" t="str">
        <f t="shared" si="2"/>
        <v>25H</v>
      </c>
      <c r="CC4" s="65" t="str">
        <f t="shared" si="2"/>
        <v>26L</v>
      </c>
      <c r="CD4" s="66" t="str">
        <f t="shared" si="2"/>
        <v>26E</v>
      </c>
      <c r="CE4" s="230" t="str">
        <f t="shared" si="2"/>
        <v>26H</v>
      </c>
      <c r="CF4" s="65" t="str">
        <f t="shared" si="2"/>
        <v>27L</v>
      </c>
      <c r="CG4" s="66" t="str">
        <f t="shared" si="2"/>
        <v>27E</v>
      </c>
      <c r="CH4" s="230" t="str">
        <f t="shared" si="2"/>
        <v>27H</v>
      </c>
      <c r="CI4" s="314"/>
      <c r="CQ4" s="222"/>
      <c r="CR4" s="222"/>
      <c r="CS4" s="222"/>
      <c r="CT4" s="222"/>
      <c r="CU4" s="222"/>
      <c r="CV4" s="222"/>
    </row>
    <row r="5" spans="1:118" ht="15" customHeight="1" x14ac:dyDescent="0.25">
      <c r="A5">
        <v>2</v>
      </c>
      <c r="B5" s="312"/>
      <c r="C5" s="208" t="str">
        <f>HLOOKUP(CONCATENATE($C$4,"L"),$F$4:$CH$8,$A5,FALSE)</f>
        <v>Appalachian - Shale</v>
      </c>
      <c r="D5" s="208" t="str">
        <f>C5</f>
        <v>Appalachian - Shale</v>
      </c>
      <c r="E5" s="208" t="str">
        <f>C5</f>
        <v>Appalachian - Shale</v>
      </c>
      <c r="F5" s="306" t="str">
        <f>G6</f>
        <v>Appalachian - Shale</v>
      </c>
      <c r="G5" s="307"/>
      <c r="H5" s="308"/>
      <c r="I5" s="306" t="str">
        <f>J6</f>
        <v>Gulf - Conventional</v>
      </c>
      <c r="J5" s="307"/>
      <c r="K5" s="308"/>
      <c r="L5" s="306" t="str">
        <f>M6</f>
        <v>Gulf - Shale</v>
      </c>
      <c r="M5" s="307"/>
      <c r="N5" s="308"/>
      <c r="O5" s="306" t="str">
        <f>P6</f>
        <v>Gulf - Tight</v>
      </c>
      <c r="P5" s="307"/>
      <c r="Q5" s="308"/>
      <c r="R5" s="306" t="str">
        <f>S6</f>
        <v>Arkla - Conventional</v>
      </c>
      <c r="S5" s="307"/>
      <c r="T5" s="308"/>
      <c r="U5" s="306" t="str">
        <f>V6</f>
        <v>Arkla - Shale</v>
      </c>
      <c r="V5" s="307"/>
      <c r="W5" s="308"/>
      <c r="X5" s="306" t="str">
        <f>Y6</f>
        <v>Arkla - Tight</v>
      </c>
      <c r="Y5" s="307"/>
      <c r="Z5" s="308"/>
      <c r="AA5" s="306" t="str">
        <f>AB6</f>
        <v>East Texas - Conventional</v>
      </c>
      <c r="AB5" s="307"/>
      <c r="AC5" s="308"/>
      <c r="AD5" s="306" t="str">
        <f>AE6</f>
        <v>East Texas - Shale</v>
      </c>
      <c r="AE5" s="307"/>
      <c r="AF5" s="308"/>
      <c r="AG5" s="306" t="str">
        <f>AH6</f>
        <v>East Texas - Tight</v>
      </c>
      <c r="AH5" s="307"/>
      <c r="AI5" s="308"/>
      <c r="AJ5" s="306" t="str">
        <f>AK6</f>
        <v>Arkoma - Conventional</v>
      </c>
      <c r="AK5" s="307"/>
      <c r="AL5" s="308"/>
      <c r="AM5" s="306" t="str">
        <f>AN6</f>
        <v>Arkoma - Shale</v>
      </c>
      <c r="AN5" s="307"/>
      <c r="AO5" s="308"/>
      <c r="AP5" s="306" t="str">
        <f>AQ6</f>
        <v>South Oklahoma - Shale</v>
      </c>
      <c r="AQ5" s="307"/>
      <c r="AR5" s="308"/>
      <c r="AS5" s="306" t="str">
        <f>AT6</f>
        <v>Anadarko - Conventional</v>
      </c>
      <c r="AT5" s="307"/>
      <c r="AU5" s="308"/>
      <c r="AV5" s="306" t="str">
        <f>AW6</f>
        <v>Anadarko - Shale</v>
      </c>
      <c r="AW5" s="307"/>
      <c r="AX5" s="308"/>
      <c r="AY5" s="306" t="str">
        <f>AZ6</f>
        <v>Anadarko - Tight</v>
      </c>
      <c r="AZ5" s="307"/>
      <c r="BA5" s="308"/>
      <c r="BB5" s="306" t="str">
        <f>BC6</f>
        <v>Strawn - Shale</v>
      </c>
      <c r="BC5" s="307"/>
      <c r="BD5" s="308"/>
      <c r="BE5" s="306" t="str">
        <f>BF6</f>
        <v>Fort Worth - Shale</v>
      </c>
      <c r="BF5" s="307"/>
      <c r="BG5" s="308"/>
      <c r="BH5" s="306" t="str">
        <f>BI6</f>
        <v>Permian - Conventional</v>
      </c>
      <c r="BI5" s="307"/>
      <c r="BJ5" s="308"/>
      <c r="BK5" s="306" t="str">
        <f>BL6</f>
        <v>Permian - Shale</v>
      </c>
      <c r="BL5" s="307"/>
      <c r="BM5" s="308"/>
      <c r="BN5" s="306" t="str">
        <f>BO6</f>
        <v>Green River - Conventional</v>
      </c>
      <c r="BO5" s="307"/>
      <c r="BP5" s="308"/>
      <c r="BQ5" s="306" t="str">
        <f>BR6</f>
        <v>Green River - Tight</v>
      </c>
      <c r="BR5" s="307"/>
      <c r="BS5" s="308"/>
      <c r="BT5" s="306" t="str">
        <f>BU6</f>
        <v>Uinta - Conventional</v>
      </c>
      <c r="BU5" s="307"/>
      <c r="BV5" s="308"/>
      <c r="BW5" s="306" t="str">
        <f>BX6</f>
        <v>Uinta - Tight</v>
      </c>
      <c r="BX5" s="307"/>
      <c r="BY5" s="308"/>
      <c r="BZ5" s="306" t="str">
        <f>CA6</f>
        <v>San Juan - CBM</v>
      </c>
      <c r="CA5" s="307"/>
      <c r="CB5" s="308"/>
      <c r="CC5" s="306" t="str">
        <f>CD6</f>
        <v>San Juan - Conventional</v>
      </c>
      <c r="CD5" s="307"/>
      <c r="CE5" s="308"/>
      <c r="CF5" s="306" t="str">
        <f>CG6</f>
        <v>Piceance - Tight</v>
      </c>
      <c r="CG5" s="307"/>
      <c r="CH5" s="308"/>
      <c r="CI5" s="314"/>
      <c r="CQ5" s="222"/>
      <c r="CR5" s="222"/>
      <c r="CS5" s="222"/>
      <c r="CT5" s="222"/>
      <c r="CU5" s="222"/>
      <c r="CV5" s="222"/>
    </row>
    <row r="6" spans="1:118" ht="39" x14ac:dyDescent="0.25">
      <c r="A6">
        <v>3</v>
      </c>
      <c r="B6" s="312"/>
      <c r="C6" s="208" t="str">
        <f>HLOOKUP(CONCATENATE($C$4,"L"),$F$4:$CH$8,$A6,FALSE)</f>
        <v>Appalachian - Shale - Min</v>
      </c>
      <c r="D6" s="208" t="str">
        <f>HLOOKUP(CONCATENATE($C$4,"E"),$F$4:$CH$8,$A6,FALSE)</f>
        <v>Appalachian - Shale</v>
      </c>
      <c r="E6" s="208" t="str">
        <f>HLOOKUP(CONCATENATE($C$4,"H"),$F$4:$CH$8,$A6,FALSE)</f>
        <v>Appalachian - Shale - Max</v>
      </c>
      <c r="F6" s="210" t="s">
        <v>227</v>
      </c>
      <c r="G6" s="67" t="s">
        <v>228</v>
      </c>
      <c r="H6" s="211" t="s">
        <v>229</v>
      </c>
      <c r="I6" s="210" t="s">
        <v>230</v>
      </c>
      <c r="J6" s="67" t="s">
        <v>231</v>
      </c>
      <c r="K6" s="211" t="s">
        <v>232</v>
      </c>
      <c r="L6" s="210" t="s">
        <v>233</v>
      </c>
      <c r="M6" s="67" t="s">
        <v>234</v>
      </c>
      <c r="N6" s="211" t="s">
        <v>235</v>
      </c>
      <c r="O6" s="210" t="s">
        <v>236</v>
      </c>
      <c r="P6" s="67" t="s">
        <v>237</v>
      </c>
      <c r="Q6" s="211" t="s">
        <v>238</v>
      </c>
      <c r="R6" s="210" t="s">
        <v>239</v>
      </c>
      <c r="S6" s="67" t="s">
        <v>240</v>
      </c>
      <c r="T6" s="211" t="s">
        <v>241</v>
      </c>
      <c r="U6" s="210" t="s">
        <v>242</v>
      </c>
      <c r="V6" s="67" t="s">
        <v>243</v>
      </c>
      <c r="W6" s="211" t="s">
        <v>244</v>
      </c>
      <c r="X6" s="210" t="s">
        <v>245</v>
      </c>
      <c r="Y6" s="67" t="s">
        <v>246</v>
      </c>
      <c r="Z6" s="211" t="s">
        <v>247</v>
      </c>
      <c r="AA6" s="210" t="s">
        <v>248</v>
      </c>
      <c r="AB6" s="67" t="s">
        <v>249</v>
      </c>
      <c r="AC6" s="211" t="s">
        <v>250</v>
      </c>
      <c r="AD6" s="210" t="s">
        <v>251</v>
      </c>
      <c r="AE6" s="67" t="s">
        <v>252</v>
      </c>
      <c r="AF6" s="211" t="s">
        <v>253</v>
      </c>
      <c r="AG6" s="210" t="s">
        <v>254</v>
      </c>
      <c r="AH6" s="67" t="s">
        <v>255</v>
      </c>
      <c r="AI6" s="211" t="s">
        <v>256</v>
      </c>
      <c r="AJ6" s="210" t="s">
        <v>257</v>
      </c>
      <c r="AK6" s="67" t="s">
        <v>258</v>
      </c>
      <c r="AL6" s="211" t="s">
        <v>259</v>
      </c>
      <c r="AM6" s="210" t="s">
        <v>260</v>
      </c>
      <c r="AN6" s="67" t="s">
        <v>261</v>
      </c>
      <c r="AO6" s="211" t="s">
        <v>262</v>
      </c>
      <c r="AP6" s="210" t="s">
        <v>263</v>
      </c>
      <c r="AQ6" s="67" t="s">
        <v>264</v>
      </c>
      <c r="AR6" s="211" t="s">
        <v>265</v>
      </c>
      <c r="AS6" s="210" t="s">
        <v>266</v>
      </c>
      <c r="AT6" s="67" t="s">
        <v>267</v>
      </c>
      <c r="AU6" s="211" t="s">
        <v>268</v>
      </c>
      <c r="AV6" s="210" t="s">
        <v>269</v>
      </c>
      <c r="AW6" s="67" t="s">
        <v>270</v>
      </c>
      <c r="AX6" s="211" t="s">
        <v>271</v>
      </c>
      <c r="AY6" s="210" t="s">
        <v>272</v>
      </c>
      <c r="AZ6" s="67" t="s">
        <v>273</v>
      </c>
      <c r="BA6" s="211" t="s">
        <v>274</v>
      </c>
      <c r="BB6" s="210" t="s">
        <v>275</v>
      </c>
      <c r="BC6" s="67" t="s">
        <v>276</v>
      </c>
      <c r="BD6" s="211" t="s">
        <v>277</v>
      </c>
      <c r="BE6" s="210" t="s">
        <v>278</v>
      </c>
      <c r="BF6" s="67" t="s">
        <v>279</v>
      </c>
      <c r="BG6" s="211" t="s">
        <v>280</v>
      </c>
      <c r="BH6" s="210" t="s">
        <v>281</v>
      </c>
      <c r="BI6" s="67" t="s">
        <v>282</v>
      </c>
      <c r="BJ6" s="211" t="s">
        <v>283</v>
      </c>
      <c r="BK6" s="210" t="s">
        <v>284</v>
      </c>
      <c r="BL6" s="67" t="s">
        <v>285</v>
      </c>
      <c r="BM6" s="211" t="s">
        <v>286</v>
      </c>
      <c r="BN6" s="210" t="s">
        <v>287</v>
      </c>
      <c r="BO6" s="67" t="s">
        <v>288</v>
      </c>
      <c r="BP6" s="211" t="s">
        <v>289</v>
      </c>
      <c r="BQ6" s="210" t="s">
        <v>290</v>
      </c>
      <c r="BR6" s="67" t="s">
        <v>291</v>
      </c>
      <c r="BS6" s="211" t="s">
        <v>292</v>
      </c>
      <c r="BT6" s="210" t="s">
        <v>293</v>
      </c>
      <c r="BU6" s="67" t="s">
        <v>294</v>
      </c>
      <c r="BV6" s="211" t="s">
        <v>295</v>
      </c>
      <c r="BW6" s="210" t="s">
        <v>296</v>
      </c>
      <c r="BX6" s="67" t="s">
        <v>297</v>
      </c>
      <c r="BY6" s="211" t="s">
        <v>298</v>
      </c>
      <c r="BZ6" s="210" t="s">
        <v>299</v>
      </c>
      <c r="CA6" s="67" t="s">
        <v>300</v>
      </c>
      <c r="CB6" s="211" t="s">
        <v>301</v>
      </c>
      <c r="CC6" s="210" t="s">
        <v>302</v>
      </c>
      <c r="CD6" s="67" t="s">
        <v>303</v>
      </c>
      <c r="CE6" s="211" t="s">
        <v>304</v>
      </c>
      <c r="CF6" s="210" t="s">
        <v>305</v>
      </c>
      <c r="CG6" s="67" t="s">
        <v>306</v>
      </c>
      <c r="CH6" s="211" t="s">
        <v>307</v>
      </c>
      <c r="CI6" s="314"/>
      <c r="CQ6" s="222"/>
      <c r="CR6" s="222"/>
      <c r="CS6" s="222"/>
      <c r="CT6" s="222"/>
      <c r="CU6" s="222"/>
      <c r="CV6" s="222"/>
    </row>
    <row r="7" spans="1:118" ht="15" customHeight="1" x14ac:dyDescent="0.25">
      <c r="A7">
        <v>4</v>
      </c>
      <c r="B7" s="68" t="str">
        <f>'Data Summary'!C23</f>
        <v>7_COMB_CO2_cd</v>
      </c>
      <c r="C7" s="209">
        <f>HLOOKUP(CONCATENATE($C$4,"L"),$F$4:$CH$11,$A7,FALSE)</f>
        <v>757.7691715976332</v>
      </c>
      <c r="D7" s="209">
        <f>HLOOKUP(CONCATENATE($C$4,"E"),$F$4:$CH$11,$A7,FALSE)</f>
        <v>1873.3084698224845</v>
      </c>
      <c r="E7" s="209">
        <f>HLOOKUP(CONCATENATE($C$4,"H"),$F$4:$CH$11,$A7,FALSE)</f>
        <v>3268.7744940828402</v>
      </c>
      <c r="F7" s="244">
        <v>757.7691715976332</v>
      </c>
      <c r="G7" s="69">
        <v>1873.3084698224845</v>
      </c>
      <c r="H7" s="246">
        <v>3268.7744940828402</v>
      </c>
      <c r="I7" s="244">
        <v>647306743.53602529</v>
      </c>
      <c r="J7" s="69">
        <v>772469521.40397382</v>
      </c>
      <c r="K7" s="246">
        <v>910166315.69123232</v>
      </c>
      <c r="L7" s="244">
        <v>647306743.53602529</v>
      </c>
      <c r="M7" s="69">
        <v>772469521.40397382</v>
      </c>
      <c r="N7" s="246">
        <v>910166315.69123232</v>
      </c>
      <c r="O7" s="244">
        <v>647306743.53602529</v>
      </c>
      <c r="P7" s="69">
        <v>772469521.40397382</v>
      </c>
      <c r="Q7" s="246">
        <v>910166315.69123232</v>
      </c>
      <c r="R7" s="244">
        <v>647306743.53602529</v>
      </c>
      <c r="S7" s="69">
        <v>772469521.40397382</v>
      </c>
      <c r="T7" s="246">
        <v>910166315.69123232</v>
      </c>
      <c r="U7" s="244">
        <v>647306743.53602529</v>
      </c>
      <c r="V7" s="69">
        <v>772469521.40397382</v>
      </c>
      <c r="W7" s="246">
        <v>910166315.69123232</v>
      </c>
      <c r="X7" s="244">
        <v>647306743.53602529</v>
      </c>
      <c r="Y7" s="69">
        <v>772469521.40397382</v>
      </c>
      <c r="Z7" s="246">
        <v>910166315.69123232</v>
      </c>
      <c r="AA7" s="244">
        <v>647306743.53602529</v>
      </c>
      <c r="AB7" s="69">
        <v>772469521.40397382</v>
      </c>
      <c r="AC7" s="246">
        <v>910166315.69123232</v>
      </c>
      <c r="AD7" s="244">
        <v>647306743.53602529</v>
      </c>
      <c r="AE7" s="69">
        <v>772469521.40397382</v>
      </c>
      <c r="AF7" s="246">
        <v>910166315.69123232</v>
      </c>
      <c r="AG7" s="244">
        <v>647306743.53602529</v>
      </c>
      <c r="AH7" s="69">
        <v>772469521.40397382</v>
      </c>
      <c r="AI7" s="246">
        <v>910166315.69123232</v>
      </c>
      <c r="AJ7" s="244">
        <v>647306743.53602529</v>
      </c>
      <c r="AK7" s="69">
        <v>772469521.40397382</v>
      </c>
      <c r="AL7" s="246">
        <v>910166315.69123232</v>
      </c>
      <c r="AM7" s="244">
        <v>647306743.53602529</v>
      </c>
      <c r="AN7" s="69">
        <v>772469521.40397382</v>
      </c>
      <c r="AO7" s="246">
        <v>910166315.69123232</v>
      </c>
      <c r="AP7" s="244">
        <v>647306743.53602529</v>
      </c>
      <c r="AQ7" s="69">
        <v>772469521.40397382</v>
      </c>
      <c r="AR7" s="246">
        <v>910166315.69123232</v>
      </c>
      <c r="AS7" s="244">
        <v>647306743.53602529</v>
      </c>
      <c r="AT7" s="69">
        <v>772469521.40397382</v>
      </c>
      <c r="AU7" s="246">
        <v>910166315.69123232</v>
      </c>
      <c r="AV7" s="244">
        <v>647306743.53602529</v>
      </c>
      <c r="AW7" s="69">
        <v>772469521.40397382</v>
      </c>
      <c r="AX7" s="246">
        <v>910166315.69123232</v>
      </c>
      <c r="AY7" s="244">
        <v>647306743.53602529</v>
      </c>
      <c r="AZ7" s="69">
        <v>772469521.40397382</v>
      </c>
      <c r="BA7" s="246">
        <v>910166315.69123232</v>
      </c>
      <c r="BB7" s="244">
        <v>647306743.53602529</v>
      </c>
      <c r="BC7" s="69">
        <v>772469521.40397382</v>
      </c>
      <c r="BD7" s="246">
        <v>910166315.69123232</v>
      </c>
      <c r="BE7" s="244">
        <v>647306743.53602529</v>
      </c>
      <c r="BF7" s="69">
        <v>772469521.40397382</v>
      </c>
      <c r="BG7" s="246">
        <v>910166315.69123232</v>
      </c>
      <c r="BH7" s="244">
        <v>647306743.53602529</v>
      </c>
      <c r="BI7" s="69">
        <v>772469521.40397382</v>
      </c>
      <c r="BJ7" s="246">
        <v>910166315.69123232</v>
      </c>
      <c r="BK7" s="244">
        <v>647306743.53602529</v>
      </c>
      <c r="BL7" s="69">
        <v>772469521.40397382</v>
      </c>
      <c r="BM7" s="246">
        <v>910166315.69123232</v>
      </c>
      <c r="BN7" s="244">
        <v>647306743.53602529</v>
      </c>
      <c r="BO7" s="69">
        <v>772469521.40397382</v>
      </c>
      <c r="BP7" s="246">
        <v>910166315.69123232</v>
      </c>
      <c r="BQ7" s="244">
        <v>647306743.53602529</v>
      </c>
      <c r="BR7" s="69">
        <v>772469521.40397382</v>
      </c>
      <c r="BS7" s="246">
        <v>910166315.69123232</v>
      </c>
      <c r="BT7" s="244">
        <v>647306743.53602529</v>
      </c>
      <c r="BU7" s="69">
        <v>772469521.40397382</v>
      </c>
      <c r="BV7" s="246">
        <v>910166315.69123232</v>
      </c>
      <c r="BW7" s="244">
        <v>647306743.53602529</v>
      </c>
      <c r="BX7" s="69">
        <v>772469521.40397382</v>
      </c>
      <c r="BY7" s="246">
        <v>910166315.69123232</v>
      </c>
      <c r="BZ7" s="244">
        <v>647306743.53602529</v>
      </c>
      <c r="CA7" s="69">
        <v>772469521.40397382</v>
      </c>
      <c r="CB7" s="246">
        <v>910166315.69123232</v>
      </c>
      <c r="CC7" s="244">
        <v>647306743.53602529</v>
      </c>
      <c r="CD7" s="69">
        <v>772469521.40397382</v>
      </c>
      <c r="CE7" s="246">
        <v>910166315.69123232</v>
      </c>
      <c r="CF7" s="244">
        <v>647306743.53602529</v>
      </c>
      <c r="CG7" s="69">
        <v>772469521.40397382</v>
      </c>
      <c r="CH7" s="246">
        <v>910166315.69123232</v>
      </c>
      <c r="CI7" s="242" t="str">
        <f>'Data Summary'!J23</f>
        <v>[tonnes] CO2 emissions from distribution combustion by compressor drivers.</v>
      </c>
      <c r="CQ7" s="222"/>
      <c r="CR7" s="222"/>
      <c r="CS7" s="222"/>
      <c r="CT7" s="222">
        <v>82402919.051851824</v>
      </c>
      <c r="CU7" s="222"/>
      <c r="CV7" s="222"/>
    </row>
    <row r="8" spans="1:118" s="235" customFormat="1" ht="15" customHeight="1" x14ac:dyDescent="0.25">
      <c r="A8">
        <v>5</v>
      </c>
      <c r="B8" s="68" t="str">
        <f>'Data Summary'!C24</f>
        <v>7_NG_deliv</v>
      </c>
      <c r="C8" s="209">
        <f>HLOOKUP(CONCATENATE($C$4,"L"),$F$4:$CH$11,$A8,FALSE)</f>
        <v>212181191.0021812</v>
      </c>
      <c r="D8" s="209">
        <f>HLOOKUP(CONCATENATE($C$4,"E"),$F$4:$CH$11,$A8,FALSE)</f>
        <v>247186046.45566735</v>
      </c>
      <c r="E8" s="209">
        <f>HLOOKUP(CONCATENATE($C$4,"H"),$F$4:$CH$11,$A8,FALSE)</f>
        <v>280031641.12148696</v>
      </c>
      <c r="F8" s="244">
        <v>212181191.0021812</v>
      </c>
      <c r="G8" s="69">
        <v>247186046.45566735</v>
      </c>
      <c r="H8" s="245">
        <v>280031641.12148696</v>
      </c>
      <c r="I8" s="244">
        <v>212181191.0021812</v>
      </c>
      <c r="J8" s="69">
        <v>247186046.45566735</v>
      </c>
      <c r="K8" s="245">
        <v>280031641.12148696</v>
      </c>
      <c r="L8" s="244">
        <v>212181191.0021812</v>
      </c>
      <c r="M8" s="69">
        <v>247186046.45566735</v>
      </c>
      <c r="N8" s="245">
        <v>280031641.12148696</v>
      </c>
      <c r="O8" s="244">
        <v>212181191.0021812</v>
      </c>
      <c r="P8" s="69">
        <v>247186046.45566735</v>
      </c>
      <c r="Q8" s="245">
        <v>280031641.12148696</v>
      </c>
      <c r="R8" s="244">
        <v>212181191.0021812</v>
      </c>
      <c r="S8" s="69">
        <v>247186046.45566735</v>
      </c>
      <c r="T8" s="245">
        <v>280031641.12148696</v>
      </c>
      <c r="U8" s="244">
        <v>212181191.0021812</v>
      </c>
      <c r="V8" s="69">
        <v>247186046.45566735</v>
      </c>
      <c r="W8" s="245">
        <v>280031641.12148696</v>
      </c>
      <c r="X8" s="244">
        <v>212181191.0021812</v>
      </c>
      <c r="Y8" s="69">
        <v>247186046.45566735</v>
      </c>
      <c r="Z8" s="245">
        <v>280031641.12148696</v>
      </c>
      <c r="AA8" s="244">
        <v>212181191.0021812</v>
      </c>
      <c r="AB8" s="69">
        <v>247186046.45566735</v>
      </c>
      <c r="AC8" s="245">
        <v>280031641.12148696</v>
      </c>
      <c r="AD8" s="244">
        <v>212181191.0021812</v>
      </c>
      <c r="AE8" s="69">
        <v>247186046.45566735</v>
      </c>
      <c r="AF8" s="245">
        <v>280031641.12148696</v>
      </c>
      <c r="AG8" s="244">
        <v>212181191.0021812</v>
      </c>
      <c r="AH8" s="69">
        <v>247186046.45566735</v>
      </c>
      <c r="AI8" s="245">
        <v>280031641.12148696</v>
      </c>
      <c r="AJ8" s="244">
        <v>212181191.0021812</v>
      </c>
      <c r="AK8" s="69">
        <v>247186046.45566735</v>
      </c>
      <c r="AL8" s="245">
        <v>280031641.12148696</v>
      </c>
      <c r="AM8" s="244">
        <v>212181191.0021812</v>
      </c>
      <c r="AN8" s="69">
        <v>247186046.45566735</v>
      </c>
      <c r="AO8" s="245">
        <v>280031641.12148696</v>
      </c>
      <c r="AP8" s="244">
        <v>212181191.0021812</v>
      </c>
      <c r="AQ8" s="69">
        <v>247186046.45566735</v>
      </c>
      <c r="AR8" s="245">
        <v>280031641.12148696</v>
      </c>
      <c r="AS8" s="244">
        <v>212181191.0021812</v>
      </c>
      <c r="AT8" s="69">
        <v>247186046.45566735</v>
      </c>
      <c r="AU8" s="245">
        <v>280031641.12148696</v>
      </c>
      <c r="AV8" s="244">
        <v>212181191.0021812</v>
      </c>
      <c r="AW8" s="69">
        <v>247186046.45566735</v>
      </c>
      <c r="AX8" s="245">
        <v>280031641.12148696</v>
      </c>
      <c r="AY8" s="244">
        <v>212181191.0021812</v>
      </c>
      <c r="AZ8" s="69">
        <v>247186046.45566735</v>
      </c>
      <c r="BA8" s="245">
        <v>280031641.12148696</v>
      </c>
      <c r="BB8" s="244">
        <v>212181191.0021812</v>
      </c>
      <c r="BC8" s="69">
        <v>247186046.45566735</v>
      </c>
      <c r="BD8" s="245">
        <v>280031641.12148696</v>
      </c>
      <c r="BE8" s="244">
        <v>212181191.0021812</v>
      </c>
      <c r="BF8" s="69">
        <v>247186046.45566735</v>
      </c>
      <c r="BG8" s="245">
        <v>280031641.12148696</v>
      </c>
      <c r="BH8" s="244">
        <v>212181191.0021812</v>
      </c>
      <c r="BI8" s="69">
        <v>247186046.45566735</v>
      </c>
      <c r="BJ8" s="245">
        <v>280031641.12148696</v>
      </c>
      <c r="BK8" s="244">
        <v>212181191.0021812</v>
      </c>
      <c r="BL8" s="69">
        <v>247186046.45566735</v>
      </c>
      <c r="BM8" s="245">
        <v>280031641.12148696</v>
      </c>
      <c r="BN8" s="244">
        <v>212181191.0021812</v>
      </c>
      <c r="BO8" s="69">
        <v>247186046.45566735</v>
      </c>
      <c r="BP8" s="245">
        <v>280031641.12148696</v>
      </c>
      <c r="BQ8" s="244">
        <v>212181191.0021812</v>
      </c>
      <c r="BR8" s="69">
        <v>247186046.45566735</v>
      </c>
      <c r="BS8" s="245">
        <v>280031641.12148696</v>
      </c>
      <c r="BT8" s="244">
        <v>212181191.0021812</v>
      </c>
      <c r="BU8" s="69">
        <v>247186046.45566735</v>
      </c>
      <c r="BV8" s="245">
        <v>280031641.12148696</v>
      </c>
      <c r="BW8" s="244">
        <v>212181191.0021812</v>
      </c>
      <c r="BX8" s="69">
        <v>247186046.45566735</v>
      </c>
      <c r="BY8" s="245">
        <v>280031641.12148696</v>
      </c>
      <c r="BZ8" s="244">
        <v>212181191.0021812</v>
      </c>
      <c r="CA8" s="69">
        <v>247186046.45566735</v>
      </c>
      <c r="CB8" s="245">
        <v>280031641.12148696</v>
      </c>
      <c r="CC8" s="244">
        <v>212181191.0021812</v>
      </c>
      <c r="CD8" s="69">
        <v>247186046.45566735</v>
      </c>
      <c r="CE8" s="245">
        <v>280031641.12148696</v>
      </c>
      <c r="CF8" s="244">
        <v>212181191.0021812</v>
      </c>
      <c r="CG8" s="69">
        <v>247186046.45566735</v>
      </c>
      <c r="CH8" s="245">
        <v>280031641.12148696</v>
      </c>
      <c r="CI8" s="242" t="str">
        <f>'Data Summary'!J24</f>
        <v>[MCF] Annual natural gas delivered by distribution systems, volume</v>
      </c>
      <c r="CJ8" s="233"/>
      <c r="CK8" s="233"/>
      <c r="CL8" s="233"/>
      <c r="CM8" s="233"/>
      <c r="CN8" s="233"/>
      <c r="CO8" s="233"/>
      <c r="CP8" s="233"/>
      <c r="CQ8" s="234"/>
      <c r="CR8" s="234"/>
      <c r="CS8" s="234"/>
      <c r="CT8" s="234"/>
      <c r="CU8" s="234"/>
      <c r="CV8" s="234"/>
    </row>
    <row r="9" spans="1:118" ht="15" customHeight="1" x14ac:dyDescent="0.25">
      <c r="CI9" s="219"/>
      <c r="CJ9" s="219"/>
      <c r="CK9" s="219"/>
      <c r="CL9" s="219"/>
      <c r="CM9" s="219"/>
      <c r="CN9" s="219"/>
      <c r="CO9" s="219"/>
      <c r="CP9" s="219"/>
    </row>
    <row r="10" spans="1:118" ht="15" customHeight="1" x14ac:dyDescent="0.25"/>
    <row r="11" spans="1:118" ht="15" customHeight="1" x14ac:dyDescent="0.25"/>
    <row r="12" spans="1:118" ht="15" customHeight="1" x14ac:dyDescent="0.25"/>
    <row r="13" spans="1:118" ht="15" customHeight="1" x14ac:dyDescent="0.25">
      <c r="F13">
        <v>1</v>
      </c>
      <c r="G13">
        <v>1</v>
      </c>
      <c r="H13">
        <v>1</v>
      </c>
      <c r="I13">
        <f t="shared" ref="I13:AN13" si="3">F13+1</f>
        <v>2</v>
      </c>
      <c r="J13">
        <f t="shared" si="3"/>
        <v>2</v>
      </c>
      <c r="K13">
        <f t="shared" si="3"/>
        <v>2</v>
      </c>
      <c r="L13">
        <f t="shared" si="3"/>
        <v>3</v>
      </c>
      <c r="M13">
        <f t="shared" si="3"/>
        <v>3</v>
      </c>
      <c r="N13">
        <f t="shared" si="3"/>
        <v>3</v>
      </c>
      <c r="O13">
        <f t="shared" si="3"/>
        <v>4</v>
      </c>
      <c r="P13">
        <f t="shared" si="3"/>
        <v>4</v>
      </c>
      <c r="Q13">
        <f t="shared" si="3"/>
        <v>4</v>
      </c>
      <c r="R13">
        <f t="shared" si="3"/>
        <v>5</v>
      </c>
      <c r="S13">
        <f t="shared" si="3"/>
        <v>5</v>
      </c>
      <c r="T13">
        <f t="shared" si="3"/>
        <v>5</v>
      </c>
      <c r="U13">
        <f t="shared" si="3"/>
        <v>6</v>
      </c>
      <c r="V13">
        <f t="shared" si="3"/>
        <v>6</v>
      </c>
      <c r="W13">
        <f t="shared" si="3"/>
        <v>6</v>
      </c>
      <c r="X13">
        <f t="shared" si="3"/>
        <v>7</v>
      </c>
      <c r="Y13">
        <f t="shared" si="3"/>
        <v>7</v>
      </c>
      <c r="Z13">
        <f t="shared" si="3"/>
        <v>7</v>
      </c>
      <c r="AA13">
        <f t="shared" si="3"/>
        <v>8</v>
      </c>
      <c r="AB13">
        <f t="shared" si="3"/>
        <v>8</v>
      </c>
      <c r="AC13">
        <f t="shared" si="3"/>
        <v>8</v>
      </c>
      <c r="AD13">
        <f t="shared" si="3"/>
        <v>9</v>
      </c>
      <c r="AE13">
        <f t="shared" si="3"/>
        <v>9</v>
      </c>
      <c r="AF13">
        <f t="shared" si="3"/>
        <v>9</v>
      </c>
      <c r="AG13">
        <f t="shared" si="3"/>
        <v>10</v>
      </c>
      <c r="AH13">
        <f t="shared" si="3"/>
        <v>10</v>
      </c>
      <c r="AI13">
        <f t="shared" si="3"/>
        <v>10</v>
      </c>
      <c r="AJ13">
        <f t="shared" si="3"/>
        <v>11</v>
      </c>
      <c r="AK13">
        <f t="shared" si="3"/>
        <v>11</v>
      </c>
      <c r="AL13">
        <f t="shared" si="3"/>
        <v>11</v>
      </c>
      <c r="AM13">
        <f t="shared" si="3"/>
        <v>12</v>
      </c>
      <c r="AN13">
        <f t="shared" si="3"/>
        <v>12</v>
      </c>
      <c r="AO13">
        <f t="shared" ref="AO13:BT13" si="4">AL13+1</f>
        <v>12</v>
      </c>
      <c r="AP13">
        <f t="shared" si="4"/>
        <v>13</v>
      </c>
      <c r="AQ13">
        <f t="shared" si="4"/>
        <v>13</v>
      </c>
      <c r="AR13">
        <f t="shared" si="4"/>
        <v>13</v>
      </c>
      <c r="AS13">
        <f t="shared" si="4"/>
        <v>14</v>
      </c>
      <c r="AT13">
        <f t="shared" si="4"/>
        <v>14</v>
      </c>
      <c r="AU13">
        <f t="shared" si="4"/>
        <v>14</v>
      </c>
      <c r="AV13">
        <f t="shared" si="4"/>
        <v>15</v>
      </c>
      <c r="AW13">
        <f t="shared" si="4"/>
        <v>15</v>
      </c>
      <c r="AX13">
        <f t="shared" si="4"/>
        <v>15</v>
      </c>
      <c r="AY13">
        <f t="shared" si="4"/>
        <v>16</v>
      </c>
      <c r="AZ13">
        <f t="shared" si="4"/>
        <v>16</v>
      </c>
      <c r="BA13">
        <f t="shared" si="4"/>
        <v>16</v>
      </c>
      <c r="BB13">
        <f t="shared" si="4"/>
        <v>17</v>
      </c>
      <c r="BC13">
        <f t="shared" si="4"/>
        <v>17</v>
      </c>
      <c r="BD13">
        <f t="shared" si="4"/>
        <v>17</v>
      </c>
      <c r="BE13">
        <f t="shared" si="4"/>
        <v>18</v>
      </c>
      <c r="BF13">
        <f t="shared" si="4"/>
        <v>18</v>
      </c>
      <c r="BG13">
        <f t="shared" si="4"/>
        <v>18</v>
      </c>
      <c r="BH13">
        <f t="shared" si="4"/>
        <v>19</v>
      </c>
      <c r="BI13">
        <f t="shared" si="4"/>
        <v>19</v>
      </c>
      <c r="BJ13">
        <f t="shared" si="4"/>
        <v>19</v>
      </c>
      <c r="BK13">
        <f t="shared" si="4"/>
        <v>20</v>
      </c>
      <c r="BL13">
        <f t="shared" si="4"/>
        <v>20</v>
      </c>
      <c r="BM13">
        <f t="shared" si="4"/>
        <v>20</v>
      </c>
      <c r="BN13">
        <f t="shared" si="4"/>
        <v>21</v>
      </c>
      <c r="BO13">
        <f t="shared" si="4"/>
        <v>21</v>
      </c>
      <c r="BP13">
        <f t="shared" si="4"/>
        <v>21</v>
      </c>
      <c r="BQ13">
        <f t="shared" si="4"/>
        <v>22</v>
      </c>
      <c r="BR13">
        <f t="shared" si="4"/>
        <v>22</v>
      </c>
      <c r="BS13">
        <f t="shared" si="4"/>
        <v>22</v>
      </c>
      <c r="BT13">
        <f t="shared" si="4"/>
        <v>23</v>
      </c>
      <c r="BU13">
        <f t="shared" ref="BU13:CH13" si="5">BR13+1</f>
        <v>23</v>
      </c>
      <c r="BV13">
        <f t="shared" si="5"/>
        <v>23</v>
      </c>
      <c r="BW13">
        <f t="shared" si="5"/>
        <v>24</v>
      </c>
      <c r="BX13">
        <f t="shared" si="5"/>
        <v>24</v>
      </c>
      <c r="BY13">
        <f t="shared" si="5"/>
        <v>24</v>
      </c>
      <c r="BZ13">
        <f t="shared" si="5"/>
        <v>25</v>
      </c>
      <c r="CA13">
        <f t="shared" si="5"/>
        <v>25</v>
      </c>
      <c r="CB13">
        <f t="shared" si="5"/>
        <v>25</v>
      </c>
      <c r="CC13">
        <f t="shared" si="5"/>
        <v>26</v>
      </c>
      <c r="CD13">
        <f t="shared" si="5"/>
        <v>26</v>
      </c>
      <c r="CE13">
        <f t="shared" si="5"/>
        <v>26</v>
      </c>
      <c r="CF13">
        <f t="shared" si="5"/>
        <v>27</v>
      </c>
      <c r="CG13">
        <f t="shared" si="5"/>
        <v>27</v>
      </c>
      <c r="CH13">
        <f t="shared" si="5"/>
        <v>27</v>
      </c>
    </row>
    <row r="14" spans="1:118" ht="18.75" x14ac:dyDescent="0.3">
      <c r="B14" s="70" t="s">
        <v>113</v>
      </c>
      <c r="F14" t="s">
        <v>308</v>
      </c>
      <c r="G14" t="s">
        <v>309</v>
      </c>
      <c r="H14" t="s">
        <v>310</v>
      </c>
      <c r="I14" t="s">
        <v>308</v>
      </c>
      <c r="J14" t="s">
        <v>309</v>
      </c>
      <c r="K14" t="s">
        <v>310</v>
      </c>
      <c r="L14" t="s">
        <v>308</v>
      </c>
      <c r="M14" t="s">
        <v>309</v>
      </c>
      <c r="N14" t="s">
        <v>310</v>
      </c>
      <c r="O14" t="s">
        <v>308</v>
      </c>
      <c r="P14" t="s">
        <v>309</v>
      </c>
      <c r="Q14" t="s">
        <v>310</v>
      </c>
      <c r="R14" t="s">
        <v>308</v>
      </c>
      <c r="S14" t="s">
        <v>309</v>
      </c>
      <c r="T14" t="s">
        <v>310</v>
      </c>
      <c r="U14" t="s">
        <v>308</v>
      </c>
      <c r="V14" t="s">
        <v>309</v>
      </c>
      <c r="W14" t="s">
        <v>310</v>
      </c>
      <c r="X14" t="s">
        <v>308</v>
      </c>
      <c r="Y14" t="s">
        <v>309</v>
      </c>
      <c r="Z14" t="s">
        <v>310</v>
      </c>
      <c r="AA14" t="s">
        <v>308</v>
      </c>
      <c r="AB14" t="s">
        <v>309</v>
      </c>
      <c r="AC14" t="s">
        <v>310</v>
      </c>
      <c r="AD14" t="s">
        <v>308</v>
      </c>
      <c r="AE14" t="s">
        <v>309</v>
      </c>
      <c r="AF14" t="s">
        <v>310</v>
      </c>
      <c r="AG14" t="s">
        <v>308</v>
      </c>
      <c r="AH14" t="s">
        <v>309</v>
      </c>
      <c r="AI14" t="s">
        <v>310</v>
      </c>
      <c r="AJ14" t="s">
        <v>308</v>
      </c>
      <c r="AK14" t="s">
        <v>309</v>
      </c>
      <c r="AL14" t="s">
        <v>310</v>
      </c>
      <c r="AM14" t="s">
        <v>308</v>
      </c>
      <c r="AN14" t="s">
        <v>309</v>
      </c>
      <c r="AO14" t="s">
        <v>310</v>
      </c>
      <c r="AP14" t="s">
        <v>308</v>
      </c>
      <c r="AQ14" t="s">
        <v>309</v>
      </c>
      <c r="AR14" t="s">
        <v>310</v>
      </c>
      <c r="AS14" t="s">
        <v>308</v>
      </c>
      <c r="AT14" t="s">
        <v>309</v>
      </c>
      <c r="AU14" t="s">
        <v>310</v>
      </c>
      <c r="AV14" t="s">
        <v>308</v>
      </c>
      <c r="AW14" t="s">
        <v>309</v>
      </c>
      <c r="AX14" t="s">
        <v>310</v>
      </c>
      <c r="AY14" t="s">
        <v>308</v>
      </c>
      <c r="AZ14" t="s">
        <v>309</v>
      </c>
      <c r="BA14" t="s">
        <v>310</v>
      </c>
      <c r="BB14" t="s">
        <v>308</v>
      </c>
      <c r="BC14" t="s">
        <v>309</v>
      </c>
      <c r="BD14" t="s">
        <v>310</v>
      </c>
      <c r="BE14" t="s">
        <v>308</v>
      </c>
      <c r="BF14" t="s">
        <v>309</v>
      </c>
      <c r="BG14" t="s">
        <v>310</v>
      </c>
      <c r="BH14" t="s">
        <v>308</v>
      </c>
      <c r="BI14" t="s">
        <v>309</v>
      </c>
      <c r="BJ14" t="s">
        <v>310</v>
      </c>
      <c r="BK14" t="s">
        <v>308</v>
      </c>
      <c r="BL14" t="s">
        <v>309</v>
      </c>
      <c r="BM14" t="s">
        <v>310</v>
      </c>
      <c r="BN14" t="s">
        <v>308</v>
      </c>
      <c r="BO14" t="s">
        <v>309</v>
      </c>
      <c r="BP14" t="s">
        <v>310</v>
      </c>
      <c r="BQ14" t="s">
        <v>308</v>
      </c>
      <c r="BR14" t="s">
        <v>309</v>
      </c>
      <c r="BS14" t="s">
        <v>310</v>
      </c>
      <c r="BT14" t="s">
        <v>308</v>
      </c>
      <c r="BU14" t="s">
        <v>309</v>
      </c>
      <c r="BV14" t="s">
        <v>310</v>
      </c>
      <c r="BW14" t="s">
        <v>308</v>
      </c>
      <c r="BX14" t="s">
        <v>309</v>
      </c>
      <c r="BY14" t="s">
        <v>310</v>
      </c>
      <c r="BZ14" t="s">
        <v>308</v>
      </c>
      <c r="CA14" t="s">
        <v>309</v>
      </c>
      <c r="CB14" t="s">
        <v>310</v>
      </c>
      <c r="CC14" t="s">
        <v>308</v>
      </c>
      <c r="CD14" t="s">
        <v>309</v>
      </c>
      <c r="CE14" t="s">
        <v>310</v>
      </c>
      <c r="CF14" t="s">
        <v>308</v>
      </c>
      <c r="CG14" t="s">
        <v>309</v>
      </c>
      <c r="CH14" t="s">
        <v>310</v>
      </c>
    </row>
    <row r="15" spans="1:118" x14ac:dyDescent="0.25">
      <c r="B15" s="71" t="s">
        <v>111</v>
      </c>
      <c r="C15" s="309" t="s">
        <v>9</v>
      </c>
      <c r="D15" s="309"/>
      <c r="E15" s="309"/>
      <c r="F15" s="309"/>
      <c r="G15" s="309"/>
      <c r="H15" s="309"/>
      <c r="I15" s="309"/>
      <c r="J15" s="309"/>
      <c r="K15" s="309"/>
      <c r="L15" s="30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c r="BO15" s="309"/>
      <c r="BP15" s="309"/>
      <c r="BQ15" s="309"/>
      <c r="BR15" s="309"/>
      <c r="BS15" s="309"/>
      <c r="BT15" s="309"/>
      <c r="BU15" s="309"/>
      <c r="BV15" s="309"/>
      <c r="BW15" s="309"/>
      <c r="BX15" s="309"/>
      <c r="BY15" s="309"/>
      <c r="BZ15" s="309"/>
      <c r="CA15" s="309"/>
      <c r="CB15" s="309"/>
      <c r="CC15" s="309"/>
      <c r="CD15" s="309"/>
      <c r="CE15" s="309"/>
      <c r="CF15" s="309"/>
      <c r="CG15" s="309"/>
      <c r="CH15" s="309"/>
      <c r="CI15" s="309"/>
    </row>
    <row r="16" spans="1:118" ht="30" customHeight="1" x14ac:dyDescent="0.25">
      <c r="B16" s="72">
        <v>1</v>
      </c>
      <c r="C16" s="302" t="s">
        <v>349</v>
      </c>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2"/>
      <c r="AJ16" s="302"/>
      <c r="AK16" s="302"/>
      <c r="AL16" s="302"/>
      <c r="AM16" s="302"/>
      <c r="AN16" s="302"/>
      <c r="AO16" s="302"/>
      <c r="AP16" s="302"/>
      <c r="AQ16" s="302"/>
      <c r="AR16" s="302"/>
      <c r="AS16" s="302"/>
      <c r="AT16" s="302"/>
      <c r="AU16" s="302"/>
      <c r="AV16" s="302"/>
      <c r="AW16" s="302"/>
      <c r="AX16" s="302"/>
      <c r="AY16" s="302"/>
      <c r="AZ16" s="302"/>
      <c r="BA16" s="302"/>
      <c r="BB16" s="302"/>
      <c r="BC16" s="302"/>
      <c r="BD16" s="302"/>
      <c r="BE16" s="302"/>
      <c r="BF16" s="302"/>
      <c r="BG16" s="302"/>
      <c r="BH16" s="302"/>
      <c r="BI16" s="302"/>
      <c r="BJ16" s="302"/>
      <c r="BK16" s="302"/>
      <c r="BL16" s="302"/>
      <c r="BM16" s="302"/>
      <c r="BN16" s="302"/>
      <c r="BO16" s="302"/>
      <c r="BP16" s="302"/>
      <c r="BQ16" s="302"/>
      <c r="BR16" s="302"/>
      <c r="BS16" s="302"/>
      <c r="BT16" s="302"/>
      <c r="BU16" s="302"/>
      <c r="BV16" s="302"/>
      <c r="BW16" s="302"/>
      <c r="BX16" s="302"/>
      <c r="BY16" s="302"/>
      <c r="BZ16" s="302"/>
      <c r="CA16" s="302"/>
      <c r="CB16" s="302"/>
      <c r="CC16" s="302"/>
      <c r="CD16" s="302"/>
      <c r="CE16" s="302"/>
      <c r="CF16" s="302"/>
      <c r="CG16" s="302"/>
      <c r="CH16" s="302"/>
      <c r="CI16" s="302"/>
    </row>
    <row r="17" spans="2:87" ht="30" customHeight="1" x14ac:dyDescent="0.25">
      <c r="B17" s="72">
        <v>2</v>
      </c>
      <c r="C17" s="302" t="s">
        <v>350</v>
      </c>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c r="AN17" s="302"/>
      <c r="AO17" s="302"/>
      <c r="AP17" s="302"/>
      <c r="AQ17" s="302"/>
      <c r="AR17" s="302"/>
      <c r="AS17" s="302"/>
      <c r="AT17" s="302"/>
      <c r="AU17" s="302"/>
      <c r="AV17" s="302"/>
      <c r="AW17" s="302"/>
      <c r="AX17" s="302"/>
      <c r="AY17" s="302"/>
      <c r="AZ17" s="302"/>
      <c r="BA17" s="302"/>
      <c r="BB17" s="302"/>
      <c r="BC17" s="302"/>
      <c r="BD17" s="302"/>
      <c r="BE17" s="302"/>
      <c r="BF17" s="302"/>
      <c r="BG17" s="302"/>
      <c r="BH17" s="302"/>
      <c r="BI17" s="302"/>
      <c r="BJ17" s="302"/>
      <c r="BK17" s="302"/>
      <c r="BL17" s="302"/>
      <c r="BM17" s="302"/>
      <c r="BN17" s="302"/>
      <c r="BO17" s="302"/>
      <c r="BP17" s="302"/>
      <c r="BQ17" s="302"/>
      <c r="BR17" s="302"/>
      <c r="BS17" s="302"/>
      <c r="BT17" s="302"/>
      <c r="BU17" s="302"/>
      <c r="BV17" s="302"/>
      <c r="BW17" s="302"/>
      <c r="BX17" s="302"/>
      <c r="BY17" s="302"/>
      <c r="BZ17" s="302"/>
      <c r="CA17" s="302"/>
      <c r="CB17" s="302"/>
      <c r="CC17" s="302"/>
      <c r="CD17" s="302"/>
      <c r="CE17" s="302"/>
      <c r="CF17" s="302"/>
      <c r="CG17" s="302"/>
      <c r="CH17" s="302"/>
      <c r="CI17" s="302"/>
    </row>
    <row r="18" spans="2:87" ht="30" customHeight="1" x14ac:dyDescent="0.25">
      <c r="B18" s="73">
        <f>B17+1</f>
        <v>3</v>
      </c>
      <c r="C18" s="302" t="s">
        <v>351</v>
      </c>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2"/>
      <c r="AF18" s="302"/>
      <c r="AG18" s="302"/>
      <c r="AH18" s="302"/>
      <c r="AI18" s="302"/>
      <c r="AJ18" s="302"/>
      <c r="AK18" s="302"/>
      <c r="AL18" s="302"/>
      <c r="AM18" s="302"/>
      <c r="AN18" s="302"/>
      <c r="AO18" s="302"/>
      <c r="AP18" s="302"/>
      <c r="AQ18" s="302"/>
      <c r="AR18" s="302"/>
      <c r="AS18" s="302"/>
      <c r="AT18" s="302"/>
      <c r="AU18" s="302"/>
      <c r="AV18" s="302"/>
      <c r="AW18" s="302"/>
      <c r="AX18" s="302"/>
      <c r="AY18" s="302"/>
      <c r="AZ18" s="302"/>
      <c r="BA18" s="302"/>
      <c r="BB18" s="302"/>
      <c r="BC18" s="302"/>
      <c r="BD18" s="302"/>
      <c r="BE18" s="302"/>
      <c r="BF18" s="302"/>
      <c r="BG18" s="302"/>
      <c r="BH18" s="302"/>
      <c r="BI18" s="302"/>
      <c r="BJ18" s="302"/>
      <c r="BK18" s="302"/>
      <c r="BL18" s="302"/>
      <c r="BM18" s="302"/>
      <c r="BN18" s="302"/>
      <c r="BO18" s="302"/>
      <c r="BP18" s="302"/>
      <c r="BQ18" s="302"/>
      <c r="BR18" s="302"/>
      <c r="BS18" s="302"/>
      <c r="BT18" s="302"/>
      <c r="BU18" s="302"/>
      <c r="BV18" s="302"/>
      <c r="BW18" s="302"/>
      <c r="BX18" s="302"/>
      <c r="BY18" s="302"/>
      <c r="BZ18" s="302"/>
      <c r="CA18" s="302"/>
      <c r="CB18" s="302"/>
      <c r="CC18" s="302"/>
      <c r="CD18" s="302"/>
      <c r="CE18" s="302"/>
      <c r="CF18" s="302"/>
      <c r="CG18" s="302"/>
      <c r="CH18" s="302"/>
      <c r="CI18" s="302"/>
    </row>
    <row r="19" spans="2:87" ht="30" customHeight="1" x14ac:dyDescent="0.25">
      <c r="B19" s="73">
        <f t="shared" ref="B19:B42" si="6">B18+1</f>
        <v>4</v>
      </c>
      <c r="C19" s="302" t="s">
        <v>352</v>
      </c>
      <c r="D19" s="302"/>
      <c r="E19" s="302"/>
      <c r="F19" s="302"/>
      <c r="G19" s="302"/>
      <c r="H19" s="302"/>
      <c r="I19" s="302"/>
      <c r="J19" s="302"/>
      <c r="K19" s="302"/>
      <c r="L19" s="302"/>
      <c r="M19" s="302"/>
      <c r="N19" s="302"/>
      <c r="O19" s="302"/>
      <c r="P19" s="302"/>
      <c r="Q19" s="302"/>
      <c r="R19" s="302"/>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2"/>
      <c r="BA19" s="302"/>
      <c r="BB19" s="302"/>
      <c r="BC19" s="302"/>
      <c r="BD19" s="302"/>
      <c r="BE19" s="302"/>
      <c r="BF19" s="302"/>
      <c r="BG19" s="302"/>
      <c r="BH19" s="302"/>
      <c r="BI19" s="302"/>
      <c r="BJ19" s="302"/>
      <c r="BK19" s="302"/>
      <c r="BL19" s="302"/>
      <c r="BM19" s="302"/>
      <c r="BN19" s="302"/>
      <c r="BO19" s="302"/>
      <c r="BP19" s="302"/>
      <c r="BQ19" s="302"/>
      <c r="BR19" s="302"/>
      <c r="BS19" s="302"/>
      <c r="BT19" s="302"/>
      <c r="BU19" s="302"/>
      <c r="BV19" s="302"/>
      <c r="BW19" s="302"/>
      <c r="BX19" s="302"/>
      <c r="BY19" s="302"/>
      <c r="BZ19" s="302"/>
      <c r="CA19" s="302"/>
      <c r="CB19" s="302"/>
      <c r="CC19" s="302"/>
      <c r="CD19" s="302"/>
      <c r="CE19" s="302"/>
      <c r="CF19" s="302"/>
      <c r="CG19" s="302"/>
      <c r="CH19" s="302"/>
      <c r="CI19" s="302"/>
    </row>
    <row r="20" spans="2:87" ht="30" customHeight="1" x14ac:dyDescent="0.25">
      <c r="B20" s="73">
        <f t="shared" si="6"/>
        <v>5</v>
      </c>
      <c r="C20" s="302" t="s">
        <v>353</v>
      </c>
      <c r="D20" s="302"/>
      <c r="E20" s="302"/>
      <c r="F20" s="302"/>
      <c r="G20" s="302"/>
      <c r="H20" s="302"/>
      <c r="I20" s="302"/>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302"/>
      <c r="AP20" s="302"/>
      <c r="AQ20" s="302"/>
      <c r="AR20" s="302"/>
      <c r="AS20" s="302"/>
      <c r="AT20" s="302"/>
      <c r="AU20" s="302"/>
      <c r="AV20" s="302"/>
      <c r="AW20" s="302"/>
      <c r="AX20" s="302"/>
      <c r="AY20" s="302"/>
      <c r="AZ20" s="302"/>
      <c r="BA20" s="302"/>
      <c r="BB20" s="302"/>
      <c r="BC20" s="302"/>
      <c r="BD20" s="302"/>
      <c r="BE20" s="302"/>
      <c r="BF20" s="302"/>
      <c r="BG20" s="302"/>
      <c r="BH20" s="302"/>
      <c r="BI20" s="302"/>
      <c r="BJ20" s="302"/>
      <c r="BK20" s="302"/>
      <c r="BL20" s="302"/>
      <c r="BM20" s="302"/>
      <c r="BN20" s="302"/>
      <c r="BO20" s="302"/>
      <c r="BP20" s="302"/>
      <c r="BQ20" s="302"/>
      <c r="BR20" s="302"/>
      <c r="BS20" s="302"/>
      <c r="BT20" s="302"/>
      <c r="BU20" s="302"/>
      <c r="BV20" s="302"/>
      <c r="BW20" s="302"/>
      <c r="BX20" s="302"/>
      <c r="BY20" s="302"/>
      <c r="BZ20" s="302"/>
      <c r="CA20" s="302"/>
      <c r="CB20" s="302"/>
      <c r="CC20" s="302"/>
      <c r="CD20" s="302"/>
      <c r="CE20" s="302"/>
      <c r="CF20" s="302"/>
      <c r="CG20" s="302"/>
      <c r="CH20" s="302"/>
      <c r="CI20" s="302"/>
    </row>
    <row r="21" spans="2:87" ht="30" customHeight="1" x14ac:dyDescent="0.25">
      <c r="B21" s="73">
        <f t="shared" si="6"/>
        <v>6</v>
      </c>
      <c r="C21" s="302" t="s">
        <v>354</v>
      </c>
      <c r="D21" s="302"/>
      <c r="E21" s="302"/>
      <c r="F21" s="302"/>
      <c r="G21" s="302"/>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2"/>
      <c r="AJ21" s="302"/>
      <c r="AK21" s="302"/>
      <c r="AL21" s="302"/>
      <c r="AM21" s="302"/>
      <c r="AN21" s="302"/>
      <c r="AO21" s="302"/>
      <c r="AP21" s="302"/>
      <c r="AQ21" s="302"/>
      <c r="AR21" s="302"/>
      <c r="AS21" s="302"/>
      <c r="AT21" s="302"/>
      <c r="AU21" s="302"/>
      <c r="AV21" s="302"/>
      <c r="AW21" s="302"/>
      <c r="AX21" s="302"/>
      <c r="AY21" s="302"/>
      <c r="AZ21" s="302"/>
      <c r="BA21" s="302"/>
      <c r="BB21" s="302"/>
      <c r="BC21" s="302"/>
      <c r="BD21" s="302"/>
      <c r="BE21" s="302"/>
      <c r="BF21" s="302"/>
      <c r="BG21" s="302"/>
      <c r="BH21" s="302"/>
      <c r="BI21" s="302"/>
      <c r="BJ21" s="302"/>
      <c r="BK21" s="302"/>
      <c r="BL21" s="302"/>
      <c r="BM21" s="302"/>
      <c r="BN21" s="302"/>
      <c r="BO21" s="302"/>
      <c r="BP21" s="302"/>
      <c r="BQ21" s="302"/>
      <c r="BR21" s="302"/>
      <c r="BS21" s="302"/>
      <c r="BT21" s="302"/>
      <c r="BU21" s="302"/>
      <c r="BV21" s="302"/>
      <c r="BW21" s="302"/>
      <c r="BX21" s="302"/>
      <c r="BY21" s="302"/>
      <c r="BZ21" s="302"/>
      <c r="CA21" s="302"/>
      <c r="CB21" s="302"/>
      <c r="CC21" s="302"/>
      <c r="CD21" s="302"/>
      <c r="CE21" s="302"/>
      <c r="CF21" s="302"/>
      <c r="CG21" s="302"/>
      <c r="CH21" s="302"/>
      <c r="CI21" s="302"/>
    </row>
    <row r="22" spans="2:87" ht="30" customHeight="1" x14ac:dyDescent="0.25">
      <c r="B22" s="73">
        <f t="shared" si="6"/>
        <v>7</v>
      </c>
      <c r="C22" s="302" t="s">
        <v>355</v>
      </c>
      <c r="D22" s="302"/>
      <c r="E22" s="302"/>
      <c r="F22" s="302"/>
      <c r="G22" s="302"/>
      <c r="H22" s="302"/>
      <c r="I22" s="302"/>
      <c r="J22" s="302"/>
      <c r="K22" s="302"/>
      <c r="L22" s="302"/>
      <c r="M22" s="302"/>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2"/>
      <c r="AL22" s="302"/>
      <c r="AM22" s="302"/>
      <c r="AN22" s="302"/>
      <c r="AO22" s="302"/>
      <c r="AP22" s="302"/>
      <c r="AQ22" s="302"/>
      <c r="AR22" s="302"/>
      <c r="AS22" s="302"/>
      <c r="AT22" s="302"/>
      <c r="AU22" s="302"/>
      <c r="AV22" s="302"/>
      <c r="AW22" s="302"/>
      <c r="AX22" s="302"/>
      <c r="AY22" s="302"/>
      <c r="AZ22" s="302"/>
      <c r="BA22" s="302"/>
      <c r="BB22" s="302"/>
      <c r="BC22" s="302"/>
      <c r="BD22" s="302"/>
      <c r="BE22" s="302"/>
      <c r="BF22" s="302"/>
      <c r="BG22" s="302"/>
      <c r="BH22" s="302"/>
      <c r="BI22" s="302"/>
      <c r="BJ22" s="302"/>
      <c r="BK22" s="302"/>
      <c r="BL22" s="302"/>
      <c r="BM22" s="302"/>
      <c r="BN22" s="302"/>
      <c r="BO22" s="302"/>
      <c r="BP22" s="302"/>
      <c r="BQ22" s="302"/>
      <c r="BR22" s="302"/>
      <c r="BS22" s="302"/>
      <c r="BT22" s="302"/>
      <c r="BU22" s="302"/>
      <c r="BV22" s="302"/>
      <c r="BW22" s="302"/>
      <c r="BX22" s="302"/>
      <c r="BY22" s="302"/>
      <c r="BZ22" s="302"/>
      <c r="CA22" s="302"/>
      <c r="CB22" s="302"/>
      <c r="CC22" s="302"/>
      <c r="CD22" s="302"/>
      <c r="CE22" s="302"/>
      <c r="CF22" s="302"/>
      <c r="CG22" s="302"/>
      <c r="CH22" s="302"/>
      <c r="CI22" s="302"/>
    </row>
    <row r="23" spans="2:87" ht="30" customHeight="1" x14ac:dyDescent="0.25">
      <c r="B23" s="73">
        <f t="shared" si="6"/>
        <v>8</v>
      </c>
      <c r="C23" s="302" t="s">
        <v>356</v>
      </c>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2"/>
      <c r="AF23" s="302"/>
      <c r="AG23" s="302"/>
      <c r="AH23" s="302"/>
      <c r="AI23" s="302"/>
      <c r="AJ23" s="302"/>
      <c r="AK23" s="302"/>
      <c r="AL23" s="302"/>
      <c r="AM23" s="302"/>
      <c r="AN23" s="302"/>
      <c r="AO23" s="302"/>
      <c r="AP23" s="302"/>
      <c r="AQ23" s="302"/>
      <c r="AR23" s="302"/>
      <c r="AS23" s="302"/>
      <c r="AT23" s="302"/>
      <c r="AU23" s="302"/>
      <c r="AV23" s="302"/>
      <c r="AW23" s="302"/>
      <c r="AX23" s="302"/>
      <c r="AY23" s="302"/>
      <c r="AZ23" s="302"/>
      <c r="BA23" s="302"/>
      <c r="BB23" s="302"/>
      <c r="BC23" s="302"/>
      <c r="BD23" s="302"/>
      <c r="BE23" s="302"/>
      <c r="BF23" s="302"/>
      <c r="BG23" s="302"/>
      <c r="BH23" s="302"/>
      <c r="BI23" s="302"/>
      <c r="BJ23" s="302"/>
      <c r="BK23" s="302"/>
      <c r="BL23" s="302"/>
      <c r="BM23" s="302"/>
      <c r="BN23" s="302"/>
      <c r="BO23" s="302"/>
      <c r="BP23" s="302"/>
      <c r="BQ23" s="302"/>
      <c r="BR23" s="302"/>
      <c r="BS23" s="302"/>
      <c r="BT23" s="302"/>
      <c r="BU23" s="302"/>
      <c r="BV23" s="302"/>
      <c r="BW23" s="302"/>
      <c r="BX23" s="302"/>
      <c r="BY23" s="302"/>
      <c r="BZ23" s="302"/>
      <c r="CA23" s="302"/>
      <c r="CB23" s="302"/>
      <c r="CC23" s="302"/>
      <c r="CD23" s="302"/>
      <c r="CE23" s="302"/>
      <c r="CF23" s="302"/>
      <c r="CG23" s="302"/>
      <c r="CH23" s="302"/>
      <c r="CI23" s="302"/>
    </row>
    <row r="24" spans="2:87" ht="30" customHeight="1" x14ac:dyDescent="0.25">
      <c r="B24" s="73">
        <f t="shared" si="6"/>
        <v>9</v>
      </c>
      <c r="C24" s="302" t="s">
        <v>357</v>
      </c>
      <c r="D24" s="302"/>
      <c r="E24" s="302"/>
      <c r="F24" s="302"/>
      <c r="G24" s="302"/>
      <c r="H24" s="302"/>
      <c r="I24" s="302"/>
      <c r="J24" s="302"/>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302"/>
      <c r="AP24" s="302"/>
      <c r="AQ24" s="302"/>
      <c r="AR24" s="302"/>
      <c r="AS24" s="302"/>
      <c r="AT24" s="302"/>
      <c r="AU24" s="302"/>
      <c r="AV24" s="302"/>
      <c r="AW24" s="302"/>
      <c r="AX24" s="302"/>
      <c r="AY24" s="302"/>
      <c r="AZ24" s="302"/>
      <c r="BA24" s="302"/>
      <c r="BB24" s="302"/>
      <c r="BC24" s="302"/>
      <c r="BD24" s="302"/>
      <c r="BE24" s="302"/>
      <c r="BF24" s="302"/>
      <c r="BG24" s="302"/>
      <c r="BH24" s="302"/>
      <c r="BI24" s="302"/>
      <c r="BJ24" s="302"/>
      <c r="BK24" s="302"/>
      <c r="BL24" s="302"/>
      <c r="BM24" s="302"/>
      <c r="BN24" s="302"/>
      <c r="BO24" s="302"/>
      <c r="BP24" s="302"/>
      <c r="BQ24" s="302"/>
      <c r="BR24" s="302"/>
      <c r="BS24" s="302"/>
      <c r="BT24" s="302"/>
      <c r="BU24" s="302"/>
      <c r="BV24" s="302"/>
      <c r="BW24" s="302"/>
      <c r="BX24" s="302"/>
      <c r="BY24" s="302"/>
      <c r="BZ24" s="302"/>
      <c r="CA24" s="302"/>
      <c r="CB24" s="302"/>
      <c r="CC24" s="302"/>
      <c r="CD24" s="302"/>
      <c r="CE24" s="302"/>
      <c r="CF24" s="302"/>
      <c r="CG24" s="302"/>
      <c r="CH24" s="302"/>
      <c r="CI24" s="302"/>
    </row>
    <row r="25" spans="2:87" ht="30" customHeight="1" x14ac:dyDescent="0.25">
      <c r="B25" s="73">
        <f t="shared" si="6"/>
        <v>10</v>
      </c>
      <c r="C25" s="302" t="s">
        <v>358</v>
      </c>
      <c r="D25" s="302"/>
      <c r="E25" s="302"/>
      <c r="F25" s="302"/>
      <c r="G25" s="302"/>
      <c r="H25" s="302"/>
      <c r="I25" s="302"/>
      <c r="J25" s="302"/>
      <c r="K25" s="302"/>
      <c r="L25" s="302"/>
      <c r="M25" s="302"/>
      <c r="N25" s="302"/>
      <c r="O25" s="302"/>
      <c r="P25" s="302"/>
      <c r="Q25" s="302"/>
      <c r="R25" s="302"/>
      <c r="S25" s="302"/>
      <c r="T25" s="302"/>
      <c r="U25" s="302"/>
      <c r="V25" s="302"/>
      <c r="W25" s="302"/>
      <c r="X25" s="302"/>
      <c r="Y25" s="302"/>
      <c r="Z25" s="302"/>
      <c r="AA25" s="302"/>
      <c r="AB25" s="302"/>
      <c r="AC25" s="302"/>
      <c r="AD25" s="302"/>
      <c r="AE25" s="302"/>
      <c r="AF25" s="302"/>
      <c r="AG25" s="302"/>
      <c r="AH25" s="302"/>
      <c r="AI25" s="302"/>
      <c r="AJ25" s="302"/>
      <c r="AK25" s="302"/>
      <c r="AL25" s="302"/>
      <c r="AM25" s="302"/>
      <c r="AN25" s="302"/>
      <c r="AO25" s="302"/>
      <c r="AP25" s="302"/>
      <c r="AQ25" s="302"/>
      <c r="AR25" s="302"/>
      <c r="AS25" s="302"/>
      <c r="AT25" s="302"/>
      <c r="AU25" s="302"/>
      <c r="AV25" s="302"/>
      <c r="AW25" s="302"/>
      <c r="AX25" s="302"/>
      <c r="AY25" s="302"/>
      <c r="AZ25" s="302"/>
      <c r="BA25" s="302"/>
      <c r="BB25" s="302"/>
      <c r="BC25" s="302"/>
      <c r="BD25" s="302"/>
      <c r="BE25" s="302"/>
      <c r="BF25" s="302"/>
      <c r="BG25" s="302"/>
      <c r="BH25" s="302"/>
      <c r="BI25" s="302"/>
      <c r="BJ25" s="302"/>
      <c r="BK25" s="302"/>
      <c r="BL25" s="302"/>
      <c r="BM25" s="302"/>
      <c r="BN25" s="302"/>
      <c r="BO25" s="302"/>
      <c r="BP25" s="302"/>
      <c r="BQ25" s="302"/>
      <c r="BR25" s="302"/>
      <c r="BS25" s="302"/>
      <c r="BT25" s="302"/>
      <c r="BU25" s="302"/>
      <c r="BV25" s="302"/>
      <c r="BW25" s="302"/>
      <c r="BX25" s="302"/>
      <c r="BY25" s="302"/>
      <c r="BZ25" s="302"/>
      <c r="CA25" s="302"/>
      <c r="CB25" s="302"/>
      <c r="CC25" s="302"/>
      <c r="CD25" s="302"/>
      <c r="CE25" s="302"/>
      <c r="CF25" s="302"/>
      <c r="CG25" s="302"/>
      <c r="CH25" s="302"/>
      <c r="CI25" s="302"/>
    </row>
    <row r="26" spans="2:87" ht="30" customHeight="1" x14ac:dyDescent="0.25">
      <c r="B26" s="73">
        <f t="shared" si="6"/>
        <v>11</v>
      </c>
      <c r="C26" s="302" t="s">
        <v>359</v>
      </c>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2"/>
      <c r="BT26" s="302"/>
      <c r="BU26" s="302"/>
      <c r="BV26" s="302"/>
      <c r="BW26" s="302"/>
      <c r="BX26" s="302"/>
      <c r="BY26" s="302"/>
      <c r="BZ26" s="302"/>
      <c r="CA26" s="302"/>
      <c r="CB26" s="302"/>
      <c r="CC26" s="302"/>
      <c r="CD26" s="302"/>
      <c r="CE26" s="302"/>
      <c r="CF26" s="302"/>
      <c r="CG26" s="302"/>
      <c r="CH26" s="302"/>
      <c r="CI26" s="302"/>
    </row>
    <row r="27" spans="2:87" ht="30" customHeight="1" x14ac:dyDescent="0.25">
      <c r="B27" s="73">
        <f t="shared" si="6"/>
        <v>12</v>
      </c>
      <c r="C27" s="302" t="s">
        <v>360</v>
      </c>
      <c r="D27" s="302"/>
      <c r="E27" s="302"/>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2"/>
      <c r="AM27" s="302"/>
      <c r="AN27" s="302"/>
      <c r="AO27" s="302"/>
      <c r="AP27" s="302"/>
      <c r="AQ27" s="302"/>
      <c r="AR27" s="302"/>
      <c r="AS27" s="302"/>
      <c r="AT27" s="302"/>
      <c r="AU27" s="302"/>
      <c r="AV27" s="302"/>
      <c r="AW27" s="302"/>
      <c r="AX27" s="302"/>
      <c r="AY27" s="302"/>
      <c r="AZ27" s="302"/>
      <c r="BA27" s="302"/>
      <c r="BB27" s="302"/>
      <c r="BC27" s="302"/>
      <c r="BD27" s="302"/>
      <c r="BE27" s="302"/>
      <c r="BF27" s="302"/>
      <c r="BG27" s="302"/>
      <c r="BH27" s="302"/>
      <c r="BI27" s="302"/>
      <c r="BJ27" s="302"/>
      <c r="BK27" s="302"/>
      <c r="BL27" s="302"/>
      <c r="BM27" s="302"/>
      <c r="BN27" s="302"/>
      <c r="BO27" s="302"/>
      <c r="BP27" s="302"/>
      <c r="BQ27" s="302"/>
      <c r="BR27" s="302"/>
      <c r="BS27" s="302"/>
      <c r="BT27" s="302"/>
      <c r="BU27" s="302"/>
      <c r="BV27" s="302"/>
      <c r="BW27" s="302"/>
      <c r="BX27" s="302"/>
      <c r="BY27" s="302"/>
      <c r="BZ27" s="302"/>
      <c r="CA27" s="302"/>
      <c r="CB27" s="302"/>
      <c r="CC27" s="302"/>
      <c r="CD27" s="302"/>
      <c r="CE27" s="302"/>
      <c r="CF27" s="302"/>
      <c r="CG27" s="302"/>
      <c r="CH27" s="302"/>
      <c r="CI27" s="302"/>
    </row>
    <row r="28" spans="2:87" ht="30" customHeight="1" x14ac:dyDescent="0.25">
      <c r="B28" s="73">
        <f t="shared" si="6"/>
        <v>13</v>
      </c>
      <c r="C28" s="302" t="s">
        <v>361</v>
      </c>
      <c r="D28" s="302"/>
      <c r="E28" s="302"/>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2"/>
      <c r="AM28" s="302"/>
      <c r="AN28" s="302"/>
      <c r="AO28" s="302"/>
      <c r="AP28" s="302"/>
      <c r="AQ28" s="302"/>
      <c r="AR28" s="302"/>
      <c r="AS28" s="302"/>
      <c r="AT28" s="302"/>
      <c r="AU28" s="302"/>
      <c r="AV28" s="302"/>
      <c r="AW28" s="302"/>
      <c r="AX28" s="302"/>
      <c r="AY28" s="302"/>
      <c r="AZ28" s="302"/>
      <c r="BA28" s="302"/>
      <c r="BB28" s="302"/>
      <c r="BC28" s="302"/>
      <c r="BD28" s="302"/>
      <c r="BE28" s="302"/>
      <c r="BF28" s="302"/>
      <c r="BG28" s="302"/>
      <c r="BH28" s="302"/>
      <c r="BI28" s="302"/>
      <c r="BJ28" s="302"/>
      <c r="BK28" s="302"/>
      <c r="BL28" s="302"/>
      <c r="BM28" s="302"/>
      <c r="BN28" s="302"/>
      <c r="BO28" s="302"/>
      <c r="BP28" s="302"/>
      <c r="BQ28" s="302"/>
      <c r="BR28" s="302"/>
      <c r="BS28" s="302"/>
      <c r="BT28" s="302"/>
      <c r="BU28" s="302"/>
      <c r="BV28" s="302"/>
      <c r="BW28" s="302"/>
      <c r="BX28" s="302"/>
      <c r="BY28" s="302"/>
      <c r="BZ28" s="302"/>
      <c r="CA28" s="302"/>
      <c r="CB28" s="302"/>
      <c r="CC28" s="302"/>
      <c r="CD28" s="302"/>
      <c r="CE28" s="302"/>
      <c r="CF28" s="302"/>
      <c r="CG28" s="302"/>
      <c r="CH28" s="302"/>
      <c r="CI28" s="302"/>
    </row>
    <row r="29" spans="2:87" ht="30" customHeight="1" x14ac:dyDescent="0.25">
      <c r="B29" s="73">
        <f t="shared" si="6"/>
        <v>14</v>
      </c>
      <c r="C29" s="302" t="s">
        <v>362</v>
      </c>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2"/>
      <c r="AM29" s="302"/>
      <c r="AN29" s="302"/>
      <c r="AO29" s="302"/>
      <c r="AP29" s="302"/>
      <c r="AQ29" s="302"/>
      <c r="AR29" s="302"/>
      <c r="AS29" s="302"/>
      <c r="AT29" s="302"/>
      <c r="AU29" s="302"/>
      <c r="AV29" s="302"/>
      <c r="AW29" s="302"/>
      <c r="AX29" s="302"/>
      <c r="AY29" s="302"/>
      <c r="AZ29" s="302"/>
      <c r="BA29" s="302"/>
      <c r="BB29" s="302"/>
      <c r="BC29" s="302"/>
      <c r="BD29" s="302"/>
      <c r="BE29" s="302"/>
      <c r="BF29" s="302"/>
      <c r="BG29" s="302"/>
      <c r="BH29" s="302"/>
      <c r="BI29" s="302"/>
      <c r="BJ29" s="302"/>
      <c r="BK29" s="302"/>
      <c r="BL29" s="302"/>
      <c r="BM29" s="302"/>
      <c r="BN29" s="302"/>
      <c r="BO29" s="302"/>
      <c r="BP29" s="302"/>
      <c r="BQ29" s="302"/>
      <c r="BR29" s="302"/>
      <c r="BS29" s="302"/>
      <c r="BT29" s="302"/>
      <c r="BU29" s="302"/>
      <c r="BV29" s="302"/>
      <c r="BW29" s="302"/>
      <c r="BX29" s="302"/>
      <c r="BY29" s="302"/>
      <c r="BZ29" s="302"/>
      <c r="CA29" s="302"/>
      <c r="CB29" s="302"/>
      <c r="CC29" s="302"/>
      <c r="CD29" s="302"/>
      <c r="CE29" s="302"/>
      <c r="CF29" s="302"/>
      <c r="CG29" s="302"/>
      <c r="CH29" s="302"/>
      <c r="CI29" s="302"/>
    </row>
    <row r="30" spans="2:87" ht="30" customHeight="1" x14ac:dyDescent="0.25">
      <c r="B30" s="73">
        <f t="shared" si="6"/>
        <v>15</v>
      </c>
      <c r="C30" s="302" t="s">
        <v>363</v>
      </c>
      <c r="D30" s="302"/>
      <c r="E30" s="302"/>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2"/>
      <c r="BK30" s="302"/>
      <c r="BL30" s="302"/>
      <c r="BM30" s="302"/>
      <c r="BN30" s="302"/>
      <c r="BO30" s="302"/>
      <c r="BP30" s="302"/>
      <c r="BQ30" s="302"/>
      <c r="BR30" s="302"/>
      <c r="BS30" s="302"/>
      <c r="BT30" s="302"/>
      <c r="BU30" s="302"/>
      <c r="BV30" s="302"/>
      <c r="BW30" s="302"/>
      <c r="BX30" s="302"/>
      <c r="BY30" s="302"/>
      <c r="BZ30" s="302"/>
      <c r="CA30" s="302"/>
      <c r="CB30" s="302"/>
      <c r="CC30" s="302"/>
      <c r="CD30" s="302"/>
      <c r="CE30" s="302"/>
      <c r="CF30" s="302"/>
      <c r="CG30" s="302"/>
      <c r="CH30" s="302"/>
      <c r="CI30" s="302"/>
    </row>
    <row r="31" spans="2:87" ht="30" customHeight="1" x14ac:dyDescent="0.25">
      <c r="B31" s="73">
        <f t="shared" si="6"/>
        <v>16</v>
      </c>
      <c r="C31" s="302" t="s">
        <v>364</v>
      </c>
      <c r="D31" s="302"/>
      <c r="E31" s="302"/>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2"/>
      <c r="AM31" s="302"/>
      <c r="AN31" s="302"/>
      <c r="AO31" s="302"/>
      <c r="AP31" s="302"/>
      <c r="AQ31" s="302"/>
      <c r="AR31" s="302"/>
      <c r="AS31" s="302"/>
      <c r="AT31" s="302"/>
      <c r="AU31" s="302"/>
      <c r="AV31" s="302"/>
      <c r="AW31" s="302"/>
      <c r="AX31" s="302"/>
      <c r="AY31" s="302"/>
      <c r="AZ31" s="302"/>
      <c r="BA31" s="302"/>
      <c r="BB31" s="302"/>
      <c r="BC31" s="302"/>
      <c r="BD31" s="302"/>
      <c r="BE31" s="302"/>
      <c r="BF31" s="302"/>
      <c r="BG31" s="302"/>
      <c r="BH31" s="302"/>
      <c r="BI31" s="302"/>
      <c r="BJ31" s="302"/>
      <c r="BK31" s="302"/>
      <c r="BL31" s="302"/>
      <c r="BM31" s="302"/>
      <c r="BN31" s="302"/>
      <c r="BO31" s="302"/>
      <c r="BP31" s="302"/>
      <c r="BQ31" s="302"/>
      <c r="BR31" s="302"/>
      <c r="BS31" s="302"/>
      <c r="BT31" s="302"/>
      <c r="BU31" s="302"/>
      <c r="BV31" s="302"/>
      <c r="BW31" s="302"/>
      <c r="BX31" s="302"/>
      <c r="BY31" s="302"/>
      <c r="BZ31" s="302"/>
      <c r="CA31" s="302"/>
      <c r="CB31" s="302"/>
      <c r="CC31" s="302"/>
      <c r="CD31" s="302"/>
      <c r="CE31" s="302"/>
      <c r="CF31" s="302"/>
      <c r="CG31" s="302"/>
      <c r="CH31" s="302"/>
      <c r="CI31" s="302"/>
    </row>
    <row r="32" spans="2:87" ht="30" customHeight="1" x14ac:dyDescent="0.25">
      <c r="B32" s="73">
        <f t="shared" si="6"/>
        <v>17</v>
      </c>
      <c r="C32" s="302" t="s">
        <v>365</v>
      </c>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row>
    <row r="33" spans="2:87" ht="30" customHeight="1" x14ac:dyDescent="0.25">
      <c r="B33" s="73">
        <f t="shared" si="6"/>
        <v>18</v>
      </c>
      <c r="C33" s="302" t="s">
        <v>366</v>
      </c>
      <c r="D33" s="302"/>
      <c r="E33" s="302"/>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2"/>
      <c r="BG33" s="302"/>
      <c r="BH33" s="302"/>
      <c r="BI33" s="302"/>
      <c r="BJ33" s="302"/>
      <c r="BK33" s="302"/>
      <c r="BL33" s="302"/>
      <c r="BM33" s="302"/>
      <c r="BN33" s="302"/>
      <c r="BO33" s="302"/>
      <c r="BP33" s="302"/>
      <c r="BQ33" s="302"/>
      <c r="BR33" s="302"/>
      <c r="BS33" s="302"/>
      <c r="BT33" s="302"/>
      <c r="BU33" s="302"/>
      <c r="BV33" s="302"/>
      <c r="BW33" s="302"/>
      <c r="BX33" s="302"/>
      <c r="BY33" s="302"/>
      <c r="BZ33" s="302"/>
      <c r="CA33" s="302"/>
      <c r="CB33" s="302"/>
      <c r="CC33" s="302"/>
      <c r="CD33" s="302"/>
      <c r="CE33" s="302"/>
      <c r="CF33" s="302"/>
      <c r="CG33" s="302"/>
      <c r="CH33" s="302"/>
      <c r="CI33" s="302"/>
    </row>
    <row r="34" spans="2:87" ht="30" customHeight="1" x14ac:dyDescent="0.25">
      <c r="B34" s="73">
        <f t="shared" si="6"/>
        <v>19</v>
      </c>
      <c r="C34" s="302" t="s">
        <v>367</v>
      </c>
      <c r="D34" s="302"/>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302"/>
      <c r="BA34" s="302"/>
      <c r="BB34" s="302"/>
      <c r="BC34" s="302"/>
      <c r="BD34" s="302"/>
      <c r="BE34" s="302"/>
      <c r="BF34" s="302"/>
      <c r="BG34" s="302"/>
      <c r="BH34" s="302"/>
      <c r="BI34" s="302"/>
      <c r="BJ34" s="302"/>
      <c r="BK34" s="302"/>
      <c r="BL34" s="302"/>
      <c r="BM34" s="302"/>
      <c r="BN34" s="302"/>
      <c r="BO34" s="302"/>
      <c r="BP34" s="302"/>
      <c r="BQ34" s="302"/>
      <c r="BR34" s="302"/>
      <c r="BS34" s="302"/>
      <c r="BT34" s="302"/>
      <c r="BU34" s="302"/>
      <c r="BV34" s="302"/>
      <c r="BW34" s="302"/>
      <c r="BX34" s="302"/>
      <c r="BY34" s="302"/>
      <c r="BZ34" s="302"/>
      <c r="CA34" s="302"/>
      <c r="CB34" s="302"/>
      <c r="CC34" s="302"/>
      <c r="CD34" s="302"/>
      <c r="CE34" s="302"/>
      <c r="CF34" s="302"/>
      <c r="CG34" s="302"/>
      <c r="CH34" s="302"/>
      <c r="CI34" s="302"/>
    </row>
    <row r="35" spans="2:87" ht="30" customHeight="1" x14ac:dyDescent="0.25">
      <c r="B35" s="73">
        <f t="shared" si="6"/>
        <v>20</v>
      </c>
      <c r="C35" s="302" t="s">
        <v>368</v>
      </c>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302"/>
      <c r="BA35" s="302"/>
      <c r="BB35" s="302"/>
      <c r="BC35" s="302"/>
      <c r="BD35" s="302"/>
      <c r="BE35" s="302"/>
      <c r="BF35" s="302"/>
      <c r="BG35" s="302"/>
      <c r="BH35" s="302"/>
      <c r="BI35" s="302"/>
      <c r="BJ35" s="302"/>
      <c r="BK35" s="302"/>
      <c r="BL35" s="302"/>
      <c r="BM35" s="302"/>
      <c r="BN35" s="302"/>
      <c r="BO35" s="302"/>
      <c r="BP35" s="302"/>
      <c r="BQ35" s="302"/>
      <c r="BR35" s="302"/>
      <c r="BS35" s="302"/>
      <c r="BT35" s="302"/>
      <c r="BU35" s="302"/>
      <c r="BV35" s="302"/>
      <c r="BW35" s="302"/>
      <c r="BX35" s="302"/>
      <c r="BY35" s="302"/>
      <c r="BZ35" s="302"/>
      <c r="CA35" s="302"/>
      <c r="CB35" s="302"/>
      <c r="CC35" s="302"/>
      <c r="CD35" s="302"/>
      <c r="CE35" s="302"/>
      <c r="CF35" s="302"/>
      <c r="CG35" s="302"/>
      <c r="CH35" s="302"/>
      <c r="CI35" s="302"/>
    </row>
    <row r="36" spans="2:87" ht="30" customHeight="1" x14ac:dyDescent="0.25">
      <c r="B36" s="73">
        <f t="shared" si="6"/>
        <v>21</v>
      </c>
      <c r="C36" s="302" t="s">
        <v>369</v>
      </c>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2"/>
      <c r="BR36" s="302"/>
      <c r="BS36" s="302"/>
      <c r="BT36" s="302"/>
      <c r="BU36" s="302"/>
      <c r="BV36" s="302"/>
      <c r="BW36" s="302"/>
      <c r="BX36" s="302"/>
      <c r="BY36" s="302"/>
      <c r="BZ36" s="302"/>
      <c r="CA36" s="302"/>
      <c r="CB36" s="302"/>
      <c r="CC36" s="302"/>
      <c r="CD36" s="302"/>
      <c r="CE36" s="302"/>
      <c r="CF36" s="302"/>
      <c r="CG36" s="302"/>
      <c r="CH36" s="302"/>
      <c r="CI36" s="302"/>
    </row>
    <row r="37" spans="2:87" ht="30" customHeight="1" x14ac:dyDescent="0.25">
      <c r="B37" s="73">
        <f t="shared" si="6"/>
        <v>22</v>
      </c>
      <c r="C37" s="302" t="s">
        <v>370</v>
      </c>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2"/>
      <c r="BR37" s="302"/>
      <c r="BS37" s="302"/>
      <c r="BT37" s="302"/>
      <c r="BU37" s="302"/>
      <c r="BV37" s="302"/>
      <c r="BW37" s="302"/>
      <c r="BX37" s="302"/>
      <c r="BY37" s="302"/>
      <c r="BZ37" s="302"/>
      <c r="CA37" s="302"/>
      <c r="CB37" s="302"/>
      <c r="CC37" s="302"/>
      <c r="CD37" s="302"/>
      <c r="CE37" s="302"/>
      <c r="CF37" s="302"/>
      <c r="CG37" s="302"/>
      <c r="CH37" s="302"/>
      <c r="CI37" s="302"/>
    </row>
    <row r="38" spans="2:87" ht="30" customHeight="1" x14ac:dyDescent="0.25">
      <c r="B38" s="73">
        <f t="shared" si="6"/>
        <v>23</v>
      </c>
      <c r="C38" s="302" t="s">
        <v>371</v>
      </c>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2"/>
      <c r="BQ38" s="302"/>
      <c r="BR38" s="302"/>
      <c r="BS38" s="302"/>
      <c r="BT38" s="302"/>
      <c r="BU38" s="302"/>
      <c r="BV38" s="302"/>
      <c r="BW38" s="302"/>
      <c r="BX38" s="302"/>
      <c r="BY38" s="302"/>
      <c r="BZ38" s="302"/>
      <c r="CA38" s="302"/>
      <c r="CB38" s="302"/>
      <c r="CC38" s="302"/>
      <c r="CD38" s="302"/>
      <c r="CE38" s="302"/>
      <c r="CF38" s="302"/>
      <c r="CG38" s="302"/>
      <c r="CH38" s="302"/>
      <c r="CI38" s="302"/>
    </row>
    <row r="39" spans="2:87" ht="30" customHeight="1" x14ac:dyDescent="0.25">
      <c r="B39" s="73">
        <f t="shared" si="6"/>
        <v>24</v>
      </c>
      <c r="C39" s="302" t="s">
        <v>372</v>
      </c>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2"/>
      <c r="BR39" s="302"/>
      <c r="BS39" s="302"/>
      <c r="BT39" s="302"/>
      <c r="BU39" s="302"/>
      <c r="BV39" s="302"/>
      <c r="BW39" s="302"/>
      <c r="BX39" s="302"/>
      <c r="BY39" s="302"/>
      <c r="BZ39" s="302"/>
      <c r="CA39" s="302"/>
      <c r="CB39" s="302"/>
      <c r="CC39" s="302"/>
      <c r="CD39" s="302"/>
      <c r="CE39" s="302"/>
      <c r="CF39" s="302"/>
      <c r="CG39" s="302"/>
      <c r="CH39" s="302"/>
      <c r="CI39" s="302"/>
    </row>
    <row r="40" spans="2:87" ht="30" customHeight="1" x14ac:dyDescent="0.25">
      <c r="B40" s="73">
        <f t="shared" si="6"/>
        <v>25</v>
      </c>
      <c r="C40" s="302" t="s">
        <v>373</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2"/>
      <c r="BR40" s="302"/>
      <c r="BS40" s="302"/>
      <c r="BT40" s="302"/>
      <c r="BU40" s="302"/>
      <c r="BV40" s="302"/>
      <c r="BW40" s="302"/>
      <c r="BX40" s="302"/>
      <c r="BY40" s="302"/>
      <c r="BZ40" s="302"/>
      <c r="CA40" s="302"/>
      <c r="CB40" s="302"/>
      <c r="CC40" s="302"/>
      <c r="CD40" s="302"/>
      <c r="CE40" s="302"/>
      <c r="CF40" s="302"/>
      <c r="CG40" s="302"/>
      <c r="CH40" s="302"/>
      <c r="CI40" s="302"/>
    </row>
    <row r="41" spans="2:87" ht="30" customHeight="1" x14ac:dyDescent="0.25">
      <c r="B41" s="73">
        <f t="shared" si="6"/>
        <v>26</v>
      </c>
      <c r="C41" s="302" t="s">
        <v>374</v>
      </c>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2"/>
      <c r="BR41" s="302"/>
      <c r="BS41" s="302"/>
      <c r="BT41" s="302"/>
      <c r="BU41" s="302"/>
      <c r="BV41" s="302"/>
      <c r="BW41" s="302"/>
      <c r="BX41" s="302"/>
      <c r="BY41" s="302"/>
      <c r="BZ41" s="302"/>
      <c r="CA41" s="302"/>
      <c r="CB41" s="302"/>
      <c r="CC41" s="302"/>
      <c r="CD41" s="302"/>
      <c r="CE41" s="302"/>
      <c r="CF41" s="302"/>
      <c r="CG41" s="302"/>
      <c r="CH41" s="302"/>
      <c r="CI41" s="302"/>
    </row>
    <row r="42" spans="2:87" ht="30" customHeight="1" x14ac:dyDescent="0.25">
      <c r="B42" s="73">
        <f t="shared" si="6"/>
        <v>27</v>
      </c>
      <c r="C42" s="302" t="s">
        <v>375</v>
      </c>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2"/>
      <c r="BR42" s="302"/>
      <c r="BS42" s="302"/>
      <c r="BT42" s="302"/>
      <c r="BU42" s="302"/>
      <c r="BV42" s="302"/>
      <c r="BW42" s="302"/>
      <c r="BX42" s="302"/>
      <c r="BY42" s="302"/>
      <c r="BZ42" s="302"/>
      <c r="CA42" s="302"/>
      <c r="CB42" s="302"/>
      <c r="CC42" s="302"/>
      <c r="CD42" s="302"/>
      <c r="CE42" s="302"/>
      <c r="CF42" s="302"/>
      <c r="CG42" s="302"/>
      <c r="CH42" s="302"/>
      <c r="CI42" s="302"/>
    </row>
  </sheetData>
  <mergeCells count="85">
    <mergeCell ref="A1:CL1"/>
    <mergeCell ref="B3:B6"/>
    <mergeCell ref="F3:H3"/>
    <mergeCell ref="CI3:CI6"/>
    <mergeCell ref="F5:H5"/>
    <mergeCell ref="R5:T5"/>
    <mergeCell ref="U3:W3"/>
    <mergeCell ref="U5:W5"/>
    <mergeCell ref="X3:Z3"/>
    <mergeCell ref="AD5:AF5"/>
    <mergeCell ref="AG3:AI3"/>
    <mergeCell ref="AG5:AI5"/>
    <mergeCell ref="BT3:BV3"/>
    <mergeCell ref="BB3:BD3"/>
    <mergeCell ref="BE3:BG3"/>
    <mergeCell ref="BH3:BJ3"/>
    <mergeCell ref="C16:CI16"/>
    <mergeCell ref="C17:CI17"/>
    <mergeCell ref="C18:CI18"/>
    <mergeCell ref="I3:K3"/>
    <mergeCell ref="I5:K5"/>
    <mergeCell ref="L3:N3"/>
    <mergeCell ref="L5:N5"/>
    <mergeCell ref="O3:Q3"/>
    <mergeCell ref="O5:Q5"/>
    <mergeCell ref="R3:T3"/>
    <mergeCell ref="C15:CI15"/>
    <mergeCell ref="AY3:BA3"/>
    <mergeCell ref="X5:Z5"/>
    <mergeCell ref="AA3:AC3"/>
    <mergeCell ref="AA5:AC5"/>
    <mergeCell ref="AD3:AF3"/>
    <mergeCell ref="AY5:BA5"/>
    <mergeCell ref="BB5:BD5"/>
    <mergeCell ref="AJ3:AL3"/>
    <mergeCell ref="AM3:AO3"/>
    <mergeCell ref="AP3:AR3"/>
    <mergeCell ref="AS3:AU3"/>
    <mergeCell ref="AV3:AX3"/>
    <mergeCell ref="AJ5:AL5"/>
    <mergeCell ref="AM5:AO5"/>
    <mergeCell ref="AP5:AR5"/>
    <mergeCell ref="AS5:AU5"/>
    <mergeCell ref="AV5:AX5"/>
    <mergeCell ref="BE5:BG5"/>
    <mergeCell ref="BH5:BJ5"/>
    <mergeCell ref="BK3:BM3"/>
    <mergeCell ref="BN3:BP3"/>
    <mergeCell ref="BQ3:BS3"/>
    <mergeCell ref="BK5:BM5"/>
    <mergeCell ref="BN5:BP5"/>
    <mergeCell ref="BQ5:BS5"/>
    <mergeCell ref="BT5:BV5"/>
    <mergeCell ref="BW5:BY5"/>
    <mergeCell ref="BZ5:CB5"/>
    <mergeCell ref="CC5:CE5"/>
    <mergeCell ref="CF5:CH5"/>
    <mergeCell ref="BW3:BY3"/>
    <mergeCell ref="BZ3:CB3"/>
    <mergeCell ref="CC3:CE3"/>
    <mergeCell ref="CF3:CH3"/>
    <mergeCell ref="C30:CI30"/>
    <mergeCell ref="C19:CI19"/>
    <mergeCell ref="C20:CI20"/>
    <mergeCell ref="C21:CI21"/>
    <mergeCell ref="C22:CI22"/>
    <mergeCell ref="C23:CI23"/>
    <mergeCell ref="C24:CI24"/>
    <mergeCell ref="C25:CI25"/>
    <mergeCell ref="C26:CI26"/>
    <mergeCell ref="C27:CI27"/>
    <mergeCell ref="C28:CI28"/>
    <mergeCell ref="C29:CI29"/>
    <mergeCell ref="C42:CI42"/>
    <mergeCell ref="C31:CI31"/>
    <mergeCell ref="C32:CI32"/>
    <mergeCell ref="C33:CI33"/>
    <mergeCell ref="C34:CI34"/>
    <mergeCell ref="C35:CI35"/>
    <mergeCell ref="C36:CI36"/>
    <mergeCell ref="C37:CI37"/>
    <mergeCell ref="C38:CI38"/>
    <mergeCell ref="C39:CI39"/>
    <mergeCell ref="C40:CI40"/>
    <mergeCell ref="C41:CI4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IK60"/>
  <sheetViews>
    <sheetView zoomScaleNormal="100" workbookViewId="0">
      <pane xSplit="1" topLeftCell="B1" activePane="topRight" state="frozen"/>
      <selection activeCell="D16" sqref="D16:M16"/>
      <selection pane="topRight" activeCell="B22" sqref="B22"/>
    </sheetView>
  </sheetViews>
  <sheetFormatPr defaultColWidth="36.85546875" defaultRowHeight="12.75" customHeight="1" x14ac:dyDescent="0.25"/>
  <cols>
    <col min="1" max="1" width="18.5703125" style="127" customWidth="1"/>
    <col min="2" max="10" width="31.42578125" style="126" customWidth="1"/>
    <col min="11" max="27" width="36.85546875" style="126" customWidth="1"/>
    <col min="28" max="28" width="37" style="126" customWidth="1"/>
    <col min="29" max="35" width="36.85546875" style="126" customWidth="1"/>
    <col min="36" max="44" width="36.85546875" style="127" customWidth="1"/>
    <col min="45" max="45" width="37.140625" style="127" customWidth="1"/>
    <col min="46" max="47" width="36.85546875" style="127" customWidth="1"/>
    <col min="48" max="48" width="36.5703125" style="127" customWidth="1"/>
    <col min="49" max="50" width="36.85546875" style="127" customWidth="1"/>
    <col min="51" max="51" width="36.5703125" style="127" customWidth="1"/>
    <col min="52" max="52" width="37" style="127" customWidth="1"/>
    <col min="53" max="71" width="36.85546875" style="127" customWidth="1"/>
    <col min="72" max="72" width="37" style="127" customWidth="1"/>
    <col min="73" max="90" width="36.85546875" style="127" customWidth="1"/>
    <col min="91" max="91" width="36.5703125" style="127" customWidth="1"/>
    <col min="92" max="104" width="36.85546875" style="127" customWidth="1"/>
    <col min="105" max="105" width="36.5703125" style="127" customWidth="1"/>
    <col min="106" max="108" width="36.85546875" style="127" customWidth="1"/>
    <col min="109" max="109" width="36.5703125" style="127" customWidth="1"/>
    <col min="110" max="117" width="36.85546875" style="127" customWidth="1"/>
    <col min="118" max="118" width="36.5703125" style="127" customWidth="1"/>
    <col min="119" max="256" width="36.85546875" style="127"/>
    <col min="257" max="257" width="18.5703125" style="127" customWidth="1"/>
    <col min="258" max="266" width="31.42578125" style="127" customWidth="1"/>
    <col min="267" max="283" width="36.85546875" style="127" customWidth="1"/>
    <col min="284" max="284" width="37" style="127" customWidth="1"/>
    <col min="285" max="300" width="36.85546875" style="127" customWidth="1"/>
    <col min="301" max="301" width="37.140625" style="127" customWidth="1"/>
    <col min="302" max="303" width="36.85546875" style="127" customWidth="1"/>
    <col min="304" max="304" width="36.5703125" style="127" customWidth="1"/>
    <col min="305" max="306" width="36.85546875" style="127" customWidth="1"/>
    <col min="307" max="307" width="36.5703125" style="127" customWidth="1"/>
    <col min="308" max="308" width="37" style="127" customWidth="1"/>
    <col min="309" max="327" width="36.85546875" style="127" customWidth="1"/>
    <col min="328" max="328" width="37" style="127" customWidth="1"/>
    <col min="329" max="346" width="36.85546875" style="127" customWidth="1"/>
    <col min="347" max="347" width="36.5703125" style="127" customWidth="1"/>
    <col min="348" max="360" width="36.85546875" style="127" customWidth="1"/>
    <col min="361" max="361" width="36.5703125" style="127" customWidth="1"/>
    <col min="362" max="364" width="36.85546875" style="127" customWidth="1"/>
    <col min="365" max="365" width="36.5703125" style="127" customWidth="1"/>
    <col min="366" max="373" width="36.85546875" style="127" customWidth="1"/>
    <col min="374" max="374" width="36.5703125" style="127" customWidth="1"/>
    <col min="375" max="512" width="36.85546875" style="127"/>
    <col min="513" max="513" width="18.5703125" style="127" customWidth="1"/>
    <col min="514" max="522" width="31.42578125" style="127" customWidth="1"/>
    <col min="523" max="539" width="36.85546875" style="127" customWidth="1"/>
    <col min="540" max="540" width="37" style="127" customWidth="1"/>
    <col min="541" max="556" width="36.85546875" style="127" customWidth="1"/>
    <col min="557" max="557" width="37.140625" style="127" customWidth="1"/>
    <col min="558" max="559" width="36.85546875" style="127" customWidth="1"/>
    <col min="560" max="560" width="36.5703125" style="127" customWidth="1"/>
    <col min="561" max="562" width="36.85546875" style="127" customWidth="1"/>
    <col min="563" max="563" width="36.5703125" style="127" customWidth="1"/>
    <col min="564" max="564" width="37" style="127" customWidth="1"/>
    <col min="565" max="583" width="36.85546875" style="127" customWidth="1"/>
    <col min="584" max="584" width="37" style="127" customWidth="1"/>
    <col min="585" max="602" width="36.85546875" style="127" customWidth="1"/>
    <col min="603" max="603" width="36.5703125" style="127" customWidth="1"/>
    <col min="604" max="616" width="36.85546875" style="127" customWidth="1"/>
    <col min="617" max="617" width="36.5703125" style="127" customWidth="1"/>
    <col min="618" max="620" width="36.85546875" style="127" customWidth="1"/>
    <col min="621" max="621" width="36.5703125" style="127" customWidth="1"/>
    <col min="622" max="629" width="36.85546875" style="127" customWidth="1"/>
    <col min="630" max="630" width="36.5703125" style="127" customWidth="1"/>
    <col min="631" max="768" width="36.85546875" style="127"/>
    <col min="769" max="769" width="18.5703125" style="127" customWidth="1"/>
    <col min="770" max="778" width="31.42578125" style="127" customWidth="1"/>
    <col min="779" max="795" width="36.85546875" style="127" customWidth="1"/>
    <col min="796" max="796" width="37" style="127" customWidth="1"/>
    <col min="797" max="812" width="36.85546875" style="127" customWidth="1"/>
    <col min="813" max="813" width="37.140625" style="127" customWidth="1"/>
    <col min="814" max="815" width="36.85546875" style="127" customWidth="1"/>
    <col min="816" max="816" width="36.5703125" style="127" customWidth="1"/>
    <col min="817" max="818" width="36.85546875" style="127" customWidth="1"/>
    <col min="819" max="819" width="36.5703125" style="127" customWidth="1"/>
    <col min="820" max="820" width="37" style="127" customWidth="1"/>
    <col min="821" max="839" width="36.85546875" style="127" customWidth="1"/>
    <col min="840" max="840" width="37" style="127" customWidth="1"/>
    <col min="841" max="858" width="36.85546875" style="127" customWidth="1"/>
    <col min="859" max="859" width="36.5703125" style="127" customWidth="1"/>
    <col min="860" max="872" width="36.85546875" style="127" customWidth="1"/>
    <col min="873" max="873" width="36.5703125" style="127" customWidth="1"/>
    <col min="874" max="876" width="36.85546875" style="127" customWidth="1"/>
    <col min="877" max="877" width="36.5703125" style="127" customWidth="1"/>
    <col min="878" max="885" width="36.85546875" style="127" customWidth="1"/>
    <col min="886" max="886" width="36.5703125" style="127" customWidth="1"/>
    <col min="887" max="1024" width="36.85546875" style="127"/>
    <col min="1025" max="1025" width="18.5703125" style="127" customWidth="1"/>
    <col min="1026" max="1034" width="31.42578125" style="127" customWidth="1"/>
    <col min="1035" max="1051" width="36.85546875" style="127" customWidth="1"/>
    <col min="1052" max="1052" width="37" style="127" customWidth="1"/>
    <col min="1053" max="1068" width="36.85546875" style="127" customWidth="1"/>
    <col min="1069" max="1069" width="37.140625" style="127" customWidth="1"/>
    <col min="1070" max="1071" width="36.85546875" style="127" customWidth="1"/>
    <col min="1072" max="1072" width="36.5703125" style="127" customWidth="1"/>
    <col min="1073" max="1074" width="36.85546875" style="127" customWidth="1"/>
    <col min="1075" max="1075" width="36.5703125" style="127" customWidth="1"/>
    <col min="1076" max="1076" width="37" style="127" customWidth="1"/>
    <col min="1077" max="1095" width="36.85546875" style="127" customWidth="1"/>
    <col min="1096" max="1096" width="37" style="127" customWidth="1"/>
    <col min="1097" max="1114" width="36.85546875" style="127" customWidth="1"/>
    <col min="1115" max="1115" width="36.5703125" style="127" customWidth="1"/>
    <col min="1116" max="1128" width="36.85546875" style="127" customWidth="1"/>
    <col min="1129" max="1129" width="36.5703125" style="127" customWidth="1"/>
    <col min="1130" max="1132" width="36.85546875" style="127" customWidth="1"/>
    <col min="1133" max="1133" width="36.5703125" style="127" customWidth="1"/>
    <col min="1134" max="1141" width="36.85546875" style="127" customWidth="1"/>
    <col min="1142" max="1142" width="36.5703125" style="127" customWidth="1"/>
    <col min="1143" max="1280" width="36.85546875" style="127"/>
    <col min="1281" max="1281" width="18.5703125" style="127" customWidth="1"/>
    <col min="1282" max="1290" width="31.42578125" style="127" customWidth="1"/>
    <col min="1291" max="1307" width="36.85546875" style="127" customWidth="1"/>
    <col min="1308" max="1308" width="37" style="127" customWidth="1"/>
    <col min="1309" max="1324" width="36.85546875" style="127" customWidth="1"/>
    <col min="1325" max="1325" width="37.140625" style="127" customWidth="1"/>
    <col min="1326" max="1327" width="36.85546875" style="127" customWidth="1"/>
    <col min="1328" max="1328" width="36.5703125" style="127" customWidth="1"/>
    <col min="1329" max="1330" width="36.85546875" style="127" customWidth="1"/>
    <col min="1331" max="1331" width="36.5703125" style="127" customWidth="1"/>
    <col min="1332" max="1332" width="37" style="127" customWidth="1"/>
    <col min="1333" max="1351" width="36.85546875" style="127" customWidth="1"/>
    <col min="1352" max="1352" width="37" style="127" customWidth="1"/>
    <col min="1353" max="1370" width="36.85546875" style="127" customWidth="1"/>
    <col min="1371" max="1371" width="36.5703125" style="127" customWidth="1"/>
    <col min="1372" max="1384" width="36.85546875" style="127" customWidth="1"/>
    <col min="1385" max="1385" width="36.5703125" style="127" customWidth="1"/>
    <col min="1386" max="1388" width="36.85546875" style="127" customWidth="1"/>
    <col min="1389" max="1389" width="36.5703125" style="127" customWidth="1"/>
    <col min="1390" max="1397" width="36.85546875" style="127" customWidth="1"/>
    <col min="1398" max="1398" width="36.5703125" style="127" customWidth="1"/>
    <col min="1399" max="1536" width="36.85546875" style="127"/>
    <col min="1537" max="1537" width="18.5703125" style="127" customWidth="1"/>
    <col min="1538" max="1546" width="31.42578125" style="127" customWidth="1"/>
    <col min="1547" max="1563" width="36.85546875" style="127" customWidth="1"/>
    <col min="1564" max="1564" width="37" style="127" customWidth="1"/>
    <col min="1565" max="1580" width="36.85546875" style="127" customWidth="1"/>
    <col min="1581" max="1581" width="37.140625" style="127" customWidth="1"/>
    <col min="1582" max="1583" width="36.85546875" style="127" customWidth="1"/>
    <col min="1584" max="1584" width="36.5703125" style="127" customWidth="1"/>
    <col min="1585" max="1586" width="36.85546875" style="127" customWidth="1"/>
    <col min="1587" max="1587" width="36.5703125" style="127" customWidth="1"/>
    <col min="1588" max="1588" width="37" style="127" customWidth="1"/>
    <col min="1589" max="1607" width="36.85546875" style="127" customWidth="1"/>
    <col min="1608" max="1608" width="37" style="127" customWidth="1"/>
    <col min="1609" max="1626" width="36.85546875" style="127" customWidth="1"/>
    <col min="1627" max="1627" width="36.5703125" style="127" customWidth="1"/>
    <col min="1628" max="1640" width="36.85546875" style="127" customWidth="1"/>
    <col min="1641" max="1641" width="36.5703125" style="127" customWidth="1"/>
    <col min="1642" max="1644" width="36.85546875" style="127" customWidth="1"/>
    <col min="1645" max="1645" width="36.5703125" style="127" customWidth="1"/>
    <col min="1646" max="1653" width="36.85546875" style="127" customWidth="1"/>
    <col min="1654" max="1654" width="36.5703125" style="127" customWidth="1"/>
    <col min="1655" max="1792" width="36.85546875" style="127"/>
    <col min="1793" max="1793" width="18.5703125" style="127" customWidth="1"/>
    <col min="1794" max="1802" width="31.42578125" style="127" customWidth="1"/>
    <col min="1803" max="1819" width="36.85546875" style="127" customWidth="1"/>
    <col min="1820" max="1820" width="37" style="127" customWidth="1"/>
    <col min="1821" max="1836" width="36.85546875" style="127" customWidth="1"/>
    <col min="1837" max="1837" width="37.140625" style="127" customWidth="1"/>
    <col min="1838" max="1839" width="36.85546875" style="127" customWidth="1"/>
    <col min="1840" max="1840" width="36.5703125" style="127" customWidth="1"/>
    <col min="1841" max="1842" width="36.85546875" style="127" customWidth="1"/>
    <col min="1843" max="1843" width="36.5703125" style="127" customWidth="1"/>
    <col min="1844" max="1844" width="37" style="127" customWidth="1"/>
    <col min="1845" max="1863" width="36.85546875" style="127" customWidth="1"/>
    <col min="1864" max="1864" width="37" style="127" customWidth="1"/>
    <col min="1865" max="1882" width="36.85546875" style="127" customWidth="1"/>
    <col min="1883" max="1883" width="36.5703125" style="127" customWidth="1"/>
    <col min="1884" max="1896" width="36.85546875" style="127" customWidth="1"/>
    <col min="1897" max="1897" width="36.5703125" style="127" customWidth="1"/>
    <col min="1898" max="1900" width="36.85546875" style="127" customWidth="1"/>
    <col min="1901" max="1901" width="36.5703125" style="127" customWidth="1"/>
    <col min="1902" max="1909" width="36.85546875" style="127" customWidth="1"/>
    <col min="1910" max="1910" width="36.5703125" style="127" customWidth="1"/>
    <col min="1911" max="2048" width="36.85546875" style="127"/>
    <col min="2049" max="2049" width="18.5703125" style="127" customWidth="1"/>
    <col min="2050" max="2058" width="31.42578125" style="127" customWidth="1"/>
    <col min="2059" max="2075" width="36.85546875" style="127" customWidth="1"/>
    <col min="2076" max="2076" width="37" style="127" customWidth="1"/>
    <col min="2077" max="2092" width="36.85546875" style="127" customWidth="1"/>
    <col min="2093" max="2093" width="37.140625" style="127" customWidth="1"/>
    <col min="2094" max="2095" width="36.85546875" style="127" customWidth="1"/>
    <col min="2096" max="2096" width="36.5703125" style="127" customWidth="1"/>
    <col min="2097" max="2098" width="36.85546875" style="127" customWidth="1"/>
    <col min="2099" max="2099" width="36.5703125" style="127" customWidth="1"/>
    <col min="2100" max="2100" width="37" style="127" customWidth="1"/>
    <col min="2101" max="2119" width="36.85546875" style="127" customWidth="1"/>
    <col min="2120" max="2120" width="37" style="127" customWidth="1"/>
    <col min="2121" max="2138" width="36.85546875" style="127" customWidth="1"/>
    <col min="2139" max="2139" width="36.5703125" style="127" customWidth="1"/>
    <col min="2140" max="2152" width="36.85546875" style="127" customWidth="1"/>
    <col min="2153" max="2153" width="36.5703125" style="127" customWidth="1"/>
    <col min="2154" max="2156" width="36.85546875" style="127" customWidth="1"/>
    <col min="2157" max="2157" width="36.5703125" style="127" customWidth="1"/>
    <col min="2158" max="2165" width="36.85546875" style="127" customWidth="1"/>
    <col min="2166" max="2166" width="36.5703125" style="127" customWidth="1"/>
    <col min="2167" max="2304" width="36.85546875" style="127"/>
    <col min="2305" max="2305" width="18.5703125" style="127" customWidth="1"/>
    <col min="2306" max="2314" width="31.42578125" style="127" customWidth="1"/>
    <col min="2315" max="2331" width="36.85546875" style="127" customWidth="1"/>
    <col min="2332" max="2332" width="37" style="127" customWidth="1"/>
    <col min="2333" max="2348" width="36.85546875" style="127" customWidth="1"/>
    <col min="2349" max="2349" width="37.140625" style="127" customWidth="1"/>
    <col min="2350" max="2351" width="36.85546875" style="127" customWidth="1"/>
    <col min="2352" max="2352" width="36.5703125" style="127" customWidth="1"/>
    <col min="2353" max="2354" width="36.85546875" style="127" customWidth="1"/>
    <col min="2355" max="2355" width="36.5703125" style="127" customWidth="1"/>
    <col min="2356" max="2356" width="37" style="127" customWidth="1"/>
    <col min="2357" max="2375" width="36.85546875" style="127" customWidth="1"/>
    <col min="2376" max="2376" width="37" style="127" customWidth="1"/>
    <col min="2377" max="2394" width="36.85546875" style="127" customWidth="1"/>
    <col min="2395" max="2395" width="36.5703125" style="127" customWidth="1"/>
    <col min="2396" max="2408" width="36.85546875" style="127" customWidth="1"/>
    <col min="2409" max="2409" width="36.5703125" style="127" customWidth="1"/>
    <col min="2410" max="2412" width="36.85546875" style="127" customWidth="1"/>
    <col min="2413" max="2413" width="36.5703125" style="127" customWidth="1"/>
    <col min="2414" max="2421" width="36.85546875" style="127" customWidth="1"/>
    <col min="2422" max="2422" width="36.5703125" style="127" customWidth="1"/>
    <col min="2423" max="2560" width="36.85546875" style="127"/>
    <col min="2561" max="2561" width="18.5703125" style="127" customWidth="1"/>
    <col min="2562" max="2570" width="31.42578125" style="127" customWidth="1"/>
    <col min="2571" max="2587" width="36.85546875" style="127" customWidth="1"/>
    <col min="2588" max="2588" width="37" style="127" customWidth="1"/>
    <col min="2589" max="2604" width="36.85546875" style="127" customWidth="1"/>
    <col min="2605" max="2605" width="37.140625" style="127" customWidth="1"/>
    <col min="2606" max="2607" width="36.85546875" style="127" customWidth="1"/>
    <col min="2608" max="2608" width="36.5703125" style="127" customWidth="1"/>
    <col min="2609" max="2610" width="36.85546875" style="127" customWidth="1"/>
    <col min="2611" max="2611" width="36.5703125" style="127" customWidth="1"/>
    <col min="2612" max="2612" width="37" style="127" customWidth="1"/>
    <col min="2613" max="2631" width="36.85546875" style="127" customWidth="1"/>
    <col min="2632" max="2632" width="37" style="127" customWidth="1"/>
    <col min="2633" max="2650" width="36.85546875" style="127" customWidth="1"/>
    <col min="2651" max="2651" width="36.5703125" style="127" customWidth="1"/>
    <col min="2652" max="2664" width="36.85546875" style="127" customWidth="1"/>
    <col min="2665" max="2665" width="36.5703125" style="127" customWidth="1"/>
    <col min="2666" max="2668" width="36.85546875" style="127" customWidth="1"/>
    <col min="2669" max="2669" width="36.5703125" style="127" customWidth="1"/>
    <col min="2670" max="2677" width="36.85546875" style="127" customWidth="1"/>
    <col min="2678" max="2678" width="36.5703125" style="127" customWidth="1"/>
    <col min="2679" max="2816" width="36.85546875" style="127"/>
    <col min="2817" max="2817" width="18.5703125" style="127" customWidth="1"/>
    <col min="2818" max="2826" width="31.42578125" style="127" customWidth="1"/>
    <col min="2827" max="2843" width="36.85546875" style="127" customWidth="1"/>
    <col min="2844" max="2844" width="37" style="127" customWidth="1"/>
    <col min="2845" max="2860" width="36.85546875" style="127" customWidth="1"/>
    <col min="2861" max="2861" width="37.140625" style="127" customWidth="1"/>
    <col min="2862" max="2863" width="36.85546875" style="127" customWidth="1"/>
    <col min="2864" max="2864" width="36.5703125" style="127" customWidth="1"/>
    <col min="2865" max="2866" width="36.85546875" style="127" customWidth="1"/>
    <col min="2867" max="2867" width="36.5703125" style="127" customWidth="1"/>
    <col min="2868" max="2868" width="37" style="127" customWidth="1"/>
    <col min="2869" max="2887" width="36.85546875" style="127" customWidth="1"/>
    <col min="2888" max="2888" width="37" style="127" customWidth="1"/>
    <col min="2889" max="2906" width="36.85546875" style="127" customWidth="1"/>
    <col min="2907" max="2907" width="36.5703125" style="127" customWidth="1"/>
    <col min="2908" max="2920" width="36.85546875" style="127" customWidth="1"/>
    <col min="2921" max="2921" width="36.5703125" style="127" customWidth="1"/>
    <col min="2922" max="2924" width="36.85546875" style="127" customWidth="1"/>
    <col min="2925" max="2925" width="36.5703125" style="127" customWidth="1"/>
    <col min="2926" max="2933" width="36.85546875" style="127" customWidth="1"/>
    <col min="2934" max="2934" width="36.5703125" style="127" customWidth="1"/>
    <col min="2935" max="3072" width="36.85546875" style="127"/>
    <col min="3073" max="3073" width="18.5703125" style="127" customWidth="1"/>
    <col min="3074" max="3082" width="31.42578125" style="127" customWidth="1"/>
    <col min="3083" max="3099" width="36.85546875" style="127" customWidth="1"/>
    <col min="3100" max="3100" width="37" style="127" customWidth="1"/>
    <col min="3101" max="3116" width="36.85546875" style="127" customWidth="1"/>
    <col min="3117" max="3117" width="37.140625" style="127" customWidth="1"/>
    <col min="3118" max="3119" width="36.85546875" style="127" customWidth="1"/>
    <col min="3120" max="3120" width="36.5703125" style="127" customWidth="1"/>
    <col min="3121" max="3122" width="36.85546875" style="127" customWidth="1"/>
    <col min="3123" max="3123" width="36.5703125" style="127" customWidth="1"/>
    <col min="3124" max="3124" width="37" style="127" customWidth="1"/>
    <col min="3125" max="3143" width="36.85546875" style="127" customWidth="1"/>
    <col min="3144" max="3144" width="37" style="127" customWidth="1"/>
    <col min="3145" max="3162" width="36.85546875" style="127" customWidth="1"/>
    <col min="3163" max="3163" width="36.5703125" style="127" customWidth="1"/>
    <col min="3164" max="3176" width="36.85546875" style="127" customWidth="1"/>
    <col min="3177" max="3177" width="36.5703125" style="127" customWidth="1"/>
    <col min="3178" max="3180" width="36.85546875" style="127" customWidth="1"/>
    <col min="3181" max="3181" width="36.5703125" style="127" customWidth="1"/>
    <col min="3182" max="3189" width="36.85546875" style="127" customWidth="1"/>
    <col min="3190" max="3190" width="36.5703125" style="127" customWidth="1"/>
    <col min="3191" max="3328" width="36.85546875" style="127"/>
    <col min="3329" max="3329" width="18.5703125" style="127" customWidth="1"/>
    <col min="3330" max="3338" width="31.42578125" style="127" customWidth="1"/>
    <col min="3339" max="3355" width="36.85546875" style="127" customWidth="1"/>
    <col min="3356" max="3356" width="37" style="127" customWidth="1"/>
    <col min="3357" max="3372" width="36.85546875" style="127" customWidth="1"/>
    <col min="3373" max="3373" width="37.140625" style="127" customWidth="1"/>
    <col min="3374" max="3375" width="36.85546875" style="127" customWidth="1"/>
    <col min="3376" max="3376" width="36.5703125" style="127" customWidth="1"/>
    <col min="3377" max="3378" width="36.85546875" style="127" customWidth="1"/>
    <col min="3379" max="3379" width="36.5703125" style="127" customWidth="1"/>
    <col min="3380" max="3380" width="37" style="127" customWidth="1"/>
    <col min="3381" max="3399" width="36.85546875" style="127" customWidth="1"/>
    <col min="3400" max="3400" width="37" style="127" customWidth="1"/>
    <col min="3401" max="3418" width="36.85546875" style="127" customWidth="1"/>
    <col min="3419" max="3419" width="36.5703125" style="127" customWidth="1"/>
    <col min="3420" max="3432" width="36.85546875" style="127" customWidth="1"/>
    <col min="3433" max="3433" width="36.5703125" style="127" customWidth="1"/>
    <col min="3434" max="3436" width="36.85546875" style="127" customWidth="1"/>
    <col min="3437" max="3437" width="36.5703125" style="127" customWidth="1"/>
    <col min="3438" max="3445" width="36.85546875" style="127" customWidth="1"/>
    <col min="3446" max="3446" width="36.5703125" style="127" customWidth="1"/>
    <col min="3447" max="3584" width="36.85546875" style="127"/>
    <col min="3585" max="3585" width="18.5703125" style="127" customWidth="1"/>
    <col min="3586" max="3594" width="31.42578125" style="127" customWidth="1"/>
    <col min="3595" max="3611" width="36.85546875" style="127" customWidth="1"/>
    <col min="3612" max="3612" width="37" style="127" customWidth="1"/>
    <col min="3613" max="3628" width="36.85546875" style="127" customWidth="1"/>
    <col min="3629" max="3629" width="37.140625" style="127" customWidth="1"/>
    <col min="3630" max="3631" width="36.85546875" style="127" customWidth="1"/>
    <col min="3632" max="3632" width="36.5703125" style="127" customWidth="1"/>
    <col min="3633" max="3634" width="36.85546875" style="127" customWidth="1"/>
    <col min="3635" max="3635" width="36.5703125" style="127" customWidth="1"/>
    <col min="3636" max="3636" width="37" style="127" customWidth="1"/>
    <col min="3637" max="3655" width="36.85546875" style="127" customWidth="1"/>
    <col min="3656" max="3656" width="37" style="127" customWidth="1"/>
    <col min="3657" max="3674" width="36.85546875" style="127" customWidth="1"/>
    <col min="3675" max="3675" width="36.5703125" style="127" customWidth="1"/>
    <col min="3676" max="3688" width="36.85546875" style="127" customWidth="1"/>
    <col min="3689" max="3689" width="36.5703125" style="127" customWidth="1"/>
    <col min="3690" max="3692" width="36.85546875" style="127" customWidth="1"/>
    <col min="3693" max="3693" width="36.5703125" style="127" customWidth="1"/>
    <col min="3694" max="3701" width="36.85546875" style="127" customWidth="1"/>
    <col min="3702" max="3702" width="36.5703125" style="127" customWidth="1"/>
    <col min="3703" max="3840" width="36.85546875" style="127"/>
    <col min="3841" max="3841" width="18.5703125" style="127" customWidth="1"/>
    <col min="3842" max="3850" width="31.42578125" style="127" customWidth="1"/>
    <col min="3851" max="3867" width="36.85546875" style="127" customWidth="1"/>
    <col min="3868" max="3868" width="37" style="127" customWidth="1"/>
    <col min="3869" max="3884" width="36.85546875" style="127" customWidth="1"/>
    <col min="3885" max="3885" width="37.140625" style="127" customWidth="1"/>
    <col min="3886" max="3887" width="36.85546875" style="127" customWidth="1"/>
    <col min="3888" max="3888" width="36.5703125" style="127" customWidth="1"/>
    <col min="3889" max="3890" width="36.85546875" style="127" customWidth="1"/>
    <col min="3891" max="3891" width="36.5703125" style="127" customWidth="1"/>
    <col min="3892" max="3892" width="37" style="127" customWidth="1"/>
    <col min="3893" max="3911" width="36.85546875" style="127" customWidth="1"/>
    <col min="3912" max="3912" width="37" style="127" customWidth="1"/>
    <col min="3913" max="3930" width="36.85546875" style="127" customWidth="1"/>
    <col min="3931" max="3931" width="36.5703125" style="127" customWidth="1"/>
    <col min="3932" max="3944" width="36.85546875" style="127" customWidth="1"/>
    <col min="3945" max="3945" width="36.5703125" style="127" customWidth="1"/>
    <col min="3946" max="3948" width="36.85546875" style="127" customWidth="1"/>
    <col min="3949" max="3949" width="36.5703125" style="127" customWidth="1"/>
    <col min="3950" max="3957" width="36.85546875" style="127" customWidth="1"/>
    <col min="3958" max="3958" width="36.5703125" style="127" customWidth="1"/>
    <col min="3959" max="4096" width="36.85546875" style="127"/>
    <col min="4097" max="4097" width="18.5703125" style="127" customWidth="1"/>
    <col min="4098" max="4106" width="31.42578125" style="127" customWidth="1"/>
    <col min="4107" max="4123" width="36.85546875" style="127" customWidth="1"/>
    <col min="4124" max="4124" width="37" style="127" customWidth="1"/>
    <col min="4125" max="4140" width="36.85546875" style="127" customWidth="1"/>
    <col min="4141" max="4141" width="37.140625" style="127" customWidth="1"/>
    <col min="4142" max="4143" width="36.85546875" style="127" customWidth="1"/>
    <col min="4144" max="4144" width="36.5703125" style="127" customWidth="1"/>
    <col min="4145" max="4146" width="36.85546875" style="127" customWidth="1"/>
    <col min="4147" max="4147" width="36.5703125" style="127" customWidth="1"/>
    <col min="4148" max="4148" width="37" style="127" customWidth="1"/>
    <col min="4149" max="4167" width="36.85546875" style="127" customWidth="1"/>
    <col min="4168" max="4168" width="37" style="127" customWidth="1"/>
    <col min="4169" max="4186" width="36.85546875" style="127" customWidth="1"/>
    <col min="4187" max="4187" width="36.5703125" style="127" customWidth="1"/>
    <col min="4188" max="4200" width="36.85546875" style="127" customWidth="1"/>
    <col min="4201" max="4201" width="36.5703125" style="127" customWidth="1"/>
    <col min="4202" max="4204" width="36.85546875" style="127" customWidth="1"/>
    <col min="4205" max="4205" width="36.5703125" style="127" customWidth="1"/>
    <col min="4206" max="4213" width="36.85546875" style="127" customWidth="1"/>
    <col min="4214" max="4214" width="36.5703125" style="127" customWidth="1"/>
    <col min="4215" max="4352" width="36.85546875" style="127"/>
    <col min="4353" max="4353" width="18.5703125" style="127" customWidth="1"/>
    <col min="4354" max="4362" width="31.42578125" style="127" customWidth="1"/>
    <col min="4363" max="4379" width="36.85546875" style="127" customWidth="1"/>
    <col min="4380" max="4380" width="37" style="127" customWidth="1"/>
    <col min="4381" max="4396" width="36.85546875" style="127" customWidth="1"/>
    <col min="4397" max="4397" width="37.140625" style="127" customWidth="1"/>
    <col min="4398" max="4399" width="36.85546875" style="127" customWidth="1"/>
    <col min="4400" max="4400" width="36.5703125" style="127" customWidth="1"/>
    <col min="4401" max="4402" width="36.85546875" style="127" customWidth="1"/>
    <col min="4403" max="4403" width="36.5703125" style="127" customWidth="1"/>
    <col min="4404" max="4404" width="37" style="127" customWidth="1"/>
    <col min="4405" max="4423" width="36.85546875" style="127" customWidth="1"/>
    <col min="4424" max="4424" width="37" style="127" customWidth="1"/>
    <col min="4425" max="4442" width="36.85546875" style="127" customWidth="1"/>
    <col min="4443" max="4443" width="36.5703125" style="127" customWidth="1"/>
    <col min="4444" max="4456" width="36.85546875" style="127" customWidth="1"/>
    <col min="4457" max="4457" width="36.5703125" style="127" customWidth="1"/>
    <col min="4458" max="4460" width="36.85546875" style="127" customWidth="1"/>
    <col min="4461" max="4461" width="36.5703125" style="127" customWidth="1"/>
    <col min="4462" max="4469" width="36.85546875" style="127" customWidth="1"/>
    <col min="4470" max="4470" width="36.5703125" style="127" customWidth="1"/>
    <col min="4471" max="4608" width="36.85546875" style="127"/>
    <col min="4609" max="4609" width="18.5703125" style="127" customWidth="1"/>
    <col min="4610" max="4618" width="31.42578125" style="127" customWidth="1"/>
    <col min="4619" max="4635" width="36.85546875" style="127" customWidth="1"/>
    <col min="4636" max="4636" width="37" style="127" customWidth="1"/>
    <col min="4637" max="4652" width="36.85546875" style="127" customWidth="1"/>
    <col min="4653" max="4653" width="37.140625" style="127" customWidth="1"/>
    <col min="4654" max="4655" width="36.85546875" style="127" customWidth="1"/>
    <col min="4656" max="4656" width="36.5703125" style="127" customWidth="1"/>
    <col min="4657" max="4658" width="36.85546875" style="127" customWidth="1"/>
    <col min="4659" max="4659" width="36.5703125" style="127" customWidth="1"/>
    <col min="4660" max="4660" width="37" style="127" customWidth="1"/>
    <col min="4661" max="4679" width="36.85546875" style="127" customWidth="1"/>
    <col min="4680" max="4680" width="37" style="127" customWidth="1"/>
    <col min="4681" max="4698" width="36.85546875" style="127" customWidth="1"/>
    <col min="4699" max="4699" width="36.5703125" style="127" customWidth="1"/>
    <col min="4700" max="4712" width="36.85546875" style="127" customWidth="1"/>
    <col min="4713" max="4713" width="36.5703125" style="127" customWidth="1"/>
    <col min="4714" max="4716" width="36.85546875" style="127" customWidth="1"/>
    <col min="4717" max="4717" width="36.5703125" style="127" customWidth="1"/>
    <col min="4718" max="4725" width="36.85546875" style="127" customWidth="1"/>
    <col min="4726" max="4726" width="36.5703125" style="127" customWidth="1"/>
    <col min="4727" max="4864" width="36.85546875" style="127"/>
    <col min="4865" max="4865" width="18.5703125" style="127" customWidth="1"/>
    <col min="4866" max="4874" width="31.42578125" style="127" customWidth="1"/>
    <col min="4875" max="4891" width="36.85546875" style="127" customWidth="1"/>
    <col min="4892" max="4892" width="37" style="127" customWidth="1"/>
    <col min="4893" max="4908" width="36.85546875" style="127" customWidth="1"/>
    <col min="4909" max="4909" width="37.140625" style="127" customWidth="1"/>
    <col min="4910" max="4911" width="36.85546875" style="127" customWidth="1"/>
    <col min="4912" max="4912" width="36.5703125" style="127" customWidth="1"/>
    <col min="4913" max="4914" width="36.85546875" style="127" customWidth="1"/>
    <col min="4915" max="4915" width="36.5703125" style="127" customWidth="1"/>
    <col min="4916" max="4916" width="37" style="127" customWidth="1"/>
    <col min="4917" max="4935" width="36.85546875" style="127" customWidth="1"/>
    <col min="4936" max="4936" width="37" style="127" customWidth="1"/>
    <col min="4937" max="4954" width="36.85546875" style="127" customWidth="1"/>
    <col min="4955" max="4955" width="36.5703125" style="127" customWidth="1"/>
    <col min="4956" max="4968" width="36.85546875" style="127" customWidth="1"/>
    <col min="4969" max="4969" width="36.5703125" style="127" customWidth="1"/>
    <col min="4970" max="4972" width="36.85546875" style="127" customWidth="1"/>
    <col min="4973" max="4973" width="36.5703125" style="127" customWidth="1"/>
    <col min="4974" max="4981" width="36.85546875" style="127" customWidth="1"/>
    <col min="4982" max="4982" width="36.5703125" style="127" customWidth="1"/>
    <col min="4983" max="5120" width="36.85546875" style="127"/>
    <col min="5121" max="5121" width="18.5703125" style="127" customWidth="1"/>
    <col min="5122" max="5130" width="31.42578125" style="127" customWidth="1"/>
    <col min="5131" max="5147" width="36.85546875" style="127" customWidth="1"/>
    <col min="5148" max="5148" width="37" style="127" customWidth="1"/>
    <col min="5149" max="5164" width="36.85546875" style="127" customWidth="1"/>
    <col min="5165" max="5165" width="37.140625" style="127" customWidth="1"/>
    <col min="5166" max="5167" width="36.85546875" style="127" customWidth="1"/>
    <col min="5168" max="5168" width="36.5703125" style="127" customWidth="1"/>
    <col min="5169" max="5170" width="36.85546875" style="127" customWidth="1"/>
    <col min="5171" max="5171" width="36.5703125" style="127" customWidth="1"/>
    <col min="5172" max="5172" width="37" style="127" customWidth="1"/>
    <col min="5173" max="5191" width="36.85546875" style="127" customWidth="1"/>
    <col min="5192" max="5192" width="37" style="127" customWidth="1"/>
    <col min="5193" max="5210" width="36.85546875" style="127" customWidth="1"/>
    <col min="5211" max="5211" width="36.5703125" style="127" customWidth="1"/>
    <col min="5212" max="5224" width="36.85546875" style="127" customWidth="1"/>
    <col min="5225" max="5225" width="36.5703125" style="127" customWidth="1"/>
    <col min="5226" max="5228" width="36.85546875" style="127" customWidth="1"/>
    <col min="5229" max="5229" width="36.5703125" style="127" customWidth="1"/>
    <col min="5230" max="5237" width="36.85546875" style="127" customWidth="1"/>
    <col min="5238" max="5238" width="36.5703125" style="127" customWidth="1"/>
    <col min="5239" max="5376" width="36.85546875" style="127"/>
    <col min="5377" max="5377" width="18.5703125" style="127" customWidth="1"/>
    <col min="5378" max="5386" width="31.42578125" style="127" customWidth="1"/>
    <col min="5387" max="5403" width="36.85546875" style="127" customWidth="1"/>
    <col min="5404" max="5404" width="37" style="127" customWidth="1"/>
    <col min="5405" max="5420" width="36.85546875" style="127" customWidth="1"/>
    <col min="5421" max="5421" width="37.140625" style="127" customWidth="1"/>
    <col min="5422" max="5423" width="36.85546875" style="127" customWidth="1"/>
    <col min="5424" max="5424" width="36.5703125" style="127" customWidth="1"/>
    <col min="5425" max="5426" width="36.85546875" style="127" customWidth="1"/>
    <col min="5427" max="5427" width="36.5703125" style="127" customWidth="1"/>
    <col min="5428" max="5428" width="37" style="127" customWidth="1"/>
    <col min="5429" max="5447" width="36.85546875" style="127" customWidth="1"/>
    <col min="5448" max="5448" width="37" style="127" customWidth="1"/>
    <col min="5449" max="5466" width="36.85546875" style="127" customWidth="1"/>
    <col min="5467" max="5467" width="36.5703125" style="127" customWidth="1"/>
    <col min="5468" max="5480" width="36.85546875" style="127" customWidth="1"/>
    <col min="5481" max="5481" width="36.5703125" style="127" customWidth="1"/>
    <col min="5482" max="5484" width="36.85546875" style="127" customWidth="1"/>
    <col min="5485" max="5485" width="36.5703125" style="127" customWidth="1"/>
    <col min="5486" max="5493" width="36.85546875" style="127" customWidth="1"/>
    <col min="5494" max="5494" width="36.5703125" style="127" customWidth="1"/>
    <col min="5495" max="5632" width="36.85546875" style="127"/>
    <col min="5633" max="5633" width="18.5703125" style="127" customWidth="1"/>
    <col min="5634" max="5642" width="31.42578125" style="127" customWidth="1"/>
    <col min="5643" max="5659" width="36.85546875" style="127" customWidth="1"/>
    <col min="5660" max="5660" width="37" style="127" customWidth="1"/>
    <col min="5661" max="5676" width="36.85546875" style="127" customWidth="1"/>
    <col min="5677" max="5677" width="37.140625" style="127" customWidth="1"/>
    <col min="5678" max="5679" width="36.85546875" style="127" customWidth="1"/>
    <col min="5680" max="5680" width="36.5703125" style="127" customWidth="1"/>
    <col min="5681" max="5682" width="36.85546875" style="127" customWidth="1"/>
    <col min="5683" max="5683" width="36.5703125" style="127" customWidth="1"/>
    <col min="5684" max="5684" width="37" style="127" customWidth="1"/>
    <col min="5685" max="5703" width="36.85546875" style="127" customWidth="1"/>
    <col min="5704" max="5704" width="37" style="127" customWidth="1"/>
    <col min="5705" max="5722" width="36.85546875" style="127" customWidth="1"/>
    <col min="5723" max="5723" width="36.5703125" style="127" customWidth="1"/>
    <col min="5724" max="5736" width="36.85546875" style="127" customWidth="1"/>
    <col min="5737" max="5737" width="36.5703125" style="127" customWidth="1"/>
    <col min="5738" max="5740" width="36.85546875" style="127" customWidth="1"/>
    <col min="5741" max="5741" width="36.5703125" style="127" customWidth="1"/>
    <col min="5742" max="5749" width="36.85546875" style="127" customWidth="1"/>
    <col min="5750" max="5750" width="36.5703125" style="127" customWidth="1"/>
    <col min="5751" max="5888" width="36.85546875" style="127"/>
    <col min="5889" max="5889" width="18.5703125" style="127" customWidth="1"/>
    <col min="5890" max="5898" width="31.42578125" style="127" customWidth="1"/>
    <col min="5899" max="5915" width="36.85546875" style="127" customWidth="1"/>
    <col min="5916" max="5916" width="37" style="127" customWidth="1"/>
    <col min="5917" max="5932" width="36.85546875" style="127" customWidth="1"/>
    <col min="5933" max="5933" width="37.140625" style="127" customWidth="1"/>
    <col min="5934" max="5935" width="36.85546875" style="127" customWidth="1"/>
    <col min="5936" max="5936" width="36.5703125" style="127" customWidth="1"/>
    <col min="5937" max="5938" width="36.85546875" style="127" customWidth="1"/>
    <col min="5939" max="5939" width="36.5703125" style="127" customWidth="1"/>
    <col min="5940" max="5940" width="37" style="127" customWidth="1"/>
    <col min="5941" max="5959" width="36.85546875" style="127" customWidth="1"/>
    <col min="5960" max="5960" width="37" style="127" customWidth="1"/>
    <col min="5961" max="5978" width="36.85546875" style="127" customWidth="1"/>
    <col min="5979" max="5979" width="36.5703125" style="127" customWidth="1"/>
    <col min="5980" max="5992" width="36.85546875" style="127" customWidth="1"/>
    <col min="5993" max="5993" width="36.5703125" style="127" customWidth="1"/>
    <col min="5994" max="5996" width="36.85546875" style="127" customWidth="1"/>
    <col min="5997" max="5997" width="36.5703125" style="127" customWidth="1"/>
    <col min="5998" max="6005" width="36.85546875" style="127" customWidth="1"/>
    <col min="6006" max="6006" width="36.5703125" style="127" customWidth="1"/>
    <col min="6007" max="6144" width="36.85546875" style="127"/>
    <col min="6145" max="6145" width="18.5703125" style="127" customWidth="1"/>
    <col min="6146" max="6154" width="31.42578125" style="127" customWidth="1"/>
    <col min="6155" max="6171" width="36.85546875" style="127" customWidth="1"/>
    <col min="6172" max="6172" width="37" style="127" customWidth="1"/>
    <col min="6173" max="6188" width="36.85546875" style="127" customWidth="1"/>
    <col min="6189" max="6189" width="37.140625" style="127" customWidth="1"/>
    <col min="6190" max="6191" width="36.85546875" style="127" customWidth="1"/>
    <col min="6192" max="6192" width="36.5703125" style="127" customWidth="1"/>
    <col min="6193" max="6194" width="36.85546875" style="127" customWidth="1"/>
    <col min="6195" max="6195" width="36.5703125" style="127" customWidth="1"/>
    <col min="6196" max="6196" width="37" style="127" customWidth="1"/>
    <col min="6197" max="6215" width="36.85546875" style="127" customWidth="1"/>
    <col min="6216" max="6216" width="37" style="127" customWidth="1"/>
    <col min="6217" max="6234" width="36.85546875" style="127" customWidth="1"/>
    <col min="6235" max="6235" width="36.5703125" style="127" customWidth="1"/>
    <col min="6236" max="6248" width="36.85546875" style="127" customWidth="1"/>
    <col min="6249" max="6249" width="36.5703125" style="127" customWidth="1"/>
    <col min="6250" max="6252" width="36.85546875" style="127" customWidth="1"/>
    <col min="6253" max="6253" width="36.5703125" style="127" customWidth="1"/>
    <col min="6254" max="6261" width="36.85546875" style="127" customWidth="1"/>
    <col min="6262" max="6262" width="36.5703125" style="127" customWidth="1"/>
    <col min="6263" max="6400" width="36.85546875" style="127"/>
    <col min="6401" max="6401" width="18.5703125" style="127" customWidth="1"/>
    <col min="6402" max="6410" width="31.42578125" style="127" customWidth="1"/>
    <col min="6411" max="6427" width="36.85546875" style="127" customWidth="1"/>
    <col min="6428" max="6428" width="37" style="127" customWidth="1"/>
    <col min="6429" max="6444" width="36.85546875" style="127" customWidth="1"/>
    <col min="6445" max="6445" width="37.140625" style="127" customWidth="1"/>
    <col min="6446" max="6447" width="36.85546875" style="127" customWidth="1"/>
    <col min="6448" max="6448" width="36.5703125" style="127" customWidth="1"/>
    <col min="6449" max="6450" width="36.85546875" style="127" customWidth="1"/>
    <col min="6451" max="6451" width="36.5703125" style="127" customWidth="1"/>
    <col min="6452" max="6452" width="37" style="127" customWidth="1"/>
    <col min="6453" max="6471" width="36.85546875" style="127" customWidth="1"/>
    <col min="6472" max="6472" width="37" style="127" customWidth="1"/>
    <col min="6473" max="6490" width="36.85546875" style="127" customWidth="1"/>
    <col min="6491" max="6491" width="36.5703125" style="127" customWidth="1"/>
    <col min="6492" max="6504" width="36.85546875" style="127" customWidth="1"/>
    <col min="6505" max="6505" width="36.5703125" style="127" customWidth="1"/>
    <col min="6506" max="6508" width="36.85546875" style="127" customWidth="1"/>
    <col min="6509" max="6509" width="36.5703125" style="127" customWidth="1"/>
    <col min="6510" max="6517" width="36.85546875" style="127" customWidth="1"/>
    <col min="6518" max="6518" width="36.5703125" style="127" customWidth="1"/>
    <col min="6519" max="6656" width="36.85546875" style="127"/>
    <col min="6657" max="6657" width="18.5703125" style="127" customWidth="1"/>
    <col min="6658" max="6666" width="31.42578125" style="127" customWidth="1"/>
    <col min="6667" max="6683" width="36.85546875" style="127" customWidth="1"/>
    <col min="6684" max="6684" width="37" style="127" customWidth="1"/>
    <col min="6685" max="6700" width="36.85546875" style="127" customWidth="1"/>
    <col min="6701" max="6701" width="37.140625" style="127" customWidth="1"/>
    <col min="6702" max="6703" width="36.85546875" style="127" customWidth="1"/>
    <col min="6704" max="6704" width="36.5703125" style="127" customWidth="1"/>
    <col min="6705" max="6706" width="36.85546875" style="127" customWidth="1"/>
    <col min="6707" max="6707" width="36.5703125" style="127" customWidth="1"/>
    <col min="6708" max="6708" width="37" style="127" customWidth="1"/>
    <col min="6709" max="6727" width="36.85546875" style="127" customWidth="1"/>
    <col min="6728" max="6728" width="37" style="127" customWidth="1"/>
    <col min="6729" max="6746" width="36.85546875" style="127" customWidth="1"/>
    <col min="6747" max="6747" width="36.5703125" style="127" customWidth="1"/>
    <col min="6748" max="6760" width="36.85546875" style="127" customWidth="1"/>
    <col min="6761" max="6761" width="36.5703125" style="127" customWidth="1"/>
    <col min="6762" max="6764" width="36.85546875" style="127" customWidth="1"/>
    <col min="6765" max="6765" width="36.5703125" style="127" customWidth="1"/>
    <col min="6766" max="6773" width="36.85546875" style="127" customWidth="1"/>
    <col min="6774" max="6774" width="36.5703125" style="127" customWidth="1"/>
    <col min="6775" max="6912" width="36.85546875" style="127"/>
    <col min="6913" max="6913" width="18.5703125" style="127" customWidth="1"/>
    <col min="6914" max="6922" width="31.42578125" style="127" customWidth="1"/>
    <col min="6923" max="6939" width="36.85546875" style="127" customWidth="1"/>
    <col min="6940" max="6940" width="37" style="127" customWidth="1"/>
    <col min="6941" max="6956" width="36.85546875" style="127" customWidth="1"/>
    <col min="6957" max="6957" width="37.140625" style="127" customWidth="1"/>
    <col min="6958" max="6959" width="36.85546875" style="127" customWidth="1"/>
    <col min="6960" max="6960" width="36.5703125" style="127" customWidth="1"/>
    <col min="6961" max="6962" width="36.85546875" style="127" customWidth="1"/>
    <col min="6963" max="6963" width="36.5703125" style="127" customWidth="1"/>
    <col min="6964" max="6964" width="37" style="127" customWidth="1"/>
    <col min="6965" max="6983" width="36.85546875" style="127" customWidth="1"/>
    <col min="6984" max="6984" width="37" style="127" customWidth="1"/>
    <col min="6985" max="7002" width="36.85546875" style="127" customWidth="1"/>
    <col min="7003" max="7003" width="36.5703125" style="127" customWidth="1"/>
    <col min="7004" max="7016" width="36.85546875" style="127" customWidth="1"/>
    <col min="7017" max="7017" width="36.5703125" style="127" customWidth="1"/>
    <col min="7018" max="7020" width="36.85546875" style="127" customWidth="1"/>
    <col min="7021" max="7021" width="36.5703125" style="127" customWidth="1"/>
    <col min="7022" max="7029" width="36.85546875" style="127" customWidth="1"/>
    <col min="7030" max="7030" width="36.5703125" style="127" customWidth="1"/>
    <col min="7031" max="7168" width="36.85546875" style="127"/>
    <col min="7169" max="7169" width="18.5703125" style="127" customWidth="1"/>
    <col min="7170" max="7178" width="31.42578125" style="127" customWidth="1"/>
    <col min="7179" max="7195" width="36.85546875" style="127" customWidth="1"/>
    <col min="7196" max="7196" width="37" style="127" customWidth="1"/>
    <col min="7197" max="7212" width="36.85546875" style="127" customWidth="1"/>
    <col min="7213" max="7213" width="37.140625" style="127" customWidth="1"/>
    <col min="7214" max="7215" width="36.85546875" style="127" customWidth="1"/>
    <col min="7216" max="7216" width="36.5703125" style="127" customWidth="1"/>
    <col min="7217" max="7218" width="36.85546875" style="127" customWidth="1"/>
    <col min="7219" max="7219" width="36.5703125" style="127" customWidth="1"/>
    <col min="7220" max="7220" width="37" style="127" customWidth="1"/>
    <col min="7221" max="7239" width="36.85546875" style="127" customWidth="1"/>
    <col min="7240" max="7240" width="37" style="127" customWidth="1"/>
    <col min="7241" max="7258" width="36.85546875" style="127" customWidth="1"/>
    <col min="7259" max="7259" width="36.5703125" style="127" customWidth="1"/>
    <col min="7260" max="7272" width="36.85546875" style="127" customWidth="1"/>
    <col min="7273" max="7273" width="36.5703125" style="127" customWidth="1"/>
    <col min="7274" max="7276" width="36.85546875" style="127" customWidth="1"/>
    <col min="7277" max="7277" width="36.5703125" style="127" customWidth="1"/>
    <col min="7278" max="7285" width="36.85546875" style="127" customWidth="1"/>
    <col min="7286" max="7286" width="36.5703125" style="127" customWidth="1"/>
    <col min="7287" max="7424" width="36.85546875" style="127"/>
    <col min="7425" max="7425" width="18.5703125" style="127" customWidth="1"/>
    <col min="7426" max="7434" width="31.42578125" style="127" customWidth="1"/>
    <col min="7435" max="7451" width="36.85546875" style="127" customWidth="1"/>
    <col min="7452" max="7452" width="37" style="127" customWidth="1"/>
    <col min="7453" max="7468" width="36.85546875" style="127" customWidth="1"/>
    <col min="7469" max="7469" width="37.140625" style="127" customWidth="1"/>
    <col min="7470" max="7471" width="36.85546875" style="127" customWidth="1"/>
    <col min="7472" max="7472" width="36.5703125" style="127" customWidth="1"/>
    <col min="7473" max="7474" width="36.85546875" style="127" customWidth="1"/>
    <col min="7475" max="7475" width="36.5703125" style="127" customWidth="1"/>
    <col min="7476" max="7476" width="37" style="127" customWidth="1"/>
    <col min="7477" max="7495" width="36.85546875" style="127" customWidth="1"/>
    <col min="7496" max="7496" width="37" style="127" customWidth="1"/>
    <col min="7497" max="7514" width="36.85546875" style="127" customWidth="1"/>
    <col min="7515" max="7515" width="36.5703125" style="127" customWidth="1"/>
    <col min="7516" max="7528" width="36.85546875" style="127" customWidth="1"/>
    <col min="7529" max="7529" width="36.5703125" style="127" customWidth="1"/>
    <col min="7530" max="7532" width="36.85546875" style="127" customWidth="1"/>
    <col min="7533" max="7533" width="36.5703125" style="127" customWidth="1"/>
    <col min="7534" max="7541" width="36.85546875" style="127" customWidth="1"/>
    <col min="7542" max="7542" width="36.5703125" style="127" customWidth="1"/>
    <col min="7543" max="7680" width="36.85546875" style="127"/>
    <col min="7681" max="7681" width="18.5703125" style="127" customWidth="1"/>
    <col min="7682" max="7690" width="31.42578125" style="127" customWidth="1"/>
    <col min="7691" max="7707" width="36.85546875" style="127" customWidth="1"/>
    <col min="7708" max="7708" width="37" style="127" customWidth="1"/>
    <col min="7709" max="7724" width="36.85546875" style="127" customWidth="1"/>
    <col min="7725" max="7725" width="37.140625" style="127" customWidth="1"/>
    <col min="7726" max="7727" width="36.85546875" style="127" customWidth="1"/>
    <col min="7728" max="7728" width="36.5703125" style="127" customWidth="1"/>
    <col min="7729" max="7730" width="36.85546875" style="127" customWidth="1"/>
    <col min="7731" max="7731" width="36.5703125" style="127" customWidth="1"/>
    <col min="7732" max="7732" width="37" style="127" customWidth="1"/>
    <col min="7733" max="7751" width="36.85546875" style="127" customWidth="1"/>
    <col min="7752" max="7752" width="37" style="127" customWidth="1"/>
    <col min="7753" max="7770" width="36.85546875" style="127" customWidth="1"/>
    <col min="7771" max="7771" width="36.5703125" style="127" customWidth="1"/>
    <col min="7772" max="7784" width="36.85546875" style="127" customWidth="1"/>
    <col min="7785" max="7785" width="36.5703125" style="127" customWidth="1"/>
    <col min="7786" max="7788" width="36.85546875" style="127" customWidth="1"/>
    <col min="7789" max="7789" width="36.5703125" style="127" customWidth="1"/>
    <col min="7790" max="7797" width="36.85546875" style="127" customWidth="1"/>
    <col min="7798" max="7798" width="36.5703125" style="127" customWidth="1"/>
    <col min="7799" max="7936" width="36.85546875" style="127"/>
    <col min="7937" max="7937" width="18.5703125" style="127" customWidth="1"/>
    <col min="7938" max="7946" width="31.42578125" style="127" customWidth="1"/>
    <col min="7947" max="7963" width="36.85546875" style="127" customWidth="1"/>
    <col min="7964" max="7964" width="37" style="127" customWidth="1"/>
    <col min="7965" max="7980" width="36.85546875" style="127" customWidth="1"/>
    <col min="7981" max="7981" width="37.140625" style="127" customWidth="1"/>
    <col min="7982" max="7983" width="36.85546875" style="127" customWidth="1"/>
    <col min="7984" max="7984" width="36.5703125" style="127" customWidth="1"/>
    <col min="7985" max="7986" width="36.85546875" style="127" customWidth="1"/>
    <col min="7987" max="7987" width="36.5703125" style="127" customWidth="1"/>
    <col min="7988" max="7988" width="37" style="127" customWidth="1"/>
    <col min="7989" max="8007" width="36.85546875" style="127" customWidth="1"/>
    <col min="8008" max="8008" width="37" style="127" customWidth="1"/>
    <col min="8009" max="8026" width="36.85546875" style="127" customWidth="1"/>
    <col min="8027" max="8027" width="36.5703125" style="127" customWidth="1"/>
    <col min="8028" max="8040" width="36.85546875" style="127" customWidth="1"/>
    <col min="8041" max="8041" width="36.5703125" style="127" customWidth="1"/>
    <col min="8042" max="8044" width="36.85546875" style="127" customWidth="1"/>
    <col min="8045" max="8045" width="36.5703125" style="127" customWidth="1"/>
    <col min="8046" max="8053" width="36.85546875" style="127" customWidth="1"/>
    <col min="8054" max="8054" width="36.5703125" style="127" customWidth="1"/>
    <col min="8055" max="8192" width="36.85546875" style="127"/>
    <col min="8193" max="8193" width="18.5703125" style="127" customWidth="1"/>
    <col min="8194" max="8202" width="31.42578125" style="127" customWidth="1"/>
    <col min="8203" max="8219" width="36.85546875" style="127" customWidth="1"/>
    <col min="8220" max="8220" width="37" style="127" customWidth="1"/>
    <col min="8221" max="8236" width="36.85546875" style="127" customWidth="1"/>
    <col min="8237" max="8237" width="37.140625" style="127" customWidth="1"/>
    <col min="8238" max="8239" width="36.85546875" style="127" customWidth="1"/>
    <col min="8240" max="8240" width="36.5703125" style="127" customWidth="1"/>
    <col min="8241" max="8242" width="36.85546875" style="127" customWidth="1"/>
    <col min="8243" max="8243" width="36.5703125" style="127" customWidth="1"/>
    <col min="8244" max="8244" width="37" style="127" customWidth="1"/>
    <col min="8245" max="8263" width="36.85546875" style="127" customWidth="1"/>
    <col min="8264" max="8264" width="37" style="127" customWidth="1"/>
    <col min="8265" max="8282" width="36.85546875" style="127" customWidth="1"/>
    <col min="8283" max="8283" width="36.5703125" style="127" customWidth="1"/>
    <col min="8284" max="8296" width="36.85546875" style="127" customWidth="1"/>
    <col min="8297" max="8297" width="36.5703125" style="127" customWidth="1"/>
    <col min="8298" max="8300" width="36.85546875" style="127" customWidth="1"/>
    <col min="8301" max="8301" width="36.5703125" style="127" customWidth="1"/>
    <col min="8302" max="8309" width="36.85546875" style="127" customWidth="1"/>
    <col min="8310" max="8310" width="36.5703125" style="127" customWidth="1"/>
    <col min="8311" max="8448" width="36.85546875" style="127"/>
    <col min="8449" max="8449" width="18.5703125" style="127" customWidth="1"/>
    <col min="8450" max="8458" width="31.42578125" style="127" customWidth="1"/>
    <col min="8459" max="8475" width="36.85546875" style="127" customWidth="1"/>
    <col min="8476" max="8476" width="37" style="127" customWidth="1"/>
    <col min="8477" max="8492" width="36.85546875" style="127" customWidth="1"/>
    <col min="8493" max="8493" width="37.140625" style="127" customWidth="1"/>
    <col min="8494" max="8495" width="36.85546875" style="127" customWidth="1"/>
    <col min="8496" max="8496" width="36.5703125" style="127" customWidth="1"/>
    <col min="8497" max="8498" width="36.85546875" style="127" customWidth="1"/>
    <col min="8499" max="8499" width="36.5703125" style="127" customWidth="1"/>
    <col min="8500" max="8500" width="37" style="127" customWidth="1"/>
    <col min="8501" max="8519" width="36.85546875" style="127" customWidth="1"/>
    <col min="8520" max="8520" width="37" style="127" customWidth="1"/>
    <col min="8521" max="8538" width="36.85546875" style="127" customWidth="1"/>
    <col min="8539" max="8539" width="36.5703125" style="127" customWidth="1"/>
    <col min="8540" max="8552" width="36.85546875" style="127" customWidth="1"/>
    <col min="8553" max="8553" width="36.5703125" style="127" customWidth="1"/>
    <col min="8554" max="8556" width="36.85546875" style="127" customWidth="1"/>
    <col min="8557" max="8557" width="36.5703125" style="127" customWidth="1"/>
    <col min="8558" max="8565" width="36.85546875" style="127" customWidth="1"/>
    <col min="8566" max="8566" width="36.5703125" style="127" customWidth="1"/>
    <col min="8567" max="8704" width="36.85546875" style="127"/>
    <col min="8705" max="8705" width="18.5703125" style="127" customWidth="1"/>
    <col min="8706" max="8714" width="31.42578125" style="127" customWidth="1"/>
    <col min="8715" max="8731" width="36.85546875" style="127" customWidth="1"/>
    <col min="8732" max="8732" width="37" style="127" customWidth="1"/>
    <col min="8733" max="8748" width="36.85546875" style="127" customWidth="1"/>
    <col min="8749" max="8749" width="37.140625" style="127" customWidth="1"/>
    <col min="8750" max="8751" width="36.85546875" style="127" customWidth="1"/>
    <col min="8752" max="8752" width="36.5703125" style="127" customWidth="1"/>
    <col min="8753" max="8754" width="36.85546875" style="127" customWidth="1"/>
    <col min="8755" max="8755" width="36.5703125" style="127" customWidth="1"/>
    <col min="8756" max="8756" width="37" style="127" customWidth="1"/>
    <col min="8757" max="8775" width="36.85546875" style="127" customWidth="1"/>
    <col min="8776" max="8776" width="37" style="127" customWidth="1"/>
    <col min="8777" max="8794" width="36.85546875" style="127" customWidth="1"/>
    <col min="8795" max="8795" width="36.5703125" style="127" customWidth="1"/>
    <col min="8796" max="8808" width="36.85546875" style="127" customWidth="1"/>
    <col min="8809" max="8809" width="36.5703125" style="127" customWidth="1"/>
    <col min="8810" max="8812" width="36.85546875" style="127" customWidth="1"/>
    <col min="8813" max="8813" width="36.5703125" style="127" customWidth="1"/>
    <col min="8814" max="8821" width="36.85546875" style="127" customWidth="1"/>
    <col min="8822" max="8822" width="36.5703125" style="127" customWidth="1"/>
    <col min="8823" max="8960" width="36.85546875" style="127"/>
    <col min="8961" max="8961" width="18.5703125" style="127" customWidth="1"/>
    <col min="8962" max="8970" width="31.42578125" style="127" customWidth="1"/>
    <col min="8971" max="8987" width="36.85546875" style="127" customWidth="1"/>
    <col min="8988" max="8988" width="37" style="127" customWidth="1"/>
    <col min="8989" max="9004" width="36.85546875" style="127" customWidth="1"/>
    <col min="9005" max="9005" width="37.140625" style="127" customWidth="1"/>
    <col min="9006" max="9007" width="36.85546875" style="127" customWidth="1"/>
    <col min="9008" max="9008" width="36.5703125" style="127" customWidth="1"/>
    <col min="9009" max="9010" width="36.85546875" style="127" customWidth="1"/>
    <col min="9011" max="9011" width="36.5703125" style="127" customWidth="1"/>
    <col min="9012" max="9012" width="37" style="127" customWidth="1"/>
    <col min="9013" max="9031" width="36.85546875" style="127" customWidth="1"/>
    <col min="9032" max="9032" width="37" style="127" customWidth="1"/>
    <col min="9033" max="9050" width="36.85546875" style="127" customWidth="1"/>
    <col min="9051" max="9051" width="36.5703125" style="127" customWidth="1"/>
    <col min="9052" max="9064" width="36.85546875" style="127" customWidth="1"/>
    <col min="9065" max="9065" width="36.5703125" style="127" customWidth="1"/>
    <col min="9066" max="9068" width="36.85546875" style="127" customWidth="1"/>
    <col min="9069" max="9069" width="36.5703125" style="127" customWidth="1"/>
    <col min="9070" max="9077" width="36.85546875" style="127" customWidth="1"/>
    <col min="9078" max="9078" width="36.5703125" style="127" customWidth="1"/>
    <col min="9079" max="9216" width="36.85546875" style="127"/>
    <col min="9217" max="9217" width="18.5703125" style="127" customWidth="1"/>
    <col min="9218" max="9226" width="31.42578125" style="127" customWidth="1"/>
    <col min="9227" max="9243" width="36.85546875" style="127" customWidth="1"/>
    <col min="9244" max="9244" width="37" style="127" customWidth="1"/>
    <col min="9245" max="9260" width="36.85546875" style="127" customWidth="1"/>
    <col min="9261" max="9261" width="37.140625" style="127" customWidth="1"/>
    <col min="9262" max="9263" width="36.85546875" style="127" customWidth="1"/>
    <col min="9264" max="9264" width="36.5703125" style="127" customWidth="1"/>
    <col min="9265" max="9266" width="36.85546875" style="127" customWidth="1"/>
    <col min="9267" max="9267" width="36.5703125" style="127" customWidth="1"/>
    <col min="9268" max="9268" width="37" style="127" customWidth="1"/>
    <col min="9269" max="9287" width="36.85546875" style="127" customWidth="1"/>
    <col min="9288" max="9288" width="37" style="127" customWidth="1"/>
    <col min="9289" max="9306" width="36.85546875" style="127" customWidth="1"/>
    <col min="9307" max="9307" width="36.5703125" style="127" customWidth="1"/>
    <col min="9308" max="9320" width="36.85546875" style="127" customWidth="1"/>
    <col min="9321" max="9321" width="36.5703125" style="127" customWidth="1"/>
    <col min="9322" max="9324" width="36.85546875" style="127" customWidth="1"/>
    <col min="9325" max="9325" width="36.5703125" style="127" customWidth="1"/>
    <col min="9326" max="9333" width="36.85546875" style="127" customWidth="1"/>
    <col min="9334" max="9334" width="36.5703125" style="127" customWidth="1"/>
    <col min="9335" max="9472" width="36.85546875" style="127"/>
    <col min="9473" max="9473" width="18.5703125" style="127" customWidth="1"/>
    <col min="9474" max="9482" width="31.42578125" style="127" customWidth="1"/>
    <col min="9483" max="9499" width="36.85546875" style="127" customWidth="1"/>
    <col min="9500" max="9500" width="37" style="127" customWidth="1"/>
    <col min="9501" max="9516" width="36.85546875" style="127" customWidth="1"/>
    <col min="9517" max="9517" width="37.140625" style="127" customWidth="1"/>
    <col min="9518" max="9519" width="36.85546875" style="127" customWidth="1"/>
    <col min="9520" max="9520" width="36.5703125" style="127" customWidth="1"/>
    <col min="9521" max="9522" width="36.85546875" style="127" customWidth="1"/>
    <col min="9523" max="9523" width="36.5703125" style="127" customWidth="1"/>
    <col min="9524" max="9524" width="37" style="127" customWidth="1"/>
    <col min="9525" max="9543" width="36.85546875" style="127" customWidth="1"/>
    <col min="9544" max="9544" width="37" style="127" customWidth="1"/>
    <col min="9545" max="9562" width="36.85546875" style="127" customWidth="1"/>
    <col min="9563" max="9563" width="36.5703125" style="127" customWidth="1"/>
    <col min="9564" max="9576" width="36.85546875" style="127" customWidth="1"/>
    <col min="9577" max="9577" width="36.5703125" style="127" customWidth="1"/>
    <col min="9578" max="9580" width="36.85546875" style="127" customWidth="1"/>
    <col min="9581" max="9581" width="36.5703125" style="127" customWidth="1"/>
    <col min="9582" max="9589" width="36.85546875" style="127" customWidth="1"/>
    <col min="9590" max="9590" width="36.5703125" style="127" customWidth="1"/>
    <col min="9591" max="9728" width="36.85546875" style="127"/>
    <col min="9729" max="9729" width="18.5703125" style="127" customWidth="1"/>
    <col min="9730" max="9738" width="31.42578125" style="127" customWidth="1"/>
    <col min="9739" max="9755" width="36.85546875" style="127" customWidth="1"/>
    <col min="9756" max="9756" width="37" style="127" customWidth="1"/>
    <col min="9757" max="9772" width="36.85546875" style="127" customWidth="1"/>
    <col min="9773" max="9773" width="37.140625" style="127" customWidth="1"/>
    <col min="9774" max="9775" width="36.85546875" style="127" customWidth="1"/>
    <col min="9776" max="9776" width="36.5703125" style="127" customWidth="1"/>
    <col min="9777" max="9778" width="36.85546875" style="127" customWidth="1"/>
    <col min="9779" max="9779" width="36.5703125" style="127" customWidth="1"/>
    <col min="9780" max="9780" width="37" style="127" customWidth="1"/>
    <col min="9781" max="9799" width="36.85546875" style="127" customWidth="1"/>
    <col min="9800" max="9800" width="37" style="127" customWidth="1"/>
    <col min="9801" max="9818" width="36.85546875" style="127" customWidth="1"/>
    <col min="9819" max="9819" width="36.5703125" style="127" customWidth="1"/>
    <col min="9820" max="9832" width="36.85546875" style="127" customWidth="1"/>
    <col min="9833" max="9833" width="36.5703125" style="127" customWidth="1"/>
    <col min="9834" max="9836" width="36.85546875" style="127" customWidth="1"/>
    <col min="9837" max="9837" width="36.5703125" style="127" customWidth="1"/>
    <col min="9838" max="9845" width="36.85546875" style="127" customWidth="1"/>
    <col min="9846" max="9846" width="36.5703125" style="127" customWidth="1"/>
    <col min="9847" max="9984" width="36.85546875" style="127"/>
    <col min="9985" max="9985" width="18.5703125" style="127" customWidth="1"/>
    <col min="9986" max="9994" width="31.42578125" style="127" customWidth="1"/>
    <col min="9995" max="10011" width="36.85546875" style="127" customWidth="1"/>
    <col min="10012" max="10012" width="37" style="127" customWidth="1"/>
    <col min="10013" max="10028" width="36.85546875" style="127" customWidth="1"/>
    <col min="10029" max="10029" width="37.140625" style="127" customWidth="1"/>
    <col min="10030" max="10031" width="36.85546875" style="127" customWidth="1"/>
    <col min="10032" max="10032" width="36.5703125" style="127" customWidth="1"/>
    <col min="10033" max="10034" width="36.85546875" style="127" customWidth="1"/>
    <col min="10035" max="10035" width="36.5703125" style="127" customWidth="1"/>
    <col min="10036" max="10036" width="37" style="127" customWidth="1"/>
    <col min="10037" max="10055" width="36.85546875" style="127" customWidth="1"/>
    <col min="10056" max="10056" width="37" style="127" customWidth="1"/>
    <col min="10057" max="10074" width="36.85546875" style="127" customWidth="1"/>
    <col min="10075" max="10075" width="36.5703125" style="127" customWidth="1"/>
    <col min="10076" max="10088" width="36.85546875" style="127" customWidth="1"/>
    <col min="10089" max="10089" width="36.5703125" style="127" customWidth="1"/>
    <col min="10090" max="10092" width="36.85546875" style="127" customWidth="1"/>
    <col min="10093" max="10093" width="36.5703125" style="127" customWidth="1"/>
    <col min="10094" max="10101" width="36.85546875" style="127" customWidth="1"/>
    <col min="10102" max="10102" width="36.5703125" style="127" customWidth="1"/>
    <col min="10103" max="10240" width="36.85546875" style="127"/>
    <col min="10241" max="10241" width="18.5703125" style="127" customWidth="1"/>
    <col min="10242" max="10250" width="31.42578125" style="127" customWidth="1"/>
    <col min="10251" max="10267" width="36.85546875" style="127" customWidth="1"/>
    <col min="10268" max="10268" width="37" style="127" customWidth="1"/>
    <col min="10269" max="10284" width="36.85546875" style="127" customWidth="1"/>
    <col min="10285" max="10285" width="37.140625" style="127" customWidth="1"/>
    <col min="10286" max="10287" width="36.85546875" style="127" customWidth="1"/>
    <col min="10288" max="10288" width="36.5703125" style="127" customWidth="1"/>
    <col min="10289" max="10290" width="36.85546875" style="127" customWidth="1"/>
    <col min="10291" max="10291" width="36.5703125" style="127" customWidth="1"/>
    <col min="10292" max="10292" width="37" style="127" customWidth="1"/>
    <col min="10293" max="10311" width="36.85546875" style="127" customWidth="1"/>
    <col min="10312" max="10312" width="37" style="127" customWidth="1"/>
    <col min="10313" max="10330" width="36.85546875" style="127" customWidth="1"/>
    <col min="10331" max="10331" width="36.5703125" style="127" customWidth="1"/>
    <col min="10332" max="10344" width="36.85546875" style="127" customWidth="1"/>
    <col min="10345" max="10345" width="36.5703125" style="127" customWidth="1"/>
    <col min="10346" max="10348" width="36.85546875" style="127" customWidth="1"/>
    <col min="10349" max="10349" width="36.5703125" style="127" customWidth="1"/>
    <col min="10350" max="10357" width="36.85546875" style="127" customWidth="1"/>
    <col min="10358" max="10358" width="36.5703125" style="127" customWidth="1"/>
    <col min="10359" max="10496" width="36.85546875" style="127"/>
    <col min="10497" max="10497" width="18.5703125" style="127" customWidth="1"/>
    <col min="10498" max="10506" width="31.42578125" style="127" customWidth="1"/>
    <col min="10507" max="10523" width="36.85546875" style="127" customWidth="1"/>
    <col min="10524" max="10524" width="37" style="127" customWidth="1"/>
    <col min="10525" max="10540" width="36.85546875" style="127" customWidth="1"/>
    <col min="10541" max="10541" width="37.140625" style="127" customWidth="1"/>
    <col min="10542" max="10543" width="36.85546875" style="127" customWidth="1"/>
    <col min="10544" max="10544" width="36.5703125" style="127" customWidth="1"/>
    <col min="10545" max="10546" width="36.85546875" style="127" customWidth="1"/>
    <col min="10547" max="10547" width="36.5703125" style="127" customWidth="1"/>
    <col min="10548" max="10548" width="37" style="127" customWidth="1"/>
    <col min="10549" max="10567" width="36.85546875" style="127" customWidth="1"/>
    <col min="10568" max="10568" width="37" style="127" customWidth="1"/>
    <col min="10569" max="10586" width="36.85546875" style="127" customWidth="1"/>
    <col min="10587" max="10587" width="36.5703125" style="127" customWidth="1"/>
    <col min="10588" max="10600" width="36.85546875" style="127" customWidth="1"/>
    <col min="10601" max="10601" width="36.5703125" style="127" customWidth="1"/>
    <col min="10602" max="10604" width="36.85546875" style="127" customWidth="1"/>
    <col min="10605" max="10605" width="36.5703125" style="127" customWidth="1"/>
    <col min="10606" max="10613" width="36.85546875" style="127" customWidth="1"/>
    <col min="10614" max="10614" width="36.5703125" style="127" customWidth="1"/>
    <col min="10615" max="10752" width="36.85546875" style="127"/>
    <col min="10753" max="10753" width="18.5703125" style="127" customWidth="1"/>
    <col min="10754" max="10762" width="31.42578125" style="127" customWidth="1"/>
    <col min="10763" max="10779" width="36.85546875" style="127" customWidth="1"/>
    <col min="10780" max="10780" width="37" style="127" customWidth="1"/>
    <col min="10781" max="10796" width="36.85546875" style="127" customWidth="1"/>
    <col min="10797" max="10797" width="37.140625" style="127" customWidth="1"/>
    <col min="10798" max="10799" width="36.85546875" style="127" customWidth="1"/>
    <col min="10800" max="10800" width="36.5703125" style="127" customWidth="1"/>
    <col min="10801" max="10802" width="36.85546875" style="127" customWidth="1"/>
    <col min="10803" max="10803" width="36.5703125" style="127" customWidth="1"/>
    <col min="10804" max="10804" width="37" style="127" customWidth="1"/>
    <col min="10805" max="10823" width="36.85546875" style="127" customWidth="1"/>
    <col min="10824" max="10824" width="37" style="127" customWidth="1"/>
    <col min="10825" max="10842" width="36.85546875" style="127" customWidth="1"/>
    <col min="10843" max="10843" width="36.5703125" style="127" customWidth="1"/>
    <col min="10844" max="10856" width="36.85546875" style="127" customWidth="1"/>
    <col min="10857" max="10857" width="36.5703125" style="127" customWidth="1"/>
    <col min="10858" max="10860" width="36.85546875" style="127" customWidth="1"/>
    <col min="10861" max="10861" width="36.5703125" style="127" customWidth="1"/>
    <col min="10862" max="10869" width="36.85546875" style="127" customWidth="1"/>
    <col min="10870" max="10870" width="36.5703125" style="127" customWidth="1"/>
    <col min="10871" max="11008" width="36.85546875" style="127"/>
    <col min="11009" max="11009" width="18.5703125" style="127" customWidth="1"/>
    <col min="11010" max="11018" width="31.42578125" style="127" customWidth="1"/>
    <col min="11019" max="11035" width="36.85546875" style="127" customWidth="1"/>
    <col min="11036" max="11036" width="37" style="127" customWidth="1"/>
    <col min="11037" max="11052" width="36.85546875" style="127" customWidth="1"/>
    <col min="11053" max="11053" width="37.140625" style="127" customWidth="1"/>
    <col min="11054" max="11055" width="36.85546875" style="127" customWidth="1"/>
    <col min="11056" max="11056" width="36.5703125" style="127" customWidth="1"/>
    <col min="11057" max="11058" width="36.85546875" style="127" customWidth="1"/>
    <col min="11059" max="11059" width="36.5703125" style="127" customWidth="1"/>
    <col min="11060" max="11060" width="37" style="127" customWidth="1"/>
    <col min="11061" max="11079" width="36.85546875" style="127" customWidth="1"/>
    <col min="11080" max="11080" width="37" style="127" customWidth="1"/>
    <col min="11081" max="11098" width="36.85546875" style="127" customWidth="1"/>
    <col min="11099" max="11099" width="36.5703125" style="127" customWidth="1"/>
    <col min="11100" max="11112" width="36.85546875" style="127" customWidth="1"/>
    <col min="11113" max="11113" width="36.5703125" style="127" customWidth="1"/>
    <col min="11114" max="11116" width="36.85546875" style="127" customWidth="1"/>
    <col min="11117" max="11117" width="36.5703125" style="127" customWidth="1"/>
    <col min="11118" max="11125" width="36.85546875" style="127" customWidth="1"/>
    <col min="11126" max="11126" width="36.5703125" style="127" customWidth="1"/>
    <col min="11127" max="11264" width="36.85546875" style="127"/>
    <col min="11265" max="11265" width="18.5703125" style="127" customWidth="1"/>
    <col min="11266" max="11274" width="31.42578125" style="127" customWidth="1"/>
    <col min="11275" max="11291" width="36.85546875" style="127" customWidth="1"/>
    <col min="11292" max="11292" width="37" style="127" customWidth="1"/>
    <col min="11293" max="11308" width="36.85546875" style="127" customWidth="1"/>
    <col min="11309" max="11309" width="37.140625" style="127" customWidth="1"/>
    <col min="11310" max="11311" width="36.85546875" style="127" customWidth="1"/>
    <col min="11312" max="11312" width="36.5703125" style="127" customWidth="1"/>
    <col min="11313" max="11314" width="36.85546875" style="127" customWidth="1"/>
    <col min="11315" max="11315" width="36.5703125" style="127" customWidth="1"/>
    <col min="11316" max="11316" width="37" style="127" customWidth="1"/>
    <col min="11317" max="11335" width="36.85546875" style="127" customWidth="1"/>
    <col min="11336" max="11336" width="37" style="127" customWidth="1"/>
    <col min="11337" max="11354" width="36.85546875" style="127" customWidth="1"/>
    <col min="11355" max="11355" width="36.5703125" style="127" customWidth="1"/>
    <col min="11356" max="11368" width="36.85546875" style="127" customWidth="1"/>
    <col min="11369" max="11369" width="36.5703125" style="127" customWidth="1"/>
    <col min="11370" max="11372" width="36.85546875" style="127" customWidth="1"/>
    <col min="11373" max="11373" width="36.5703125" style="127" customWidth="1"/>
    <col min="11374" max="11381" width="36.85546875" style="127" customWidth="1"/>
    <col min="11382" max="11382" width="36.5703125" style="127" customWidth="1"/>
    <col min="11383" max="11520" width="36.85546875" style="127"/>
    <col min="11521" max="11521" width="18.5703125" style="127" customWidth="1"/>
    <col min="11522" max="11530" width="31.42578125" style="127" customWidth="1"/>
    <col min="11531" max="11547" width="36.85546875" style="127" customWidth="1"/>
    <col min="11548" max="11548" width="37" style="127" customWidth="1"/>
    <col min="11549" max="11564" width="36.85546875" style="127" customWidth="1"/>
    <col min="11565" max="11565" width="37.140625" style="127" customWidth="1"/>
    <col min="11566" max="11567" width="36.85546875" style="127" customWidth="1"/>
    <col min="11568" max="11568" width="36.5703125" style="127" customWidth="1"/>
    <col min="11569" max="11570" width="36.85546875" style="127" customWidth="1"/>
    <col min="11571" max="11571" width="36.5703125" style="127" customWidth="1"/>
    <col min="11572" max="11572" width="37" style="127" customWidth="1"/>
    <col min="11573" max="11591" width="36.85546875" style="127" customWidth="1"/>
    <col min="11592" max="11592" width="37" style="127" customWidth="1"/>
    <col min="11593" max="11610" width="36.85546875" style="127" customWidth="1"/>
    <col min="11611" max="11611" width="36.5703125" style="127" customWidth="1"/>
    <col min="11612" max="11624" width="36.85546875" style="127" customWidth="1"/>
    <col min="11625" max="11625" width="36.5703125" style="127" customWidth="1"/>
    <col min="11626" max="11628" width="36.85546875" style="127" customWidth="1"/>
    <col min="11629" max="11629" width="36.5703125" style="127" customWidth="1"/>
    <col min="11630" max="11637" width="36.85546875" style="127" customWidth="1"/>
    <col min="11638" max="11638" width="36.5703125" style="127" customWidth="1"/>
    <col min="11639" max="11776" width="36.85546875" style="127"/>
    <col min="11777" max="11777" width="18.5703125" style="127" customWidth="1"/>
    <col min="11778" max="11786" width="31.42578125" style="127" customWidth="1"/>
    <col min="11787" max="11803" width="36.85546875" style="127" customWidth="1"/>
    <col min="11804" max="11804" width="37" style="127" customWidth="1"/>
    <col min="11805" max="11820" width="36.85546875" style="127" customWidth="1"/>
    <col min="11821" max="11821" width="37.140625" style="127" customWidth="1"/>
    <col min="11822" max="11823" width="36.85546875" style="127" customWidth="1"/>
    <col min="11824" max="11824" width="36.5703125" style="127" customWidth="1"/>
    <col min="11825" max="11826" width="36.85546875" style="127" customWidth="1"/>
    <col min="11827" max="11827" width="36.5703125" style="127" customWidth="1"/>
    <col min="11828" max="11828" width="37" style="127" customWidth="1"/>
    <col min="11829" max="11847" width="36.85546875" style="127" customWidth="1"/>
    <col min="11848" max="11848" width="37" style="127" customWidth="1"/>
    <col min="11849" max="11866" width="36.85546875" style="127" customWidth="1"/>
    <col min="11867" max="11867" width="36.5703125" style="127" customWidth="1"/>
    <col min="11868" max="11880" width="36.85546875" style="127" customWidth="1"/>
    <col min="11881" max="11881" width="36.5703125" style="127" customWidth="1"/>
    <col min="11882" max="11884" width="36.85546875" style="127" customWidth="1"/>
    <col min="11885" max="11885" width="36.5703125" style="127" customWidth="1"/>
    <col min="11886" max="11893" width="36.85546875" style="127" customWidth="1"/>
    <col min="11894" max="11894" width="36.5703125" style="127" customWidth="1"/>
    <col min="11895" max="12032" width="36.85546875" style="127"/>
    <col min="12033" max="12033" width="18.5703125" style="127" customWidth="1"/>
    <col min="12034" max="12042" width="31.42578125" style="127" customWidth="1"/>
    <col min="12043" max="12059" width="36.85546875" style="127" customWidth="1"/>
    <col min="12060" max="12060" width="37" style="127" customWidth="1"/>
    <col min="12061" max="12076" width="36.85546875" style="127" customWidth="1"/>
    <col min="12077" max="12077" width="37.140625" style="127" customWidth="1"/>
    <col min="12078" max="12079" width="36.85546875" style="127" customWidth="1"/>
    <col min="12080" max="12080" width="36.5703125" style="127" customWidth="1"/>
    <col min="12081" max="12082" width="36.85546875" style="127" customWidth="1"/>
    <col min="12083" max="12083" width="36.5703125" style="127" customWidth="1"/>
    <col min="12084" max="12084" width="37" style="127" customWidth="1"/>
    <col min="12085" max="12103" width="36.85546875" style="127" customWidth="1"/>
    <col min="12104" max="12104" width="37" style="127" customWidth="1"/>
    <col min="12105" max="12122" width="36.85546875" style="127" customWidth="1"/>
    <col min="12123" max="12123" width="36.5703125" style="127" customWidth="1"/>
    <col min="12124" max="12136" width="36.85546875" style="127" customWidth="1"/>
    <col min="12137" max="12137" width="36.5703125" style="127" customWidth="1"/>
    <col min="12138" max="12140" width="36.85546875" style="127" customWidth="1"/>
    <col min="12141" max="12141" width="36.5703125" style="127" customWidth="1"/>
    <col min="12142" max="12149" width="36.85546875" style="127" customWidth="1"/>
    <col min="12150" max="12150" width="36.5703125" style="127" customWidth="1"/>
    <col min="12151" max="12288" width="36.85546875" style="127"/>
    <col min="12289" max="12289" width="18.5703125" style="127" customWidth="1"/>
    <col min="12290" max="12298" width="31.42578125" style="127" customWidth="1"/>
    <col min="12299" max="12315" width="36.85546875" style="127" customWidth="1"/>
    <col min="12316" max="12316" width="37" style="127" customWidth="1"/>
    <col min="12317" max="12332" width="36.85546875" style="127" customWidth="1"/>
    <col min="12333" max="12333" width="37.140625" style="127" customWidth="1"/>
    <col min="12334" max="12335" width="36.85546875" style="127" customWidth="1"/>
    <col min="12336" max="12336" width="36.5703125" style="127" customWidth="1"/>
    <col min="12337" max="12338" width="36.85546875" style="127" customWidth="1"/>
    <col min="12339" max="12339" width="36.5703125" style="127" customWidth="1"/>
    <col min="12340" max="12340" width="37" style="127" customWidth="1"/>
    <col min="12341" max="12359" width="36.85546875" style="127" customWidth="1"/>
    <col min="12360" max="12360" width="37" style="127" customWidth="1"/>
    <col min="12361" max="12378" width="36.85546875" style="127" customWidth="1"/>
    <col min="12379" max="12379" width="36.5703125" style="127" customWidth="1"/>
    <col min="12380" max="12392" width="36.85546875" style="127" customWidth="1"/>
    <col min="12393" max="12393" width="36.5703125" style="127" customWidth="1"/>
    <col min="12394" max="12396" width="36.85546875" style="127" customWidth="1"/>
    <col min="12397" max="12397" width="36.5703125" style="127" customWidth="1"/>
    <col min="12398" max="12405" width="36.85546875" style="127" customWidth="1"/>
    <col min="12406" max="12406" width="36.5703125" style="127" customWidth="1"/>
    <col min="12407" max="12544" width="36.85546875" style="127"/>
    <col min="12545" max="12545" width="18.5703125" style="127" customWidth="1"/>
    <col min="12546" max="12554" width="31.42578125" style="127" customWidth="1"/>
    <col min="12555" max="12571" width="36.85546875" style="127" customWidth="1"/>
    <col min="12572" max="12572" width="37" style="127" customWidth="1"/>
    <col min="12573" max="12588" width="36.85546875" style="127" customWidth="1"/>
    <col min="12589" max="12589" width="37.140625" style="127" customWidth="1"/>
    <col min="12590" max="12591" width="36.85546875" style="127" customWidth="1"/>
    <col min="12592" max="12592" width="36.5703125" style="127" customWidth="1"/>
    <col min="12593" max="12594" width="36.85546875" style="127" customWidth="1"/>
    <col min="12595" max="12595" width="36.5703125" style="127" customWidth="1"/>
    <col min="12596" max="12596" width="37" style="127" customWidth="1"/>
    <col min="12597" max="12615" width="36.85546875" style="127" customWidth="1"/>
    <col min="12616" max="12616" width="37" style="127" customWidth="1"/>
    <col min="12617" max="12634" width="36.85546875" style="127" customWidth="1"/>
    <col min="12635" max="12635" width="36.5703125" style="127" customWidth="1"/>
    <col min="12636" max="12648" width="36.85546875" style="127" customWidth="1"/>
    <col min="12649" max="12649" width="36.5703125" style="127" customWidth="1"/>
    <col min="12650" max="12652" width="36.85546875" style="127" customWidth="1"/>
    <col min="12653" max="12653" width="36.5703125" style="127" customWidth="1"/>
    <col min="12654" max="12661" width="36.85546875" style="127" customWidth="1"/>
    <col min="12662" max="12662" width="36.5703125" style="127" customWidth="1"/>
    <col min="12663" max="12800" width="36.85546875" style="127"/>
    <col min="12801" max="12801" width="18.5703125" style="127" customWidth="1"/>
    <col min="12802" max="12810" width="31.42578125" style="127" customWidth="1"/>
    <col min="12811" max="12827" width="36.85546875" style="127" customWidth="1"/>
    <col min="12828" max="12828" width="37" style="127" customWidth="1"/>
    <col min="12829" max="12844" width="36.85546875" style="127" customWidth="1"/>
    <col min="12845" max="12845" width="37.140625" style="127" customWidth="1"/>
    <col min="12846" max="12847" width="36.85546875" style="127" customWidth="1"/>
    <col min="12848" max="12848" width="36.5703125" style="127" customWidth="1"/>
    <col min="12849" max="12850" width="36.85546875" style="127" customWidth="1"/>
    <col min="12851" max="12851" width="36.5703125" style="127" customWidth="1"/>
    <col min="12852" max="12852" width="37" style="127" customWidth="1"/>
    <col min="12853" max="12871" width="36.85546875" style="127" customWidth="1"/>
    <col min="12872" max="12872" width="37" style="127" customWidth="1"/>
    <col min="12873" max="12890" width="36.85546875" style="127" customWidth="1"/>
    <col min="12891" max="12891" width="36.5703125" style="127" customWidth="1"/>
    <col min="12892" max="12904" width="36.85546875" style="127" customWidth="1"/>
    <col min="12905" max="12905" width="36.5703125" style="127" customWidth="1"/>
    <col min="12906" max="12908" width="36.85546875" style="127" customWidth="1"/>
    <col min="12909" max="12909" width="36.5703125" style="127" customWidth="1"/>
    <col min="12910" max="12917" width="36.85546875" style="127" customWidth="1"/>
    <col min="12918" max="12918" width="36.5703125" style="127" customWidth="1"/>
    <col min="12919" max="13056" width="36.85546875" style="127"/>
    <col min="13057" max="13057" width="18.5703125" style="127" customWidth="1"/>
    <col min="13058" max="13066" width="31.42578125" style="127" customWidth="1"/>
    <col min="13067" max="13083" width="36.85546875" style="127" customWidth="1"/>
    <col min="13084" max="13084" width="37" style="127" customWidth="1"/>
    <col min="13085" max="13100" width="36.85546875" style="127" customWidth="1"/>
    <col min="13101" max="13101" width="37.140625" style="127" customWidth="1"/>
    <col min="13102" max="13103" width="36.85546875" style="127" customWidth="1"/>
    <col min="13104" max="13104" width="36.5703125" style="127" customWidth="1"/>
    <col min="13105" max="13106" width="36.85546875" style="127" customWidth="1"/>
    <col min="13107" max="13107" width="36.5703125" style="127" customWidth="1"/>
    <col min="13108" max="13108" width="37" style="127" customWidth="1"/>
    <col min="13109" max="13127" width="36.85546875" style="127" customWidth="1"/>
    <col min="13128" max="13128" width="37" style="127" customWidth="1"/>
    <col min="13129" max="13146" width="36.85546875" style="127" customWidth="1"/>
    <col min="13147" max="13147" width="36.5703125" style="127" customWidth="1"/>
    <col min="13148" max="13160" width="36.85546875" style="127" customWidth="1"/>
    <col min="13161" max="13161" width="36.5703125" style="127" customWidth="1"/>
    <col min="13162" max="13164" width="36.85546875" style="127" customWidth="1"/>
    <col min="13165" max="13165" width="36.5703125" style="127" customWidth="1"/>
    <col min="13166" max="13173" width="36.85546875" style="127" customWidth="1"/>
    <col min="13174" max="13174" width="36.5703125" style="127" customWidth="1"/>
    <col min="13175" max="13312" width="36.85546875" style="127"/>
    <col min="13313" max="13313" width="18.5703125" style="127" customWidth="1"/>
    <col min="13314" max="13322" width="31.42578125" style="127" customWidth="1"/>
    <col min="13323" max="13339" width="36.85546875" style="127" customWidth="1"/>
    <col min="13340" max="13340" width="37" style="127" customWidth="1"/>
    <col min="13341" max="13356" width="36.85546875" style="127" customWidth="1"/>
    <col min="13357" max="13357" width="37.140625" style="127" customWidth="1"/>
    <col min="13358" max="13359" width="36.85546875" style="127" customWidth="1"/>
    <col min="13360" max="13360" width="36.5703125" style="127" customWidth="1"/>
    <col min="13361" max="13362" width="36.85546875" style="127" customWidth="1"/>
    <col min="13363" max="13363" width="36.5703125" style="127" customWidth="1"/>
    <col min="13364" max="13364" width="37" style="127" customWidth="1"/>
    <col min="13365" max="13383" width="36.85546875" style="127" customWidth="1"/>
    <col min="13384" max="13384" width="37" style="127" customWidth="1"/>
    <col min="13385" max="13402" width="36.85546875" style="127" customWidth="1"/>
    <col min="13403" max="13403" width="36.5703125" style="127" customWidth="1"/>
    <col min="13404" max="13416" width="36.85546875" style="127" customWidth="1"/>
    <col min="13417" max="13417" width="36.5703125" style="127" customWidth="1"/>
    <col min="13418" max="13420" width="36.85546875" style="127" customWidth="1"/>
    <col min="13421" max="13421" width="36.5703125" style="127" customWidth="1"/>
    <col min="13422" max="13429" width="36.85546875" style="127" customWidth="1"/>
    <col min="13430" max="13430" width="36.5703125" style="127" customWidth="1"/>
    <col min="13431" max="13568" width="36.85546875" style="127"/>
    <col min="13569" max="13569" width="18.5703125" style="127" customWidth="1"/>
    <col min="13570" max="13578" width="31.42578125" style="127" customWidth="1"/>
    <col min="13579" max="13595" width="36.85546875" style="127" customWidth="1"/>
    <col min="13596" max="13596" width="37" style="127" customWidth="1"/>
    <col min="13597" max="13612" width="36.85546875" style="127" customWidth="1"/>
    <col min="13613" max="13613" width="37.140625" style="127" customWidth="1"/>
    <col min="13614" max="13615" width="36.85546875" style="127" customWidth="1"/>
    <col min="13616" max="13616" width="36.5703125" style="127" customWidth="1"/>
    <col min="13617" max="13618" width="36.85546875" style="127" customWidth="1"/>
    <col min="13619" max="13619" width="36.5703125" style="127" customWidth="1"/>
    <col min="13620" max="13620" width="37" style="127" customWidth="1"/>
    <col min="13621" max="13639" width="36.85546875" style="127" customWidth="1"/>
    <col min="13640" max="13640" width="37" style="127" customWidth="1"/>
    <col min="13641" max="13658" width="36.85546875" style="127" customWidth="1"/>
    <col min="13659" max="13659" width="36.5703125" style="127" customWidth="1"/>
    <col min="13660" max="13672" width="36.85546875" style="127" customWidth="1"/>
    <col min="13673" max="13673" width="36.5703125" style="127" customWidth="1"/>
    <col min="13674" max="13676" width="36.85546875" style="127" customWidth="1"/>
    <col min="13677" max="13677" width="36.5703125" style="127" customWidth="1"/>
    <col min="13678" max="13685" width="36.85546875" style="127" customWidth="1"/>
    <col min="13686" max="13686" width="36.5703125" style="127" customWidth="1"/>
    <col min="13687" max="13824" width="36.85546875" style="127"/>
    <col min="13825" max="13825" width="18.5703125" style="127" customWidth="1"/>
    <col min="13826" max="13834" width="31.42578125" style="127" customWidth="1"/>
    <col min="13835" max="13851" width="36.85546875" style="127" customWidth="1"/>
    <col min="13852" max="13852" width="37" style="127" customWidth="1"/>
    <col min="13853" max="13868" width="36.85546875" style="127" customWidth="1"/>
    <col min="13869" max="13869" width="37.140625" style="127" customWidth="1"/>
    <col min="13870" max="13871" width="36.85546875" style="127" customWidth="1"/>
    <col min="13872" max="13872" width="36.5703125" style="127" customWidth="1"/>
    <col min="13873" max="13874" width="36.85546875" style="127" customWidth="1"/>
    <col min="13875" max="13875" width="36.5703125" style="127" customWidth="1"/>
    <col min="13876" max="13876" width="37" style="127" customWidth="1"/>
    <col min="13877" max="13895" width="36.85546875" style="127" customWidth="1"/>
    <col min="13896" max="13896" width="37" style="127" customWidth="1"/>
    <col min="13897" max="13914" width="36.85546875" style="127" customWidth="1"/>
    <col min="13915" max="13915" width="36.5703125" style="127" customWidth="1"/>
    <col min="13916" max="13928" width="36.85546875" style="127" customWidth="1"/>
    <col min="13929" max="13929" width="36.5703125" style="127" customWidth="1"/>
    <col min="13930" max="13932" width="36.85546875" style="127" customWidth="1"/>
    <col min="13933" max="13933" width="36.5703125" style="127" customWidth="1"/>
    <col min="13934" max="13941" width="36.85546875" style="127" customWidth="1"/>
    <col min="13942" max="13942" width="36.5703125" style="127" customWidth="1"/>
    <col min="13943" max="14080" width="36.85546875" style="127"/>
    <col min="14081" max="14081" width="18.5703125" style="127" customWidth="1"/>
    <col min="14082" max="14090" width="31.42578125" style="127" customWidth="1"/>
    <col min="14091" max="14107" width="36.85546875" style="127" customWidth="1"/>
    <col min="14108" max="14108" width="37" style="127" customWidth="1"/>
    <col min="14109" max="14124" width="36.85546875" style="127" customWidth="1"/>
    <col min="14125" max="14125" width="37.140625" style="127" customWidth="1"/>
    <col min="14126" max="14127" width="36.85546875" style="127" customWidth="1"/>
    <col min="14128" max="14128" width="36.5703125" style="127" customWidth="1"/>
    <col min="14129" max="14130" width="36.85546875" style="127" customWidth="1"/>
    <col min="14131" max="14131" width="36.5703125" style="127" customWidth="1"/>
    <col min="14132" max="14132" width="37" style="127" customWidth="1"/>
    <col min="14133" max="14151" width="36.85546875" style="127" customWidth="1"/>
    <col min="14152" max="14152" width="37" style="127" customWidth="1"/>
    <col min="14153" max="14170" width="36.85546875" style="127" customWidth="1"/>
    <col min="14171" max="14171" width="36.5703125" style="127" customWidth="1"/>
    <col min="14172" max="14184" width="36.85546875" style="127" customWidth="1"/>
    <col min="14185" max="14185" width="36.5703125" style="127" customWidth="1"/>
    <col min="14186" max="14188" width="36.85546875" style="127" customWidth="1"/>
    <col min="14189" max="14189" width="36.5703125" style="127" customWidth="1"/>
    <col min="14190" max="14197" width="36.85546875" style="127" customWidth="1"/>
    <col min="14198" max="14198" width="36.5703125" style="127" customWidth="1"/>
    <col min="14199" max="14336" width="36.85546875" style="127"/>
    <col min="14337" max="14337" width="18.5703125" style="127" customWidth="1"/>
    <col min="14338" max="14346" width="31.42578125" style="127" customWidth="1"/>
    <col min="14347" max="14363" width="36.85546875" style="127" customWidth="1"/>
    <col min="14364" max="14364" width="37" style="127" customWidth="1"/>
    <col min="14365" max="14380" width="36.85546875" style="127" customWidth="1"/>
    <col min="14381" max="14381" width="37.140625" style="127" customWidth="1"/>
    <col min="14382" max="14383" width="36.85546875" style="127" customWidth="1"/>
    <col min="14384" max="14384" width="36.5703125" style="127" customWidth="1"/>
    <col min="14385" max="14386" width="36.85546875" style="127" customWidth="1"/>
    <col min="14387" max="14387" width="36.5703125" style="127" customWidth="1"/>
    <col min="14388" max="14388" width="37" style="127" customWidth="1"/>
    <col min="14389" max="14407" width="36.85546875" style="127" customWidth="1"/>
    <col min="14408" max="14408" width="37" style="127" customWidth="1"/>
    <col min="14409" max="14426" width="36.85546875" style="127" customWidth="1"/>
    <col min="14427" max="14427" width="36.5703125" style="127" customWidth="1"/>
    <col min="14428" max="14440" width="36.85546875" style="127" customWidth="1"/>
    <col min="14441" max="14441" width="36.5703125" style="127" customWidth="1"/>
    <col min="14442" max="14444" width="36.85546875" style="127" customWidth="1"/>
    <col min="14445" max="14445" width="36.5703125" style="127" customWidth="1"/>
    <col min="14446" max="14453" width="36.85546875" style="127" customWidth="1"/>
    <col min="14454" max="14454" width="36.5703125" style="127" customWidth="1"/>
    <col min="14455" max="14592" width="36.85546875" style="127"/>
    <col min="14593" max="14593" width="18.5703125" style="127" customWidth="1"/>
    <col min="14594" max="14602" width="31.42578125" style="127" customWidth="1"/>
    <col min="14603" max="14619" width="36.85546875" style="127" customWidth="1"/>
    <col min="14620" max="14620" width="37" style="127" customWidth="1"/>
    <col min="14621" max="14636" width="36.85546875" style="127" customWidth="1"/>
    <col min="14637" max="14637" width="37.140625" style="127" customWidth="1"/>
    <col min="14638" max="14639" width="36.85546875" style="127" customWidth="1"/>
    <col min="14640" max="14640" width="36.5703125" style="127" customWidth="1"/>
    <col min="14641" max="14642" width="36.85546875" style="127" customWidth="1"/>
    <col min="14643" max="14643" width="36.5703125" style="127" customWidth="1"/>
    <col min="14644" max="14644" width="37" style="127" customWidth="1"/>
    <col min="14645" max="14663" width="36.85546875" style="127" customWidth="1"/>
    <col min="14664" max="14664" width="37" style="127" customWidth="1"/>
    <col min="14665" max="14682" width="36.85546875" style="127" customWidth="1"/>
    <col min="14683" max="14683" width="36.5703125" style="127" customWidth="1"/>
    <col min="14684" max="14696" width="36.85546875" style="127" customWidth="1"/>
    <col min="14697" max="14697" width="36.5703125" style="127" customWidth="1"/>
    <col min="14698" max="14700" width="36.85546875" style="127" customWidth="1"/>
    <col min="14701" max="14701" width="36.5703125" style="127" customWidth="1"/>
    <col min="14702" max="14709" width="36.85546875" style="127" customWidth="1"/>
    <col min="14710" max="14710" width="36.5703125" style="127" customWidth="1"/>
    <col min="14711" max="14848" width="36.85546875" style="127"/>
    <col min="14849" max="14849" width="18.5703125" style="127" customWidth="1"/>
    <col min="14850" max="14858" width="31.42578125" style="127" customWidth="1"/>
    <col min="14859" max="14875" width="36.85546875" style="127" customWidth="1"/>
    <col min="14876" max="14876" width="37" style="127" customWidth="1"/>
    <col min="14877" max="14892" width="36.85546875" style="127" customWidth="1"/>
    <col min="14893" max="14893" width="37.140625" style="127" customWidth="1"/>
    <col min="14894" max="14895" width="36.85546875" style="127" customWidth="1"/>
    <col min="14896" max="14896" width="36.5703125" style="127" customWidth="1"/>
    <col min="14897" max="14898" width="36.85546875" style="127" customWidth="1"/>
    <col min="14899" max="14899" width="36.5703125" style="127" customWidth="1"/>
    <col min="14900" max="14900" width="37" style="127" customWidth="1"/>
    <col min="14901" max="14919" width="36.85546875" style="127" customWidth="1"/>
    <col min="14920" max="14920" width="37" style="127" customWidth="1"/>
    <col min="14921" max="14938" width="36.85546875" style="127" customWidth="1"/>
    <col min="14939" max="14939" width="36.5703125" style="127" customWidth="1"/>
    <col min="14940" max="14952" width="36.85546875" style="127" customWidth="1"/>
    <col min="14953" max="14953" width="36.5703125" style="127" customWidth="1"/>
    <col min="14954" max="14956" width="36.85546875" style="127" customWidth="1"/>
    <col min="14957" max="14957" width="36.5703125" style="127" customWidth="1"/>
    <col min="14958" max="14965" width="36.85546875" style="127" customWidth="1"/>
    <col min="14966" max="14966" width="36.5703125" style="127" customWidth="1"/>
    <col min="14967" max="15104" width="36.85546875" style="127"/>
    <col min="15105" max="15105" width="18.5703125" style="127" customWidth="1"/>
    <col min="15106" max="15114" width="31.42578125" style="127" customWidth="1"/>
    <col min="15115" max="15131" width="36.85546875" style="127" customWidth="1"/>
    <col min="15132" max="15132" width="37" style="127" customWidth="1"/>
    <col min="15133" max="15148" width="36.85546875" style="127" customWidth="1"/>
    <col min="15149" max="15149" width="37.140625" style="127" customWidth="1"/>
    <col min="15150" max="15151" width="36.85546875" style="127" customWidth="1"/>
    <col min="15152" max="15152" width="36.5703125" style="127" customWidth="1"/>
    <col min="15153" max="15154" width="36.85546875" style="127" customWidth="1"/>
    <col min="15155" max="15155" width="36.5703125" style="127" customWidth="1"/>
    <col min="15156" max="15156" width="37" style="127" customWidth="1"/>
    <col min="15157" max="15175" width="36.85546875" style="127" customWidth="1"/>
    <col min="15176" max="15176" width="37" style="127" customWidth="1"/>
    <col min="15177" max="15194" width="36.85546875" style="127" customWidth="1"/>
    <col min="15195" max="15195" width="36.5703125" style="127" customWidth="1"/>
    <col min="15196" max="15208" width="36.85546875" style="127" customWidth="1"/>
    <col min="15209" max="15209" width="36.5703125" style="127" customWidth="1"/>
    <col min="15210" max="15212" width="36.85546875" style="127" customWidth="1"/>
    <col min="15213" max="15213" width="36.5703125" style="127" customWidth="1"/>
    <col min="15214" max="15221" width="36.85546875" style="127" customWidth="1"/>
    <col min="15222" max="15222" width="36.5703125" style="127" customWidth="1"/>
    <col min="15223" max="15360" width="36.85546875" style="127"/>
    <col min="15361" max="15361" width="18.5703125" style="127" customWidth="1"/>
    <col min="15362" max="15370" width="31.42578125" style="127" customWidth="1"/>
    <col min="15371" max="15387" width="36.85546875" style="127" customWidth="1"/>
    <col min="15388" max="15388" width="37" style="127" customWidth="1"/>
    <col min="15389" max="15404" width="36.85546875" style="127" customWidth="1"/>
    <col min="15405" max="15405" width="37.140625" style="127" customWidth="1"/>
    <col min="15406" max="15407" width="36.85546875" style="127" customWidth="1"/>
    <col min="15408" max="15408" width="36.5703125" style="127" customWidth="1"/>
    <col min="15409" max="15410" width="36.85546875" style="127" customWidth="1"/>
    <col min="15411" max="15411" width="36.5703125" style="127" customWidth="1"/>
    <col min="15412" max="15412" width="37" style="127" customWidth="1"/>
    <col min="15413" max="15431" width="36.85546875" style="127" customWidth="1"/>
    <col min="15432" max="15432" width="37" style="127" customWidth="1"/>
    <col min="15433" max="15450" width="36.85546875" style="127" customWidth="1"/>
    <col min="15451" max="15451" width="36.5703125" style="127" customWidth="1"/>
    <col min="15452" max="15464" width="36.85546875" style="127" customWidth="1"/>
    <col min="15465" max="15465" width="36.5703125" style="127" customWidth="1"/>
    <col min="15466" max="15468" width="36.85546875" style="127" customWidth="1"/>
    <col min="15469" max="15469" width="36.5703125" style="127" customWidth="1"/>
    <col min="15470" max="15477" width="36.85546875" style="127" customWidth="1"/>
    <col min="15478" max="15478" width="36.5703125" style="127" customWidth="1"/>
    <col min="15479" max="15616" width="36.85546875" style="127"/>
    <col min="15617" max="15617" width="18.5703125" style="127" customWidth="1"/>
    <col min="15618" max="15626" width="31.42578125" style="127" customWidth="1"/>
    <col min="15627" max="15643" width="36.85546875" style="127" customWidth="1"/>
    <col min="15644" max="15644" width="37" style="127" customWidth="1"/>
    <col min="15645" max="15660" width="36.85546875" style="127" customWidth="1"/>
    <col min="15661" max="15661" width="37.140625" style="127" customWidth="1"/>
    <col min="15662" max="15663" width="36.85546875" style="127" customWidth="1"/>
    <col min="15664" max="15664" width="36.5703125" style="127" customWidth="1"/>
    <col min="15665" max="15666" width="36.85546875" style="127" customWidth="1"/>
    <col min="15667" max="15667" width="36.5703125" style="127" customWidth="1"/>
    <col min="15668" max="15668" width="37" style="127" customWidth="1"/>
    <col min="15669" max="15687" width="36.85546875" style="127" customWidth="1"/>
    <col min="15688" max="15688" width="37" style="127" customWidth="1"/>
    <col min="15689" max="15706" width="36.85546875" style="127" customWidth="1"/>
    <col min="15707" max="15707" width="36.5703125" style="127" customWidth="1"/>
    <col min="15708" max="15720" width="36.85546875" style="127" customWidth="1"/>
    <col min="15721" max="15721" width="36.5703125" style="127" customWidth="1"/>
    <col min="15722" max="15724" width="36.85546875" style="127" customWidth="1"/>
    <col min="15725" max="15725" width="36.5703125" style="127" customWidth="1"/>
    <col min="15726" max="15733" width="36.85546875" style="127" customWidth="1"/>
    <col min="15734" max="15734" width="36.5703125" style="127" customWidth="1"/>
    <col min="15735" max="15872" width="36.85546875" style="127"/>
    <col min="15873" max="15873" width="18.5703125" style="127" customWidth="1"/>
    <col min="15874" max="15882" width="31.42578125" style="127" customWidth="1"/>
    <col min="15883" max="15899" width="36.85546875" style="127" customWidth="1"/>
    <col min="15900" max="15900" width="37" style="127" customWidth="1"/>
    <col min="15901" max="15916" width="36.85546875" style="127" customWidth="1"/>
    <col min="15917" max="15917" width="37.140625" style="127" customWidth="1"/>
    <col min="15918" max="15919" width="36.85546875" style="127" customWidth="1"/>
    <col min="15920" max="15920" width="36.5703125" style="127" customWidth="1"/>
    <col min="15921" max="15922" width="36.85546875" style="127" customWidth="1"/>
    <col min="15923" max="15923" width="36.5703125" style="127" customWidth="1"/>
    <col min="15924" max="15924" width="37" style="127" customWidth="1"/>
    <col min="15925" max="15943" width="36.85546875" style="127" customWidth="1"/>
    <col min="15944" max="15944" width="37" style="127" customWidth="1"/>
    <col min="15945" max="15962" width="36.85546875" style="127" customWidth="1"/>
    <col min="15963" max="15963" width="36.5703125" style="127" customWidth="1"/>
    <col min="15964" max="15976" width="36.85546875" style="127" customWidth="1"/>
    <col min="15977" max="15977" width="36.5703125" style="127" customWidth="1"/>
    <col min="15978" max="15980" width="36.85546875" style="127" customWidth="1"/>
    <col min="15981" max="15981" width="36.5703125" style="127" customWidth="1"/>
    <col min="15982" max="15989" width="36.85546875" style="127" customWidth="1"/>
    <col min="15990" max="15990" width="36.5703125" style="127" customWidth="1"/>
    <col min="15991" max="16128" width="36.85546875" style="127"/>
    <col min="16129" max="16129" width="18.5703125" style="127" customWidth="1"/>
    <col min="16130" max="16138" width="31.42578125" style="127" customWidth="1"/>
    <col min="16139" max="16155" width="36.85546875" style="127" customWidth="1"/>
    <col min="16156" max="16156" width="37" style="127" customWidth="1"/>
    <col min="16157" max="16172" width="36.85546875" style="127" customWidth="1"/>
    <col min="16173" max="16173" width="37.140625" style="127" customWidth="1"/>
    <col min="16174" max="16175" width="36.85546875" style="127" customWidth="1"/>
    <col min="16176" max="16176" width="36.5703125" style="127" customWidth="1"/>
    <col min="16177" max="16178" width="36.85546875" style="127" customWidth="1"/>
    <col min="16179" max="16179" width="36.5703125" style="127" customWidth="1"/>
    <col min="16180" max="16180" width="37" style="127" customWidth="1"/>
    <col min="16181" max="16199" width="36.85546875" style="127" customWidth="1"/>
    <col min="16200" max="16200" width="37" style="127" customWidth="1"/>
    <col min="16201" max="16218" width="36.85546875" style="127" customWidth="1"/>
    <col min="16219" max="16219" width="36.5703125" style="127" customWidth="1"/>
    <col min="16220" max="16232" width="36.85546875" style="127" customWidth="1"/>
    <col min="16233" max="16233" width="36.5703125" style="127" customWidth="1"/>
    <col min="16234" max="16236" width="36.85546875" style="127" customWidth="1"/>
    <col min="16237" max="16237" width="36.5703125" style="127" customWidth="1"/>
    <col min="16238" max="16245" width="36.85546875" style="127" customWidth="1"/>
    <col min="16246" max="16246" width="36.5703125" style="127" customWidth="1"/>
    <col min="16247" max="16384" width="36.85546875" style="127"/>
  </cols>
  <sheetData>
    <row r="1" spans="1:245" s="78" customFormat="1" ht="12.75" customHeight="1" x14ac:dyDescent="0.25">
      <c r="A1" s="74" t="s">
        <v>114</v>
      </c>
      <c r="B1" s="75"/>
      <c r="C1" s="76"/>
      <c r="D1" s="76"/>
      <c r="E1" s="76"/>
      <c r="F1" s="76"/>
      <c r="G1" s="76"/>
      <c r="H1" s="76"/>
      <c r="I1" s="76"/>
      <c r="J1" s="76"/>
      <c r="K1" s="77"/>
      <c r="L1" s="77"/>
      <c r="M1" s="77"/>
      <c r="N1" s="77"/>
      <c r="O1" s="77"/>
      <c r="P1" s="77"/>
      <c r="Q1" s="77"/>
      <c r="R1" s="77"/>
      <c r="S1" s="77"/>
      <c r="T1" s="77"/>
      <c r="U1" s="77"/>
      <c r="V1" s="77"/>
      <c r="W1" s="77"/>
      <c r="X1" s="77"/>
      <c r="Y1" s="77"/>
      <c r="Z1" s="77"/>
      <c r="AA1" s="77"/>
      <c r="AB1" s="77"/>
      <c r="AC1" s="77"/>
      <c r="AD1" s="77"/>
      <c r="AE1" s="77"/>
      <c r="AF1" s="77"/>
      <c r="AG1" s="77"/>
      <c r="AH1" s="77"/>
      <c r="AI1" s="77"/>
    </row>
    <row r="2" spans="1:245" s="82" customFormat="1" ht="12.75" customHeight="1" x14ac:dyDescent="0.25">
      <c r="A2" s="79" t="s">
        <v>115</v>
      </c>
      <c r="B2" s="80">
        <v>1</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1"/>
      <c r="AK2" s="81" t="str">
        <f t="shared" ref="AK2:CV2" si="0">IF(AK3="","",AJ2+1)</f>
        <v/>
      </c>
      <c r="AL2" s="81" t="str">
        <f t="shared" si="0"/>
        <v/>
      </c>
      <c r="AM2" s="81" t="str">
        <f t="shared" si="0"/>
        <v/>
      </c>
      <c r="AN2" s="81" t="str">
        <f t="shared" si="0"/>
        <v/>
      </c>
      <c r="AO2" s="81" t="str">
        <f t="shared" si="0"/>
        <v/>
      </c>
      <c r="AP2" s="81" t="str">
        <f t="shared" si="0"/>
        <v/>
      </c>
      <c r="AQ2" s="81" t="str">
        <f t="shared" si="0"/>
        <v/>
      </c>
      <c r="AR2" s="81" t="str">
        <f t="shared" si="0"/>
        <v/>
      </c>
      <c r="AS2" s="81" t="str">
        <f t="shared" si="0"/>
        <v/>
      </c>
      <c r="AT2" s="81" t="str">
        <f t="shared" si="0"/>
        <v/>
      </c>
      <c r="AU2" s="81" t="str">
        <f t="shared" si="0"/>
        <v/>
      </c>
      <c r="AV2" s="81" t="str">
        <f t="shared" si="0"/>
        <v/>
      </c>
      <c r="AW2" s="81" t="str">
        <f t="shared" si="0"/>
        <v/>
      </c>
      <c r="AX2" s="81" t="str">
        <f t="shared" si="0"/>
        <v/>
      </c>
      <c r="AY2" s="81" t="str">
        <f t="shared" si="0"/>
        <v/>
      </c>
      <c r="AZ2" s="81" t="str">
        <f t="shared" si="0"/>
        <v/>
      </c>
      <c r="BA2" s="81" t="str">
        <f t="shared" si="0"/>
        <v/>
      </c>
      <c r="BB2" s="81" t="str">
        <f t="shared" si="0"/>
        <v/>
      </c>
      <c r="BC2" s="81" t="str">
        <f t="shared" si="0"/>
        <v/>
      </c>
      <c r="BD2" s="81" t="str">
        <f t="shared" si="0"/>
        <v/>
      </c>
      <c r="BE2" s="81" t="str">
        <f t="shared" si="0"/>
        <v/>
      </c>
      <c r="BF2" s="81" t="str">
        <f t="shared" si="0"/>
        <v/>
      </c>
      <c r="BG2" s="81" t="str">
        <f t="shared" si="0"/>
        <v/>
      </c>
      <c r="BH2" s="81" t="str">
        <f t="shared" si="0"/>
        <v/>
      </c>
      <c r="BI2" s="81" t="str">
        <f t="shared" si="0"/>
        <v/>
      </c>
      <c r="BJ2" s="81" t="str">
        <f t="shared" si="0"/>
        <v/>
      </c>
      <c r="BK2" s="81" t="str">
        <f t="shared" si="0"/>
        <v/>
      </c>
      <c r="BL2" s="81" t="str">
        <f t="shared" si="0"/>
        <v/>
      </c>
      <c r="BM2" s="81" t="str">
        <f t="shared" si="0"/>
        <v/>
      </c>
      <c r="BN2" s="81" t="str">
        <f t="shared" si="0"/>
        <v/>
      </c>
      <c r="BO2" s="81" t="str">
        <f t="shared" si="0"/>
        <v/>
      </c>
      <c r="BP2" s="81" t="str">
        <f t="shared" si="0"/>
        <v/>
      </c>
      <c r="BQ2" s="81" t="str">
        <f t="shared" si="0"/>
        <v/>
      </c>
      <c r="BR2" s="81" t="str">
        <f t="shared" si="0"/>
        <v/>
      </c>
      <c r="BS2" s="81" t="str">
        <f t="shared" si="0"/>
        <v/>
      </c>
      <c r="BT2" s="81" t="str">
        <f t="shared" si="0"/>
        <v/>
      </c>
      <c r="BU2" s="81" t="str">
        <f t="shared" si="0"/>
        <v/>
      </c>
      <c r="BV2" s="81" t="str">
        <f t="shared" si="0"/>
        <v/>
      </c>
      <c r="BW2" s="81" t="str">
        <f t="shared" si="0"/>
        <v/>
      </c>
      <c r="BX2" s="81" t="str">
        <f t="shared" si="0"/>
        <v/>
      </c>
      <c r="BY2" s="81" t="str">
        <f t="shared" si="0"/>
        <v/>
      </c>
      <c r="BZ2" s="81" t="str">
        <f t="shared" si="0"/>
        <v/>
      </c>
      <c r="CA2" s="81" t="str">
        <f t="shared" si="0"/>
        <v/>
      </c>
      <c r="CB2" s="81" t="str">
        <f t="shared" si="0"/>
        <v/>
      </c>
      <c r="CC2" s="81" t="str">
        <f t="shared" si="0"/>
        <v/>
      </c>
      <c r="CD2" s="81" t="str">
        <f t="shared" si="0"/>
        <v/>
      </c>
      <c r="CE2" s="81" t="str">
        <f t="shared" si="0"/>
        <v/>
      </c>
      <c r="CF2" s="81" t="str">
        <f t="shared" si="0"/>
        <v/>
      </c>
      <c r="CG2" s="81" t="str">
        <f t="shared" si="0"/>
        <v/>
      </c>
      <c r="CH2" s="81" t="str">
        <f t="shared" si="0"/>
        <v/>
      </c>
      <c r="CI2" s="81" t="str">
        <f t="shared" si="0"/>
        <v/>
      </c>
      <c r="CJ2" s="81" t="str">
        <f t="shared" si="0"/>
        <v/>
      </c>
      <c r="CK2" s="81" t="str">
        <f t="shared" si="0"/>
        <v/>
      </c>
      <c r="CL2" s="81" t="str">
        <f t="shared" si="0"/>
        <v/>
      </c>
      <c r="CM2" s="81" t="str">
        <f t="shared" si="0"/>
        <v/>
      </c>
      <c r="CN2" s="81" t="str">
        <f t="shared" si="0"/>
        <v/>
      </c>
      <c r="CO2" s="81" t="str">
        <f t="shared" si="0"/>
        <v/>
      </c>
      <c r="CP2" s="81" t="str">
        <f t="shared" si="0"/>
        <v/>
      </c>
      <c r="CQ2" s="81" t="str">
        <f t="shared" si="0"/>
        <v/>
      </c>
      <c r="CR2" s="81" t="str">
        <f t="shared" si="0"/>
        <v/>
      </c>
      <c r="CS2" s="81" t="str">
        <f t="shared" si="0"/>
        <v/>
      </c>
      <c r="CT2" s="81" t="str">
        <f t="shared" si="0"/>
        <v/>
      </c>
      <c r="CU2" s="81" t="str">
        <f t="shared" si="0"/>
        <v/>
      </c>
      <c r="CV2" s="81" t="str">
        <f t="shared" si="0"/>
        <v/>
      </c>
      <c r="CW2" s="81" t="str">
        <f t="shared" ref="CW2:FH2" si="1">IF(CW3="","",CV2+1)</f>
        <v/>
      </c>
      <c r="CX2" s="81" t="str">
        <f t="shared" si="1"/>
        <v/>
      </c>
      <c r="CY2" s="81" t="str">
        <f t="shared" si="1"/>
        <v/>
      </c>
      <c r="CZ2" s="81" t="str">
        <f t="shared" si="1"/>
        <v/>
      </c>
      <c r="DA2" s="81" t="str">
        <f t="shared" si="1"/>
        <v/>
      </c>
      <c r="DB2" s="81" t="str">
        <f t="shared" si="1"/>
        <v/>
      </c>
      <c r="DC2" s="81" t="str">
        <f t="shared" si="1"/>
        <v/>
      </c>
      <c r="DD2" s="81" t="str">
        <f t="shared" si="1"/>
        <v/>
      </c>
      <c r="DE2" s="81" t="str">
        <f t="shared" si="1"/>
        <v/>
      </c>
      <c r="DF2" s="81" t="str">
        <f t="shared" si="1"/>
        <v/>
      </c>
      <c r="DG2" s="81" t="str">
        <f t="shared" si="1"/>
        <v/>
      </c>
      <c r="DH2" s="81" t="str">
        <f t="shared" si="1"/>
        <v/>
      </c>
      <c r="DI2" s="81" t="str">
        <f t="shared" si="1"/>
        <v/>
      </c>
      <c r="DJ2" s="81" t="str">
        <f t="shared" si="1"/>
        <v/>
      </c>
      <c r="DK2" s="81" t="str">
        <f t="shared" si="1"/>
        <v/>
      </c>
      <c r="DL2" s="81" t="str">
        <f t="shared" si="1"/>
        <v/>
      </c>
      <c r="DM2" s="81" t="str">
        <f t="shared" si="1"/>
        <v/>
      </c>
      <c r="DN2" s="81" t="str">
        <f t="shared" si="1"/>
        <v/>
      </c>
      <c r="DO2" s="81" t="str">
        <f t="shared" si="1"/>
        <v/>
      </c>
      <c r="DP2" s="81" t="str">
        <f t="shared" si="1"/>
        <v/>
      </c>
      <c r="DQ2" s="81" t="str">
        <f t="shared" si="1"/>
        <v/>
      </c>
      <c r="DR2" s="81" t="str">
        <f t="shared" si="1"/>
        <v/>
      </c>
      <c r="DS2" s="81" t="str">
        <f t="shared" si="1"/>
        <v/>
      </c>
      <c r="DT2" s="81" t="str">
        <f t="shared" si="1"/>
        <v/>
      </c>
      <c r="DU2" s="81" t="str">
        <f t="shared" si="1"/>
        <v/>
      </c>
      <c r="DV2" s="81" t="str">
        <f t="shared" si="1"/>
        <v/>
      </c>
      <c r="DW2" s="81" t="str">
        <f t="shared" si="1"/>
        <v/>
      </c>
      <c r="DX2" s="81" t="str">
        <f t="shared" si="1"/>
        <v/>
      </c>
      <c r="DY2" s="81" t="str">
        <f t="shared" si="1"/>
        <v/>
      </c>
      <c r="DZ2" s="81" t="str">
        <f t="shared" si="1"/>
        <v/>
      </c>
      <c r="EA2" s="81" t="str">
        <f t="shared" si="1"/>
        <v/>
      </c>
      <c r="EB2" s="81" t="str">
        <f t="shared" si="1"/>
        <v/>
      </c>
      <c r="EC2" s="81" t="str">
        <f t="shared" si="1"/>
        <v/>
      </c>
      <c r="ED2" s="81" t="str">
        <f t="shared" si="1"/>
        <v/>
      </c>
      <c r="EE2" s="81" t="str">
        <f t="shared" si="1"/>
        <v/>
      </c>
      <c r="EF2" s="81" t="str">
        <f t="shared" si="1"/>
        <v/>
      </c>
      <c r="EG2" s="81" t="str">
        <f t="shared" si="1"/>
        <v/>
      </c>
      <c r="EH2" s="81" t="str">
        <f t="shared" si="1"/>
        <v/>
      </c>
      <c r="EI2" s="81" t="str">
        <f t="shared" si="1"/>
        <v/>
      </c>
      <c r="EJ2" s="81" t="str">
        <f t="shared" si="1"/>
        <v/>
      </c>
      <c r="EK2" s="81" t="str">
        <f t="shared" si="1"/>
        <v/>
      </c>
      <c r="EL2" s="81" t="str">
        <f t="shared" si="1"/>
        <v/>
      </c>
      <c r="EM2" s="81" t="str">
        <f t="shared" si="1"/>
        <v/>
      </c>
      <c r="EN2" s="81" t="str">
        <f t="shared" si="1"/>
        <v/>
      </c>
      <c r="EO2" s="81" t="str">
        <f t="shared" si="1"/>
        <v/>
      </c>
      <c r="EP2" s="81" t="str">
        <f t="shared" si="1"/>
        <v/>
      </c>
      <c r="EQ2" s="81" t="str">
        <f t="shared" si="1"/>
        <v/>
      </c>
      <c r="ER2" s="81" t="str">
        <f t="shared" si="1"/>
        <v/>
      </c>
      <c r="ES2" s="81" t="str">
        <f t="shared" si="1"/>
        <v/>
      </c>
      <c r="ET2" s="81" t="str">
        <f t="shared" si="1"/>
        <v/>
      </c>
      <c r="EU2" s="81" t="str">
        <f t="shared" si="1"/>
        <v/>
      </c>
      <c r="EV2" s="81" t="str">
        <f t="shared" si="1"/>
        <v/>
      </c>
      <c r="EW2" s="81" t="str">
        <f t="shared" si="1"/>
        <v/>
      </c>
      <c r="EX2" s="81" t="str">
        <f t="shared" si="1"/>
        <v/>
      </c>
      <c r="EY2" s="81" t="str">
        <f t="shared" si="1"/>
        <v/>
      </c>
      <c r="EZ2" s="81" t="str">
        <f t="shared" si="1"/>
        <v/>
      </c>
      <c r="FA2" s="81" t="str">
        <f t="shared" si="1"/>
        <v/>
      </c>
      <c r="FB2" s="81" t="str">
        <f t="shared" si="1"/>
        <v/>
      </c>
      <c r="FC2" s="81" t="str">
        <f t="shared" si="1"/>
        <v/>
      </c>
      <c r="FD2" s="81" t="str">
        <f t="shared" si="1"/>
        <v/>
      </c>
      <c r="FE2" s="81" t="str">
        <f t="shared" si="1"/>
        <v/>
      </c>
      <c r="FF2" s="81" t="str">
        <f t="shared" si="1"/>
        <v/>
      </c>
      <c r="FG2" s="81" t="str">
        <f t="shared" si="1"/>
        <v/>
      </c>
      <c r="FH2" s="81" t="str">
        <f t="shared" si="1"/>
        <v/>
      </c>
      <c r="FI2" s="81" t="str">
        <f t="shared" ref="FI2:HT2" si="2">IF(FI3="","",FH2+1)</f>
        <v/>
      </c>
      <c r="FJ2" s="81" t="str">
        <f t="shared" si="2"/>
        <v/>
      </c>
      <c r="FK2" s="81" t="str">
        <f t="shared" si="2"/>
        <v/>
      </c>
      <c r="FL2" s="81" t="str">
        <f t="shared" si="2"/>
        <v/>
      </c>
      <c r="FM2" s="81" t="str">
        <f t="shared" si="2"/>
        <v/>
      </c>
      <c r="FN2" s="81" t="str">
        <f t="shared" si="2"/>
        <v/>
      </c>
      <c r="FO2" s="81" t="str">
        <f t="shared" si="2"/>
        <v/>
      </c>
      <c r="FP2" s="81" t="str">
        <f t="shared" si="2"/>
        <v/>
      </c>
      <c r="FQ2" s="81" t="str">
        <f t="shared" si="2"/>
        <v/>
      </c>
      <c r="FR2" s="81" t="str">
        <f t="shared" si="2"/>
        <v/>
      </c>
      <c r="FS2" s="81" t="str">
        <f t="shared" si="2"/>
        <v/>
      </c>
      <c r="FT2" s="81" t="str">
        <f t="shared" si="2"/>
        <v/>
      </c>
      <c r="FU2" s="81" t="str">
        <f t="shared" si="2"/>
        <v/>
      </c>
      <c r="FV2" s="81" t="str">
        <f t="shared" si="2"/>
        <v/>
      </c>
      <c r="FW2" s="81" t="str">
        <f t="shared" si="2"/>
        <v/>
      </c>
      <c r="FX2" s="81" t="str">
        <f t="shared" si="2"/>
        <v/>
      </c>
      <c r="FY2" s="81" t="str">
        <f t="shared" si="2"/>
        <v/>
      </c>
      <c r="FZ2" s="81" t="str">
        <f t="shared" si="2"/>
        <v/>
      </c>
      <c r="GA2" s="81" t="str">
        <f t="shared" si="2"/>
        <v/>
      </c>
      <c r="GB2" s="81" t="str">
        <f t="shared" si="2"/>
        <v/>
      </c>
      <c r="GC2" s="81" t="str">
        <f t="shared" si="2"/>
        <v/>
      </c>
      <c r="GD2" s="81" t="str">
        <f t="shared" si="2"/>
        <v/>
      </c>
      <c r="GE2" s="81" t="str">
        <f t="shared" si="2"/>
        <v/>
      </c>
      <c r="GF2" s="81" t="str">
        <f t="shared" si="2"/>
        <v/>
      </c>
      <c r="GG2" s="81" t="str">
        <f t="shared" si="2"/>
        <v/>
      </c>
      <c r="GH2" s="81" t="str">
        <f t="shared" si="2"/>
        <v/>
      </c>
      <c r="GI2" s="81" t="str">
        <f t="shared" si="2"/>
        <v/>
      </c>
      <c r="GJ2" s="81" t="str">
        <f t="shared" si="2"/>
        <v/>
      </c>
      <c r="GK2" s="81" t="str">
        <f t="shared" si="2"/>
        <v/>
      </c>
      <c r="GL2" s="81" t="str">
        <f t="shared" si="2"/>
        <v/>
      </c>
      <c r="GM2" s="81" t="str">
        <f t="shared" si="2"/>
        <v/>
      </c>
      <c r="GN2" s="81" t="str">
        <f t="shared" si="2"/>
        <v/>
      </c>
      <c r="GO2" s="81" t="str">
        <f t="shared" si="2"/>
        <v/>
      </c>
      <c r="GP2" s="81" t="str">
        <f t="shared" si="2"/>
        <v/>
      </c>
      <c r="GQ2" s="81" t="str">
        <f t="shared" si="2"/>
        <v/>
      </c>
      <c r="GR2" s="81" t="str">
        <f t="shared" si="2"/>
        <v/>
      </c>
      <c r="GS2" s="81" t="str">
        <f t="shared" si="2"/>
        <v/>
      </c>
      <c r="GT2" s="81" t="str">
        <f t="shared" si="2"/>
        <v/>
      </c>
      <c r="GU2" s="81" t="str">
        <f t="shared" si="2"/>
        <v/>
      </c>
      <c r="GV2" s="81" t="str">
        <f t="shared" si="2"/>
        <v/>
      </c>
      <c r="GW2" s="81" t="str">
        <f t="shared" si="2"/>
        <v/>
      </c>
      <c r="GX2" s="81" t="str">
        <f t="shared" si="2"/>
        <v/>
      </c>
      <c r="GY2" s="81" t="str">
        <f t="shared" si="2"/>
        <v/>
      </c>
      <c r="GZ2" s="81" t="str">
        <f t="shared" si="2"/>
        <v/>
      </c>
      <c r="HA2" s="81" t="str">
        <f t="shared" si="2"/>
        <v/>
      </c>
      <c r="HB2" s="81" t="str">
        <f t="shared" si="2"/>
        <v/>
      </c>
      <c r="HC2" s="81" t="str">
        <f t="shared" si="2"/>
        <v/>
      </c>
      <c r="HD2" s="81" t="str">
        <f t="shared" si="2"/>
        <v/>
      </c>
      <c r="HE2" s="81" t="str">
        <f t="shared" si="2"/>
        <v/>
      </c>
      <c r="HF2" s="81" t="str">
        <f t="shared" si="2"/>
        <v/>
      </c>
      <c r="HG2" s="81" t="str">
        <f t="shared" si="2"/>
        <v/>
      </c>
      <c r="HH2" s="81" t="str">
        <f t="shared" si="2"/>
        <v/>
      </c>
      <c r="HI2" s="81" t="str">
        <f t="shared" si="2"/>
        <v/>
      </c>
      <c r="HJ2" s="81" t="str">
        <f t="shared" si="2"/>
        <v/>
      </c>
      <c r="HK2" s="81" t="str">
        <f t="shared" si="2"/>
        <v/>
      </c>
      <c r="HL2" s="81" t="str">
        <f t="shared" si="2"/>
        <v/>
      </c>
      <c r="HM2" s="81" t="str">
        <f t="shared" si="2"/>
        <v/>
      </c>
      <c r="HN2" s="81" t="str">
        <f t="shared" si="2"/>
        <v/>
      </c>
      <c r="HO2" s="81" t="str">
        <f t="shared" si="2"/>
        <v/>
      </c>
      <c r="HP2" s="81" t="str">
        <f t="shared" si="2"/>
        <v/>
      </c>
      <c r="HQ2" s="81" t="str">
        <f t="shared" si="2"/>
        <v/>
      </c>
      <c r="HR2" s="81" t="str">
        <f t="shared" si="2"/>
        <v/>
      </c>
      <c r="HS2" s="81" t="str">
        <f t="shared" si="2"/>
        <v/>
      </c>
      <c r="HT2" s="81" t="str">
        <f t="shared" si="2"/>
        <v/>
      </c>
      <c r="HU2" s="81" t="str">
        <f t="shared" ref="HU2:IK2" si="3">IF(HU3="","",HT2+1)</f>
        <v/>
      </c>
      <c r="HV2" s="81" t="str">
        <f t="shared" si="3"/>
        <v/>
      </c>
      <c r="HW2" s="81" t="str">
        <f t="shared" si="3"/>
        <v/>
      </c>
      <c r="HX2" s="81" t="str">
        <f t="shared" si="3"/>
        <v/>
      </c>
      <c r="HY2" s="81" t="str">
        <f t="shared" si="3"/>
        <v/>
      </c>
      <c r="HZ2" s="81" t="str">
        <f t="shared" si="3"/>
        <v/>
      </c>
      <c r="IA2" s="81" t="str">
        <f t="shared" si="3"/>
        <v/>
      </c>
      <c r="IB2" s="81" t="str">
        <f t="shared" si="3"/>
        <v/>
      </c>
      <c r="IC2" s="81" t="str">
        <f t="shared" si="3"/>
        <v/>
      </c>
      <c r="ID2" s="81" t="str">
        <f t="shared" si="3"/>
        <v/>
      </c>
      <c r="IE2" s="81" t="str">
        <f t="shared" si="3"/>
        <v/>
      </c>
      <c r="IF2" s="81" t="str">
        <f t="shared" si="3"/>
        <v/>
      </c>
      <c r="IG2" s="81" t="str">
        <f t="shared" si="3"/>
        <v/>
      </c>
      <c r="IH2" s="81" t="str">
        <f t="shared" si="3"/>
        <v/>
      </c>
      <c r="II2" s="81" t="str">
        <f t="shared" si="3"/>
        <v/>
      </c>
      <c r="IJ2" s="81" t="str">
        <f t="shared" si="3"/>
        <v/>
      </c>
      <c r="IK2" s="81" t="str">
        <f t="shared" si="3"/>
        <v/>
      </c>
    </row>
    <row r="3" spans="1:245" s="86" customFormat="1" x14ac:dyDescent="0.2">
      <c r="A3" s="83" t="s">
        <v>116</v>
      </c>
      <c r="B3" s="84" t="s">
        <v>324</v>
      </c>
      <c r="C3" s="85"/>
      <c r="D3" s="85"/>
      <c r="F3" s="131"/>
      <c r="G3" s="131"/>
      <c r="H3" s="84"/>
      <c r="I3" s="84"/>
      <c r="J3" s="84"/>
      <c r="K3" s="85"/>
      <c r="L3" s="85"/>
      <c r="M3" s="85"/>
      <c r="N3" s="85"/>
      <c r="O3" s="85"/>
      <c r="P3" s="85"/>
      <c r="Q3" s="85"/>
      <c r="R3" s="85"/>
      <c r="S3" s="85"/>
      <c r="T3" s="85"/>
      <c r="U3" s="85"/>
      <c r="V3" s="85"/>
      <c r="W3" s="85"/>
      <c r="X3" s="85"/>
      <c r="Y3" s="85"/>
      <c r="Z3" s="85"/>
      <c r="AA3" s="85"/>
      <c r="AB3" s="85"/>
      <c r="AC3" s="85"/>
      <c r="AD3" s="85"/>
      <c r="AE3" s="85"/>
      <c r="AF3" s="85"/>
      <c r="AG3" s="85"/>
      <c r="AH3" s="85"/>
      <c r="AI3" s="85"/>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row>
    <row r="4" spans="1:245" s="86" customFormat="1" x14ac:dyDescent="0.2">
      <c r="A4" s="83" t="s">
        <v>117</v>
      </c>
      <c r="B4" s="84"/>
      <c r="C4" s="84"/>
      <c r="D4" s="84"/>
      <c r="F4" s="84"/>
      <c r="G4" s="84"/>
      <c r="H4" s="84"/>
      <c r="I4" s="84"/>
      <c r="J4" s="84"/>
      <c r="K4" s="85"/>
      <c r="L4" s="84"/>
      <c r="M4" s="84"/>
      <c r="N4" s="84"/>
      <c r="O4" s="85"/>
      <c r="P4" s="85"/>
      <c r="Q4" s="84"/>
      <c r="R4" s="84"/>
      <c r="S4" s="84"/>
      <c r="T4" s="84"/>
      <c r="U4" s="84"/>
      <c r="V4" s="84"/>
      <c r="W4" s="84"/>
      <c r="X4" s="88"/>
      <c r="Y4" s="84"/>
      <c r="Z4" s="85"/>
      <c r="AA4" s="84"/>
      <c r="AB4" s="84"/>
      <c r="AC4" s="85"/>
      <c r="AD4" s="85"/>
      <c r="AE4" s="85"/>
      <c r="AF4" s="85"/>
      <c r="AG4" s="85"/>
      <c r="AH4" s="85"/>
      <c r="AI4" s="85"/>
      <c r="AQ4" s="89"/>
      <c r="AR4" s="89"/>
      <c r="AS4" s="89"/>
      <c r="AT4" s="89"/>
      <c r="AU4" s="89"/>
      <c r="AV4" s="89"/>
      <c r="AW4" s="89"/>
      <c r="GA4" s="87"/>
      <c r="GC4" s="87"/>
      <c r="GD4" s="87"/>
      <c r="GE4" s="87"/>
      <c r="GF4" s="87"/>
      <c r="GG4" s="87"/>
      <c r="GH4" s="87"/>
      <c r="GI4" s="87"/>
      <c r="GJ4" s="87"/>
      <c r="GK4" s="87"/>
      <c r="GL4" s="87"/>
      <c r="GM4" s="87"/>
      <c r="GN4" s="87"/>
      <c r="GO4" s="87"/>
      <c r="GP4" s="87"/>
      <c r="GQ4" s="87"/>
      <c r="GR4" s="87"/>
      <c r="GS4" s="87"/>
      <c r="GT4" s="87"/>
      <c r="GU4" s="87"/>
      <c r="GV4" s="87"/>
      <c r="GW4" s="87"/>
      <c r="GX4" s="87"/>
      <c r="GY4" s="87"/>
      <c r="GZ4" s="87"/>
      <c r="HA4" s="87"/>
      <c r="HB4" s="87"/>
    </row>
    <row r="5" spans="1:245" s="94" customFormat="1" x14ac:dyDescent="0.2">
      <c r="A5" s="90" t="s">
        <v>118</v>
      </c>
      <c r="B5" s="91" t="s">
        <v>322</v>
      </c>
      <c r="C5" s="91"/>
      <c r="D5" s="92"/>
      <c r="F5" s="91"/>
      <c r="G5" s="91"/>
      <c r="H5" s="91"/>
      <c r="I5" s="91"/>
      <c r="J5" s="91"/>
      <c r="K5" s="91"/>
      <c r="L5" s="92"/>
      <c r="M5" s="91"/>
      <c r="N5" s="92"/>
      <c r="O5" s="92"/>
      <c r="P5" s="92"/>
      <c r="Q5" s="91"/>
      <c r="R5" s="92"/>
      <c r="S5" s="91"/>
      <c r="T5" s="92"/>
      <c r="U5" s="91"/>
      <c r="V5" s="92"/>
      <c r="W5" s="91"/>
      <c r="X5" s="92"/>
      <c r="Y5" s="91"/>
      <c r="Z5" s="91"/>
      <c r="AA5" s="92"/>
      <c r="AB5" s="92"/>
      <c r="AC5" s="92"/>
      <c r="AD5" s="92"/>
      <c r="AE5" s="92"/>
      <c r="AF5" s="92"/>
      <c r="AG5" s="92"/>
      <c r="AH5" s="92"/>
      <c r="AI5" s="92"/>
      <c r="DO5" s="95"/>
      <c r="GC5" s="96"/>
      <c r="GD5" s="96"/>
      <c r="GE5" s="96"/>
      <c r="GF5" s="96"/>
      <c r="GG5" s="96"/>
      <c r="GH5" s="96"/>
      <c r="GI5" s="96"/>
      <c r="GJ5" s="96"/>
      <c r="GK5" s="96"/>
      <c r="GL5" s="96"/>
      <c r="GM5" s="96"/>
      <c r="GN5" s="96"/>
      <c r="GO5" s="96"/>
      <c r="GP5" s="96"/>
      <c r="GQ5" s="96"/>
      <c r="GR5" s="96"/>
      <c r="GS5" s="96"/>
      <c r="GT5" s="96"/>
      <c r="GU5" s="96"/>
      <c r="GV5" s="96"/>
      <c r="GW5" s="97"/>
      <c r="GX5" s="96"/>
      <c r="GY5" s="96"/>
      <c r="GZ5" s="96"/>
      <c r="HA5" s="96"/>
      <c r="HB5" s="96"/>
    </row>
    <row r="6" spans="1:245" s="94" customFormat="1" x14ac:dyDescent="0.2">
      <c r="A6" s="90" t="s">
        <v>119</v>
      </c>
      <c r="B6" s="91"/>
      <c r="C6" s="92"/>
      <c r="D6" s="92"/>
      <c r="F6" s="91"/>
      <c r="G6" s="91"/>
      <c r="H6" s="91"/>
      <c r="I6" s="91"/>
      <c r="J6" s="91"/>
      <c r="K6" s="92"/>
      <c r="L6" s="92"/>
      <c r="M6" s="92"/>
      <c r="N6" s="92"/>
      <c r="O6" s="92"/>
      <c r="P6" s="92"/>
      <c r="Q6" s="92"/>
      <c r="R6" s="92"/>
      <c r="S6" s="92"/>
      <c r="T6" s="92"/>
      <c r="U6" s="92"/>
      <c r="V6" s="92"/>
      <c r="W6" s="92"/>
      <c r="X6" s="92"/>
      <c r="Y6" s="92"/>
      <c r="Z6" s="92"/>
      <c r="AA6" s="92"/>
      <c r="AB6" s="92"/>
      <c r="AC6" s="92"/>
      <c r="AD6" s="92"/>
      <c r="AE6" s="92"/>
      <c r="AF6" s="92"/>
      <c r="AG6" s="92"/>
      <c r="AH6" s="92"/>
      <c r="AI6" s="92"/>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row>
    <row r="7" spans="1:245" s="100" customFormat="1" x14ac:dyDescent="0.2">
      <c r="A7" s="83" t="s">
        <v>120</v>
      </c>
      <c r="B7" s="98" t="s">
        <v>323</v>
      </c>
      <c r="C7" s="98"/>
      <c r="D7" s="99"/>
      <c r="F7" s="98"/>
      <c r="G7" s="98"/>
      <c r="H7" s="98"/>
      <c r="I7" s="98"/>
      <c r="J7" s="98"/>
      <c r="K7" s="99"/>
      <c r="L7" s="99"/>
      <c r="M7" s="98"/>
      <c r="N7" s="99"/>
      <c r="O7" s="99"/>
      <c r="P7" s="99"/>
      <c r="Q7" s="98"/>
      <c r="R7" s="99"/>
      <c r="S7" s="98"/>
      <c r="T7" s="99"/>
      <c r="U7" s="99"/>
      <c r="V7" s="99"/>
      <c r="W7" s="99"/>
      <c r="X7" s="99"/>
      <c r="Y7" s="99"/>
      <c r="Z7" s="99"/>
      <c r="AA7" s="99"/>
      <c r="AB7" s="99"/>
      <c r="AC7" s="99"/>
      <c r="AD7" s="99"/>
      <c r="AE7" s="99"/>
      <c r="AF7" s="99"/>
      <c r="AG7" s="99"/>
      <c r="AH7" s="99"/>
      <c r="AI7" s="99"/>
      <c r="GC7" s="101"/>
      <c r="GD7" s="101"/>
      <c r="GE7" s="101"/>
      <c r="GF7" s="101"/>
      <c r="GG7" s="101"/>
      <c r="GH7" s="101"/>
      <c r="GI7" s="101"/>
      <c r="GJ7" s="101"/>
      <c r="GK7" s="101"/>
      <c r="GL7" s="101"/>
      <c r="GM7" s="101"/>
      <c r="GN7" s="101"/>
      <c r="GO7" s="101"/>
      <c r="GP7" s="101"/>
      <c r="GQ7" s="101"/>
      <c r="GR7" s="101"/>
      <c r="GS7" s="101"/>
      <c r="GT7" s="101"/>
      <c r="GU7" s="101"/>
      <c r="GV7" s="101"/>
      <c r="GW7" s="101"/>
      <c r="GX7" s="101"/>
      <c r="GY7" s="101"/>
      <c r="GZ7" s="101"/>
      <c r="HA7" s="101"/>
      <c r="HB7" s="101"/>
    </row>
    <row r="8" spans="1:245" s="100" customFormat="1" x14ac:dyDescent="0.2">
      <c r="A8" s="83" t="s">
        <v>121</v>
      </c>
      <c r="B8" s="98"/>
      <c r="C8" s="99"/>
      <c r="D8" s="99"/>
      <c r="F8" s="98"/>
      <c r="G8" s="98"/>
      <c r="H8" s="98"/>
      <c r="I8" s="98"/>
      <c r="J8" s="98"/>
      <c r="K8" s="99"/>
      <c r="L8" s="99"/>
      <c r="M8" s="99"/>
      <c r="N8" s="98"/>
      <c r="O8" s="99"/>
      <c r="P8" s="99"/>
      <c r="Q8" s="99"/>
      <c r="R8" s="99"/>
      <c r="S8" s="98"/>
      <c r="T8" s="99"/>
      <c r="U8" s="99"/>
      <c r="V8" s="99"/>
      <c r="W8" s="99"/>
      <c r="X8" s="99"/>
      <c r="Y8" s="99"/>
      <c r="Z8" s="99"/>
      <c r="AA8" s="99"/>
      <c r="AB8" s="99"/>
      <c r="AC8" s="99"/>
      <c r="AD8" s="99"/>
      <c r="AE8" s="99"/>
      <c r="AF8" s="99"/>
      <c r="AG8" s="99"/>
      <c r="AH8" s="99"/>
      <c r="AI8" s="99"/>
      <c r="GC8" s="101"/>
      <c r="GD8" s="101"/>
      <c r="GE8" s="101"/>
      <c r="GF8" s="101"/>
      <c r="GG8" s="101"/>
      <c r="GH8" s="101"/>
      <c r="GI8" s="101"/>
      <c r="GJ8" s="101"/>
      <c r="GK8" s="101"/>
      <c r="GL8" s="101"/>
      <c r="GM8" s="101"/>
      <c r="GN8" s="101"/>
      <c r="GO8" s="101"/>
      <c r="GP8" s="101"/>
      <c r="GQ8" s="101"/>
      <c r="GR8" s="101"/>
      <c r="GS8" s="101"/>
      <c r="GT8" s="101"/>
      <c r="GU8" s="101"/>
      <c r="GV8" s="101"/>
      <c r="GW8" s="101"/>
      <c r="GX8" s="101"/>
      <c r="GY8" s="101"/>
      <c r="GZ8" s="101"/>
      <c r="HA8" s="101"/>
      <c r="HB8" s="101"/>
    </row>
    <row r="9" spans="1:245" s="94" customFormat="1" x14ac:dyDescent="0.2">
      <c r="A9" s="90" t="s">
        <v>122</v>
      </c>
      <c r="B9" s="91"/>
      <c r="C9" s="102"/>
      <c r="D9" s="92"/>
      <c r="F9" s="91"/>
      <c r="G9" s="91"/>
      <c r="H9" s="91"/>
      <c r="I9" s="91"/>
      <c r="J9" s="91"/>
      <c r="K9" s="92"/>
      <c r="L9" s="91"/>
      <c r="M9" s="91"/>
      <c r="N9" s="92"/>
      <c r="O9" s="92"/>
      <c r="P9" s="92"/>
      <c r="Q9" s="102"/>
      <c r="R9" s="92"/>
      <c r="S9" s="91"/>
      <c r="T9" s="91"/>
      <c r="U9" s="91"/>
      <c r="V9" s="92"/>
      <c r="W9" s="92"/>
      <c r="X9" s="92"/>
      <c r="Y9" s="92"/>
      <c r="Z9" s="92"/>
      <c r="AA9" s="92"/>
      <c r="AB9" s="92"/>
      <c r="AC9" s="92"/>
      <c r="AD9" s="92"/>
      <c r="AE9" s="92"/>
      <c r="AF9" s="92"/>
      <c r="AG9" s="92"/>
      <c r="AH9" s="92"/>
      <c r="AI9" s="92"/>
      <c r="AY9" s="95"/>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row>
    <row r="10" spans="1:245" s="94" customFormat="1" x14ac:dyDescent="0.2">
      <c r="A10" s="90" t="s">
        <v>123</v>
      </c>
      <c r="B10" s="91"/>
      <c r="C10" s="91"/>
      <c r="D10" s="92"/>
      <c r="F10" s="91"/>
      <c r="G10" s="91"/>
      <c r="H10" s="91"/>
      <c r="I10" s="91"/>
      <c r="J10" s="91"/>
      <c r="K10" s="92"/>
      <c r="L10" s="92"/>
      <c r="M10" s="92"/>
      <c r="N10" s="92"/>
      <c r="O10" s="92"/>
      <c r="P10" s="92"/>
      <c r="Q10" s="91"/>
      <c r="R10" s="92"/>
      <c r="S10" s="92"/>
      <c r="T10" s="92"/>
      <c r="U10" s="92"/>
      <c r="V10" s="92"/>
      <c r="W10" s="92"/>
      <c r="X10" s="92"/>
      <c r="Y10" s="92"/>
      <c r="Z10" s="92"/>
      <c r="AA10" s="92"/>
      <c r="AB10" s="92"/>
      <c r="AC10" s="92"/>
      <c r="AD10" s="92"/>
      <c r="AE10" s="92"/>
      <c r="AF10" s="92"/>
      <c r="AG10" s="92"/>
      <c r="AH10" s="92"/>
      <c r="AI10" s="92"/>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row>
    <row r="11" spans="1:245" s="100" customFormat="1" x14ac:dyDescent="0.2">
      <c r="A11" s="83" t="s">
        <v>124</v>
      </c>
      <c r="B11" s="98"/>
      <c r="C11" s="99"/>
      <c r="D11" s="99"/>
      <c r="F11" s="98"/>
      <c r="G11" s="98"/>
      <c r="H11" s="98"/>
      <c r="I11" s="98"/>
      <c r="J11" s="98"/>
      <c r="K11" s="99"/>
      <c r="L11" s="99"/>
      <c r="M11" s="99"/>
      <c r="N11" s="99"/>
      <c r="O11" s="99"/>
      <c r="P11" s="99"/>
      <c r="Q11" s="99"/>
      <c r="R11" s="99"/>
      <c r="S11" s="98"/>
      <c r="T11" s="99"/>
      <c r="U11" s="99"/>
      <c r="V11" s="99"/>
      <c r="W11" s="99"/>
      <c r="X11" s="98"/>
      <c r="Y11" s="99"/>
      <c r="Z11" s="99"/>
      <c r="AA11" s="99"/>
      <c r="AB11" s="99"/>
      <c r="AC11" s="99"/>
      <c r="AD11" s="99"/>
      <c r="AE11" s="99"/>
      <c r="AF11" s="99"/>
      <c r="AG11" s="99"/>
      <c r="AH11" s="99"/>
      <c r="AI11" s="99"/>
      <c r="GC11" s="101"/>
      <c r="GD11" s="101"/>
      <c r="GE11" s="101"/>
      <c r="GF11" s="101"/>
      <c r="GG11" s="101"/>
      <c r="GH11" s="101"/>
      <c r="GI11" s="101"/>
      <c r="GJ11" s="101"/>
      <c r="GK11" s="101"/>
      <c r="GL11" s="101"/>
      <c r="GM11" s="101"/>
      <c r="GN11" s="101"/>
      <c r="GO11" s="101"/>
      <c r="GP11" s="101"/>
      <c r="GQ11" s="101"/>
      <c r="GR11" s="101"/>
      <c r="GS11" s="101"/>
      <c r="GT11" s="101"/>
      <c r="GU11" s="101"/>
      <c r="GV11" s="101"/>
      <c r="GW11" s="101"/>
      <c r="GX11" s="101"/>
      <c r="GY11" s="101"/>
      <c r="GZ11" s="101"/>
      <c r="HA11" s="101"/>
      <c r="HB11" s="101"/>
    </row>
    <row r="12" spans="1:245" s="100" customFormat="1" ht="25.5" x14ac:dyDescent="0.2">
      <c r="A12" s="83" t="s">
        <v>125</v>
      </c>
      <c r="B12" s="98"/>
      <c r="C12" s="99"/>
      <c r="D12" s="99"/>
      <c r="F12" s="98"/>
      <c r="G12" s="98"/>
      <c r="H12" s="98"/>
      <c r="I12" s="98"/>
      <c r="J12" s="98"/>
      <c r="K12" s="99"/>
      <c r="L12" s="99"/>
      <c r="M12" s="99"/>
      <c r="N12" s="99"/>
      <c r="O12" s="99"/>
      <c r="P12" s="99"/>
      <c r="Q12" s="99"/>
      <c r="R12" s="99"/>
      <c r="S12" s="98"/>
      <c r="T12" s="99"/>
      <c r="U12" s="99"/>
      <c r="V12" s="99"/>
      <c r="W12" s="99"/>
      <c r="X12" s="98"/>
      <c r="Y12" s="99"/>
      <c r="Z12" s="99"/>
      <c r="AA12" s="99"/>
      <c r="AB12" s="99"/>
      <c r="AC12" s="99"/>
      <c r="AD12" s="99"/>
      <c r="AE12" s="99"/>
      <c r="AF12" s="99"/>
      <c r="AG12" s="99"/>
      <c r="AH12" s="99"/>
      <c r="AI12" s="99"/>
      <c r="GC12" s="101"/>
      <c r="GD12" s="101"/>
      <c r="GE12" s="101"/>
      <c r="GF12" s="101"/>
      <c r="GG12" s="101"/>
      <c r="GH12" s="101"/>
      <c r="GI12" s="101"/>
      <c r="GJ12" s="101"/>
      <c r="GK12" s="101"/>
      <c r="GL12" s="101"/>
      <c r="GM12" s="101"/>
      <c r="GN12" s="101"/>
      <c r="GO12" s="101"/>
      <c r="GP12" s="101"/>
      <c r="GQ12" s="101"/>
      <c r="GR12" s="101"/>
      <c r="GS12" s="101"/>
      <c r="GT12" s="101"/>
      <c r="GU12" s="101"/>
      <c r="GV12" s="101"/>
      <c r="GW12" s="101"/>
      <c r="GX12" s="101"/>
      <c r="GY12" s="101"/>
      <c r="GZ12" s="101"/>
      <c r="HA12" s="101"/>
      <c r="HB12" s="101"/>
    </row>
    <row r="13" spans="1:245" s="94" customFormat="1" x14ac:dyDescent="0.2">
      <c r="A13" s="90" t="s">
        <v>126</v>
      </c>
      <c r="B13" s="91"/>
      <c r="C13" s="92"/>
      <c r="D13" s="92"/>
      <c r="F13" s="91"/>
      <c r="G13" s="91"/>
      <c r="H13" s="91"/>
      <c r="I13" s="91"/>
      <c r="J13" s="91"/>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row>
    <row r="14" spans="1:245" s="94" customFormat="1" x14ac:dyDescent="0.2">
      <c r="A14" s="90" t="s">
        <v>127</v>
      </c>
      <c r="B14" s="91"/>
      <c r="C14" s="92"/>
      <c r="D14" s="92"/>
      <c r="F14" s="91"/>
      <c r="G14" s="91"/>
      <c r="H14" s="91"/>
      <c r="I14" s="91"/>
      <c r="J14" s="91"/>
      <c r="K14" s="92"/>
      <c r="L14" s="92"/>
      <c r="M14" s="92"/>
      <c r="N14" s="91"/>
      <c r="O14" s="92"/>
      <c r="P14" s="92"/>
      <c r="Q14" s="92"/>
      <c r="R14" s="92"/>
      <c r="S14" s="92"/>
      <c r="T14" s="92"/>
      <c r="U14" s="92"/>
      <c r="V14" s="92"/>
      <c r="W14" s="92"/>
      <c r="X14" s="92"/>
      <c r="Y14" s="92"/>
      <c r="Z14" s="92"/>
      <c r="AA14" s="92"/>
      <c r="AB14" s="92"/>
      <c r="AC14" s="92"/>
      <c r="AD14" s="92"/>
      <c r="AE14" s="92"/>
      <c r="AF14" s="92"/>
      <c r="AG14" s="92"/>
      <c r="AH14" s="92"/>
      <c r="AI14" s="92"/>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row>
    <row r="15" spans="1:245" s="86" customFormat="1" x14ac:dyDescent="0.2">
      <c r="A15" s="83" t="s">
        <v>128</v>
      </c>
      <c r="B15" s="84"/>
      <c r="C15" s="85"/>
      <c r="D15" s="85"/>
      <c r="F15" s="84"/>
      <c r="G15" s="84"/>
      <c r="H15" s="84"/>
      <c r="I15" s="84"/>
      <c r="J15" s="84"/>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GC15" s="87"/>
      <c r="GD15" s="87"/>
      <c r="GE15" s="87"/>
      <c r="GF15" s="87"/>
      <c r="GG15" s="87"/>
      <c r="GH15" s="87"/>
      <c r="GI15" s="87"/>
      <c r="GJ15" s="87"/>
      <c r="GK15" s="87"/>
      <c r="GL15" s="87"/>
      <c r="GM15" s="87"/>
      <c r="GN15" s="87"/>
      <c r="GO15" s="87"/>
      <c r="GP15" s="87"/>
      <c r="GQ15" s="87"/>
      <c r="GR15" s="87"/>
      <c r="GS15" s="87"/>
      <c r="GT15" s="87"/>
      <c r="GU15" s="87"/>
      <c r="GV15" s="87"/>
      <c r="GW15" s="87"/>
      <c r="GX15" s="87"/>
      <c r="GY15" s="87"/>
      <c r="GZ15" s="87"/>
      <c r="HA15" s="87"/>
      <c r="HB15" s="87"/>
    </row>
    <row r="16" spans="1:245" s="100" customFormat="1" x14ac:dyDescent="0.2">
      <c r="A16" s="83" t="s">
        <v>129</v>
      </c>
      <c r="B16" s="98"/>
      <c r="C16" s="99"/>
      <c r="D16" s="99"/>
      <c r="F16" s="98"/>
      <c r="G16" s="98"/>
      <c r="H16" s="98"/>
      <c r="I16" s="98"/>
      <c r="J16" s="98"/>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CC16" s="86"/>
      <c r="GC16" s="101"/>
      <c r="GD16" s="101"/>
      <c r="GE16" s="101"/>
      <c r="GF16" s="101"/>
      <c r="GG16" s="101"/>
      <c r="GH16" s="101"/>
      <c r="GI16" s="101"/>
      <c r="GJ16" s="101"/>
      <c r="GK16" s="101"/>
      <c r="GL16" s="101"/>
      <c r="GM16" s="101"/>
      <c r="GN16" s="101"/>
      <c r="GO16" s="101"/>
      <c r="GP16" s="101"/>
      <c r="GQ16" s="101"/>
      <c r="GR16" s="101"/>
      <c r="GS16" s="101"/>
      <c r="GT16" s="101"/>
      <c r="GU16" s="101"/>
      <c r="GV16" s="101"/>
      <c r="GW16" s="101"/>
      <c r="GX16" s="101"/>
      <c r="GY16" s="101"/>
      <c r="GZ16" s="101"/>
      <c r="HA16" s="101"/>
      <c r="HB16" s="101"/>
    </row>
    <row r="17" spans="1:210" s="105" customFormat="1" x14ac:dyDescent="0.2">
      <c r="A17" s="90" t="s">
        <v>130</v>
      </c>
      <c r="B17" s="103"/>
      <c r="C17" s="104"/>
      <c r="D17" s="104"/>
      <c r="F17" s="103"/>
      <c r="G17" s="103"/>
      <c r="H17" s="103"/>
      <c r="I17" s="103"/>
      <c r="J17" s="103"/>
      <c r="K17" s="104"/>
      <c r="L17" s="104"/>
      <c r="M17" s="104"/>
      <c r="N17" s="104"/>
      <c r="O17" s="104"/>
      <c r="P17" s="104"/>
      <c r="Q17" s="104"/>
      <c r="R17" s="104"/>
      <c r="S17" s="104"/>
      <c r="T17" s="104"/>
      <c r="U17" s="104"/>
      <c r="V17" s="104"/>
      <c r="W17" s="104"/>
      <c r="X17" s="104"/>
      <c r="Y17" s="104"/>
      <c r="Z17" s="104"/>
      <c r="AA17" s="104"/>
      <c r="AB17" s="104"/>
      <c r="AC17" s="104"/>
      <c r="AD17" s="104"/>
      <c r="AE17" s="104"/>
      <c r="AF17" s="104"/>
      <c r="AG17" s="104"/>
      <c r="AH17" s="104"/>
      <c r="AI17" s="104"/>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row>
    <row r="18" spans="1:210" s="105" customFormat="1" x14ac:dyDescent="0.2">
      <c r="A18" s="90" t="s">
        <v>131</v>
      </c>
      <c r="B18" s="103"/>
      <c r="C18" s="104"/>
      <c r="D18" s="104"/>
      <c r="F18" s="103"/>
      <c r="G18" s="103"/>
      <c r="H18" s="103"/>
      <c r="I18" s="103"/>
      <c r="J18" s="103"/>
      <c r="K18" s="104"/>
      <c r="L18" s="104"/>
      <c r="M18" s="104"/>
      <c r="N18" s="104"/>
      <c r="O18" s="104"/>
      <c r="P18" s="104"/>
      <c r="Q18" s="104"/>
      <c r="R18" s="104"/>
      <c r="S18" s="104"/>
      <c r="T18" s="104"/>
      <c r="U18" s="104"/>
      <c r="V18" s="104"/>
      <c r="W18" s="104"/>
      <c r="X18" s="107"/>
      <c r="Y18" s="104"/>
      <c r="Z18" s="104"/>
      <c r="AA18" s="104"/>
      <c r="AB18" s="104"/>
      <c r="AC18" s="104"/>
      <c r="AD18" s="104"/>
      <c r="AE18" s="104"/>
      <c r="AF18" s="104"/>
      <c r="AG18" s="104"/>
      <c r="AH18" s="104"/>
      <c r="AI18" s="104"/>
      <c r="GC18" s="106"/>
      <c r="GD18" s="106"/>
      <c r="GE18" s="106"/>
      <c r="GF18" s="106"/>
      <c r="GG18" s="106"/>
      <c r="GH18" s="106"/>
      <c r="GI18" s="106"/>
      <c r="GJ18" s="106"/>
      <c r="GK18" s="106"/>
      <c r="GL18" s="106"/>
      <c r="GM18" s="106"/>
      <c r="GN18" s="106"/>
      <c r="GO18" s="106"/>
      <c r="GP18" s="106"/>
      <c r="GQ18" s="106"/>
      <c r="GR18" s="106"/>
      <c r="GS18" s="106"/>
      <c r="GT18" s="106"/>
      <c r="GU18" s="106"/>
      <c r="GV18" s="106"/>
      <c r="GW18" s="106"/>
      <c r="GX18" s="106"/>
      <c r="GY18" s="106"/>
      <c r="GZ18" s="106"/>
      <c r="HA18" s="106"/>
      <c r="HB18" s="106"/>
    </row>
    <row r="19" spans="1:210" s="86" customFormat="1" x14ac:dyDescent="0.2">
      <c r="A19" s="83" t="s">
        <v>132</v>
      </c>
      <c r="B19" s="84"/>
      <c r="C19" s="85"/>
      <c r="D19" s="85"/>
      <c r="F19" s="84"/>
      <c r="G19" s="84"/>
      <c r="H19" s="84"/>
      <c r="I19" s="84"/>
      <c r="J19" s="84"/>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GC19" s="87"/>
      <c r="GD19" s="87"/>
      <c r="GE19" s="87"/>
      <c r="GF19" s="87"/>
      <c r="GG19" s="87"/>
      <c r="GH19" s="87"/>
      <c r="GI19" s="87"/>
      <c r="GJ19" s="87"/>
      <c r="GK19" s="87"/>
      <c r="GL19" s="87"/>
      <c r="GM19" s="87"/>
      <c r="GN19" s="87"/>
      <c r="GO19" s="87"/>
      <c r="GP19" s="87"/>
      <c r="GQ19" s="87"/>
      <c r="GR19" s="87"/>
      <c r="GS19" s="87"/>
      <c r="GT19" s="87"/>
      <c r="GU19" s="87"/>
      <c r="GV19" s="87"/>
      <c r="GW19" s="87"/>
      <c r="GX19" s="87"/>
      <c r="GY19" s="87"/>
      <c r="GZ19" s="87"/>
      <c r="HA19" s="87"/>
      <c r="HB19" s="87"/>
    </row>
    <row r="20" spans="1:210" s="112" customFormat="1" ht="15" x14ac:dyDescent="0.25">
      <c r="A20" s="108" t="s">
        <v>133</v>
      </c>
      <c r="B20" s="109" t="s">
        <v>327</v>
      </c>
      <c r="C20" s="110"/>
      <c r="D20" s="231"/>
      <c r="E20" s="231"/>
      <c r="F20" s="231"/>
      <c r="G20" s="231"/>
      <c r="H20" s="109"/>
      <c r="I20" s="109"/>
      <c r="J20" s="109"/>
      <c r="K20" s="110"/>
      <c r="L20" s="110"/>
      <c r="M20" s="111"/>
      <c r="N20" s="110"/>
      <c r="P20" s="113"/>
      <c r="Q20" s="110"/>
      <c r="R20" s="110"/>
      <c r="T20" s="110"/>
      <c r="U20" s="110"/>
      <c r="V20" s="110"/>
      <c r="W20" s="110"/>
      <c r="X20" s="110"/>
      <c r="Y20" s="110"/>
      <c r="Z20" s="110"/>
      <c r="AA20" s="113"/>
      <c r="AB20" s="113"/>
      <c r="AC20" s="113"/>
      <c r="AD20" s="113"/>
      <c r="AE20" s="113"/>
      <c r="AF20" s="113"/>
      <c r="AG20" s="113"/>
      <c r="AH20" s="113"/>
      <c r="AI20" s="113"/>
      <c r="AJ20" s="113"/>
      <c r="AK20" s="113"/>
      <c r="AL20" s="113"/>
      <c r="AM20" s="113"/>
      <c r="AN20" s="113"/>
      <c r="AO20" s="113"/>
      <c r="AP20" s="113"/>
      <c r="AQ20" s="113"/>
      <c r="AR20" s="113"/>
      <c r="AS20" s="113"/>
      <c r="AU20" s="113"/>
      <c r="AV20" s="113"/>
      <c r="AW20" s="113"/>
      <c r="AX20" s="113"/>
      <c r="AY20" s="113"/>
      <c r="AZ20" s="113"/>
      <c r="BA20" s="113"/>
      <c r="BB20" s="113"/>
      <c r="BC20" s="113"/>
      <c r="BD20" s="113"/>
      <c r="BE20" s="113"/>
      <c r="BF20" s="113"/>
      <c r="BG20" s="113"/>
      <c r="BH20" s="113"/>
      <c r="BI20" s="113"/>
      <c r="BJ20" s="113"/>
      <c r="BK20" s="113"/>
      <c r="BL20" s="113"/>
      <c r="BM20" s="113"/>
      <c r="BN20" s="113"/>
      <c r="BO20" s="113"/>
      <c r="BX20" s="113"/>
      <c r="BY20" s="113"/>
      <c r="BZ20" s="113"/>
      <c r="CA20" s="113"/>
      <c r="CB20" s="113"/>
      <c r="CC20" s="113"/>
      <c r="CD20" s="113"/>
      <c r="CE20" s="113"/>
      <c r="CF20" s="113"/>
      <c r="CG20" s="113"/>
      <c r="CH20" s="113"/>
      <c r="CI20" s="113"/>
      <c r="CK20" s="113"/>
      <c r="CL20" s="113"/>
      <c r="CN20" s="113"/>
      <c r="CO20" s="113"/>
      <c r="CP20" s="113"/>
      <c r="CQ20" s="113"/>
      <c r="CR20" s="113"/>
      <c r="CS20" s="113"/>
      <c r="CT20" s="113"/>
      <c r="CU20" s="113"/>
      <c r="CW20" s="113"/>
      <c r="CX20" s="113"/>
      <c r="CY20" s="113"/>
      <c r="CZ20" s="113"/>
      <c r="DA20" s="113"/>
      <c r="DB20" s="113"/>
      <c r="DC20" s="113"/>
      <c r="DD20" s="113"/>
      <c r="DE20" s="113"/>
      <c r="DF20" s="113"/>
      <c r="DG20" s="113"/>
      <c r="DH20" s="113"/>
      <c r="DI20" s="113"/>
      <c r="DJ20" s="113"/>
      <c r="DK20" s="113"/>
      <c r="DL20" s="113"/>
      <c r="DM20" s="113"/>
      <c r="DN20" s="113"/>
      <c r="DO20" s="113"/>
      <c r="DP20" s="113"/>
      <c r="DQ20" s="113"/>
      <c r="DR20" s="113"/>
      <c r="DS20" s="113"/>
      <c r="DT20" s="113"/>
      <c r="GC20" s="111"/>
      <c r="GE20" s="111"/>
      <c r="GI20" s="111"/>
      <c r="GJ20" s="111"/>
      <c r="GK20" s="111"/>
      <c r="GM20" s="111"/>
      <c r="GN20" s="111"/>
      <c r="GO20" s="111"/>
      <c r="GP20" s="111"/>
      <c r="GQ20" s="111"/>
      <c r="GR20" s="111"/>
      <c r="GS20" s="111"/>
      <c r="GT20" s="111"/>
      <c r="GU20" s="111"/>
      <c r="GV20" s="111"/>
      <c r="GW20" s="111"/>
      <c r="GX20" s="111"/>
      <c r="GY20" s="111"/>
      <c r="GZ20" s="111"/>
      <c r="HA20" s="111"/>
      <c r="HB20" s="111"/>
    </row>
    <row r="21" spans="1:210" s="98" customFormat="1" ht="25.5" x14ac:dyDescent="0.25">
      <c r="A21" s="114" t="s">
        <v>134</v>
      </c>
      <c r="B21" s="115" t="s">
        <v>328</v>
      </c>
      <c r="C21" s="116"/>
      <c r="D21" s="115"/>
      <c r="F21" s="115"/>
      <c r="H21" s="115"/>
      <c r="I21" s="115"/>
      <c r="J21" s="115"/>
      <c r="K21" s="116"/>
      <c r="L21" s="116"/>
      <c r="M21" s="117"/>
      <c r="N21" s="116"/>
      <c r="P21" s="118"/>
      <c r="Q21" s="116"/>
      <c r="R21" s="116"/>
      <c r="T21" s="116"/>
      <c r="U21" s="116"/>
      <c r="V21" s="116"/>
      <c r="W21" s="116"/>
      <c r="X21" s="116"/>
      <c r="Y21" s="116"/>
      <c r="Z21" s="116"/>
      <c r="AA21" s="118"/>
      <c r="AB21" s="118"/>
      <c r="AC21" s="118"/>
      <c r="AD21" s="118"/>
      <c r="AE21" s="118"/>
      <c r="AF21" s="118"/>
      <c r="AG21" s="118"/>
      <c r="AH21" s="118"/>
      <c r="AI21" s="118"/>
      <c r="AJ21" s="118"/>
      <c r="AK21" s="118"/>
      <c r="AL21" s="118"/>
      <c r="AM21" s="118"/>
      <c r="AN21" s="118"/>
      <c r="AO21" s="118"/>
      <c r="AP21" s="118"/>
      <c r="AQ21" s="118"/>
      <c r="AR21" s="118"/>
      <c r="AS21" s="118"/>
      <c r="AU21" s="118"/>
      <c r="AV21" s="118"/>
      <c r="AW21" s="118"/>
      <c r="AX21" s="118"/>
      <c r="AY21" s="118"/>
      <c r="AZ21" s="118"/>
      <c r="BA21" s="118"/>
      <c r="BB21" s="118"/>
      <c r="BC21" s="118"/>
      <c r="BD21" s="118"/>
      <c r="BE21" s="118"/>
      <c r="BF21" s="118"/>
      <c r="BG21" s="118"/>
      <c r="BH21" s="118"/>
      <c r="BI21" s="118"/>
      <c r="BJ21" s="118"/>
      <c r="BK21" s="118"/>
      <c r="BL21" s="118"/>
      <c r="BM21" s="118"/>
      <c r="BN21" s="118"/>
      <c r="BO21" s="118"/>
      <c r="BX21" s="118"/>
      <c r="BY21" s="118"/>
      <c r="BZ21" s="118"/>
      <c r="CA21" s="118"/>
      <c r="CB21" s="118"/>
      <c r="CC21" s="118"/>
      <c r="CD21" s="118"/>
      <c r="CE21" s="118"/>
      <c r="CF21" s="118"/>
      <c r="CG21" s="118"/>
      <c r="CH21" s="118"/>
      <c r="CI21" s="118"/>
      <c r="CK21" s="118"/>
      <c r="CL21" s="118"/>
      <c r="CN21" s="118"/>
      <c r="CO21" s="118"/>
      <c r="CP21" s="118"/>
      <c r="CQ21" s="118"/>
      <c r="CR21" s="118"/>
      <c r="CS21" s="118"/>
      <c r="CT21" s="118"/>
      <c r="CU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118"/>
      <c r="DT21" s="118"/>
      <c r="GC21" s="117"/>
      <c r="GE21" s="117"/>
      <c r="GI21" s="117"/>
      <c r="GJ21" s="117"/>
      <c r="GK21" s="117"/>
      <c r="GM21" s="117"/>
      <c r="GN21" s="117"/>
      <c r="GO21" s="117"/>
      <c r="GP21" s="117"/>
      <c r="GQ21" s="117"/>
      <c r="GR21" s="117"/>
      <c r="GS21" s="117"/>
      <c r="GT21" s="117"/>
      <c r="GU21" s="117"/>
      <c r="GV21" s="117"/>
      <c r="GW21" s="117"/>
      <c r="GX21" s="117"/>
      <c r="GY21" s="117"/>
      <c r="GZ21" s="117"/>
      <c r="HA21" s="117"/>
      <c r="HB21" s="117"/>
    </row>
    <row r="22" spans="1:210" s="94" customFormat="1" x14ac:dyDescent="0.2">
      <c r="A22" s="90" t="s">
        <v>135</v>
      </c>
      <c r="B22" s="91"/>
      <c r="C22" s="92"/>
      <c r="D22" s="92"/>
      <c r="F22" s="91"/>
      <c r="G22" s="91"/>
      <c r="H22" s="91"/>
      <c r="I22" s="91"/>
      <c r="J22" s="91"/>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row>
    <row r="23" spans="1:210" s="105" customFormat="1" ht="25.5" x14ac:dyDescent="0.2">
      <c r="A23" s="90" t="s">
        <v>136</v>
      </c>
      <c r="B23" s="103" t="s">
        <v>323</v>
      </c>
      <c r="C23" s="103"/>
      <c r="D23" s="104"/>
      <c r="F23" s="103"/>
      <c r="G23" s="91"/>
      <c r="H23" s="103"/>
      <c r="I23" s="103"/>
      <c r="J23" s="103"/>
      <c r="K23" s="92"/>
      <c r="L23" s="104"/>
      <c r="M23" s="91"/>
      <c r="N23" s="104"/>
      <c r="O23" s="104"/>
      <c r="P23" s="104"/>
      <c r="Q23" s="103"/>
      <c r="R23" s="104"/>
      <c r="S23" s="103"/>
      <c r="T23" s="104"/>
      <c r="U23" s="104"/>
      <c r="V23" s="104"/>
      <c r="W23" s="104"/>
      <c r="X23" s="103"/>
      <c r="Y23" s="104"/>
      <c r="Z23" s="104"/>
      <c r="AA23" s="104"/>
      <c r="AB23" s="104"/>
      <c r="AC23" s="104"/>
      <c r="AD23" s="104"/>
      <c r="AE23" s="104"/>
      <c r="AF23" s="104"/>
      <c r="AG23" s="104"/>
      <c r="AH23" s="104"/>
      <c r="AI23" s="104"/>
      <c r="GC23" s="106"/>
      <c r="GD23" s="106"/>
      <c r="GE23" s="106"/>
      <c r="GF23" s="106"/>
      <c r="GG23" s="106"/>
      <c r="GH23" s="106"/>
      <c r="GI23" s="106"/>
      <c r="GJ23" s="106"/>
      <c r="GK23" s="106"/>
      <c r="GL23" s="106"/>
      <c r="GM23" s="106"/>
      <c r="GN23" s="106"/>
      <c r="GO23" s="106"/>
      <c r="GP23" s="106"/>
      <c r="GQ23" s="106"/>
      <c r="GR23" s="106"/>
      <c r="GS23" s="106"/>
      <c r="GT23" s="106"/>
      <c r="GU23" s="106"/>
      <c r="GV23" s="106"/>
      <c r="GW23" s="106"/>
      <c r="GX23" s="106"/>
      <c r="GY23" s="106"/>
      <c r="GZ23" s="106"/>
      <c r="HA23" s="106"/>
      <c r="HB23" s="106"/>
    </row>
    <row r="24" spans="1:210" s="100" customFormat="1" ht="25.5" x14ac:dyDescent="0.2">
      <c r="A24" s="83" t="s">
        <v>137</v>
      </c>
      <c r="B24" s="98"/>
      <c r="C24" s="85"/>
      <c r="D24" s="99"/>
      <c r="F24" s="98"/>
      <c r="G24" s="84"/>
      <c r="H24" s="98"/>
      <c r="I24" s="98"/>
      <c r="J24" s="98"/>
      <c r="K24" s="85"/>
      <c r="L24" s="99"/>
      <c r="M24" s="84"/>
      <c r="N24" s="99"/>
      <c r="O24" s="99"/>
      <c r="P24" s="99"/>
      <c r="Q24" s="85"/>
      <c r="R24" s="99"/>
      <c r="S24" s="84"/>
      <c r="T24" s="99"/>
      <c r="U24" s="99"/>
      <c r="V24" s="99"/>
      <c r="W24" s="99"/>
      <c r="X24" s="99"/>
      <c r="Y24" s="99"/>
      <c r="Z24" s="99"/>
      <c r="AA24" s="99"/>
      <c r="AB24" s="99"/>
      <c r="AC24" s="99"/>
      <c r="AD24" s="99"/>
      <c r="AE24" s="99"/>
      <c r="AF24" s="99"/>
      <c r="AG24" s="99"/>
      <c r="AH24" s="99"/>
      <c r="AI24" s="99"/>
      <c r="GC24" s="101"/>
      <c r="GD24" s="101"/>
      <c r="GE24" s="101"/>
      <c r="GF24" s="101"/>
      <c r="GG24" s="101"/>
      <c r="GH24" s="101"/>
      <c r="GI24" s="101"/>
      <c r="GJ24" s="101"/>
      <c r="GK24" s="101"/>
      <c r="GL24" s="101"/>
      <c r="GM24" s="101"/>
      <c r="GN24" s="101"/>
      <c r="GO24" s="101"/>
      <c r="GP24" s="101"/>
      <c r="GQ24" s="101"/>
      <c r="GR24" s="101"/>
      <c r="GS24" s="101"/>
      <c r="GT24" s="101"/>
      <c r="GU24" s="101"/>
      <c r="GV24" s="101"/>
      <c r="GW24" s="101"/>
      <c r="GX24" s="101"/>
      <c r="GY24" s="101"/>
      <c r="GZ24" s="101"/>
      <c r="HA24" s="101"/>
      <c r="HB24" s="101"/>
    </row>
    <row r="25" spans="1:210" s="86" customFormat="1" x14ac:dyDescent="0.2">
      <c r="A25" s="83" t="s">
        <v>138</v>
      </c>
      <c r="B25" s="84"/>
      <c r="C25" s="84"/>
      <c r="D25" s="85"/>
      <c r="F25" s="84"/>
      <c r="G25" s="84"/>
      <c r="H25" s="84"/>
      <c r="I25" s="84"/>
      <c r="J25" s="84"/>
      <c r="K25" s="85"/>
      <c r="L25" s="85"/>
      <c r="M25" s="84"/>
      <c r="N25" s="85"/>
      <c r="O25" s="85"/>
      <c r="P25" s="85"/>
      <c r="Q25" s="84"/>
      <c r="R25" s="85"/>
      <c r="S25" s="84"/>
      <c r="T25" s="85"/>
      <c r="U25" s="85"/>
      <c r="V25" s="85"/>
      <c r="W25" s="85"/>
      <c r="X25" s="85"/>
      <c r="Y25" s="85"/>
      <c r="Z25" s="85"/>
      <c r="AA25" s="85"/>
      <c r="AB25" s="85"/>
      <c r="AC25" s="85"/>
      <c r="AD25" s="85"/>
      <c r="AE25" s="85"/>
      <c r="AF25" s="85"/>
      <c r="AG25" s="85"/>
      <c r="AH25" s="85"/>
      <c r="AI25" s="85"/>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row>
    <row r="26" spans="1:210" s="94" customFormat="1" ht="103.5" customHeight="1" x14ac:dyDescent="0.2">
      <c r="A26" s="95" t="s">
        <v>139</v>
      </c>
      <c r="B26" s="91" t="s">
        <v>329</v>
      </c>
      <c r="C26" s="91"/>
      <c r="F26" s="91"/>
      <c r="G26" s="91"/>
      <c r="H26" s="91"/>
      <c r="I26" s="91"/>
      <c r="J26" s="91"/>
      <c r="K26" s="119"/>
      <c r="L26" s="91"/>
      <c r="M26" s="91"/>
      <c r="N26" s="91"/>
      <c r="O26" s="91"/>
      <c r="P26" s="91"/>
      <c r="Q26" s="91"/>
      <c r="R26" s="91"/>
      <c r="S26" s="91"/>
      <c r="T26" s="91"/>
      <c r="U26" s="91"/>
      <c r="V26" s="91"/>
      <c r="W26" s="91"/>
      <c r="X26" s="91"/>
      <c r="Y26" s="91"/>
      <c r="Z26" s="91"/>
      <c r="AA26" s="120"/>
      <c r="AB26" s="120"/>
      <c r="AC26" s="120"/>
      <c r="AD26" s="91"/>
      <c r="AE26" s="120"/>
      <c r="AF26" s="120"/>
      <c r="AG26" s="120"/>
      <c r="AH26" s="120"/>
      <c r="AI26" s="120"/>
      <c r="AJ26" s="95"/>
      <c r="AK26" s="121"/>
      <c r="AL26" s="121"/>
      <c r="AM26" s="121"/>
      <c r="AN26" s="121"/>
      <c r="AO26" s="121"/>
      <c r="AP26" s="121"/>
      <c r="AQ26" s="121"/>
      <c r="AR26" s="121"/>
      <c r="AS26" s="121"/>
      <c r="AU26" s="95"/>
      <c r="AV26" s="95"/>
      <c r="AW26" s="95"/>
      <c r="AX26" s="95"/>
      <c r="BL26" s="121"/>
      <c r="DS26" s="95"/>
      <c r="DT26" s="95"/>
      <c r="GC26" s="96"/>
      <c r="GD26" s="96"/>
      <c r="GE26" s="96"/>
      <c r="GF26" s="96"/>
      <c r="GG26" s="96"/>
      <c r="GH26" s="96"/>
      <c r="GI26" s="96"/>
      <c r="GJ26" s="96"/>
      <c r="GK26" s="97"/>
      <c r="GL26" s="96"/>
      <c r="GM26" s="96"/>
      <c r="GN26" s="96"/>
      <c r="GO26" s="96"/>
      <c r="GP26" s="96"/>
      <c r="GQ26" s="96"/>
      <c r="GR26" s="96"/>
      <c r="GS26" s="96"/>
      <c r="GT26" s="96"/>
      <c r="GU26" s="96"/>
      <c r="GV26" s="96"/>
      <c r="GW26" s="96"/>
      <c r="GX26" s="96"/>
      <c r="GY26" s="96"/>
      <c r="GZ26" s="96"/>
      <c r="HA26" s="122"/>
      <c r="HB26" s="122"/>
    </row>
    <row r="27" spans="1:210" s="94" customFormat="1" x14ac:dyDescent="0.25">
      <c r="A27" s="90" t="s">
        <v>140</v>
      </c>
      <c r="B27" s="91"/>
      <c r="C27" s="91"/>
      <c r="D27" s="92"/>
      <c r="E27" s="92"/>
      <c r="F27" s="93"/>
      <c r="G27" s="91"/>
      <c r="H27" s="91"/>
      <c r="I27" s="91"/>
      <c r="J27" s="91"/>
      <c r="K27" s="92"/>
      <c r="L27" s="92"/>
      <c r="M27" s="92"/>
      <c r="N27" s="92"/>
      <c r="O27" s="92"/>
      <c r="P27" s="92"/>
      <c r="Q27" s="92"/>
      <c r="R27" s="92"/>
      <c r="S27" s="91"/>
      <c r="T27" s="92"/>
      <c r="U27" s="92"/>
      <c r="V27" s="92"/>
      <c r="W27" s="92"/>
      <c r="X27" s="91"/>
      <c r="Y27" s="92"/>
      <c r="Z27" s="92"/>
      <c r="AA27" s="92"/>
      <c r="AB27" s="92"/>
      <c r="AC27" s="92"/>
      <c r="AD27" s="92"/>
      <c r="AE27" s="92"/>
      <c r="AF27" s="92"/>
      <c r="AG27" s="92"/>
      <c r="AH27" s="92"/>
      <c r="AI27" s="92"/>
    </row>
    <row r="28" spans="1:210" s="123" customFormat="1" ht="12.75" customHeight="1" x14ac:dyDescent="0.25">
      <c r="B28" s="124"/>
      <c r="C28" s="124"/>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124"/>
    </row>
    <row r="29" spans="1:210" s="123" customFormat="1" ht="12.75" customHeight="1" x14ac:dyDescent="0.25">
      <c r="B29" s="124"/>
      <c r="C29" s="124"/>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124"/>
    </row>
    <row r="30" spans="1:210" s="123" customFormat="1" ht="12.75" customHeight="1" x14ac:dyDescent="0.25">
      <c r="B30" s="124"/>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row>
    <row r="31" spans="1:210" s="123" customFormat="1" ht="12.75" customHeight="1" x14ac:dyDescent="0.25">
      <c r="B31" s="124"/>
      <c r="C31" s="124"/>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row>
    <row r="32" spans="1:210" s="123" customFormat="1" ht="12.75" customHeight="1" x14ac:dyDescent="0.25">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row>
    <row r="33" spans="2:35" s="123" customFormat="1" ht="12.75" customHeight="1" x14ac:dyDescent="0.25">
      <c r="B33" s="124"/>
      <c r="C33" s="124"/>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row>
    <row r="34" spans="2:35" s="123" customFormat="1" ht="12.75" customHeight="1" x14ac:dyDescent="0.25">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2:35" s="123" customFormat="1" ht="12.75" customHeight="1" x14ac:dyDescent="0.25">
      <c r="B35" s="124"/>
      <c r="C35" s="124"/>
      <c r="D35" s="124"/>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124"/>
    </row>
    <row r="36" spans="2:35" s="123" customFormat="1" ht="12.75" customHeight="1" x14ac:dyDescent="0.25">
      <c r="B36" s="124"/>
      <c r="C36" s="124"/>
      <c r="D36" s="124"/>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row>
    <row r="37" spans="2:35" s="123" customFormat="1" ht="12.75" customHeight="1" x14ac:dyDescent="0.25">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row>
    <row r="38" spans="2:35" s="123" customFormat="1" ht="12.75" customHeight="1" x14ac:dyDescent="0.25">
      <c r="B38" s="124"/>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row>
    <row r="39" spans="2:35" s="123" customFormat="1" ht="12.75" customHeight="1" x14ac:dyDescent="0.25">
      <c r="B39" s="124"/>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row>
    <row r="40" spans="2:35" s="123" customFormat="1" ht="12.75" customHeight="1" x14ac:dyDescent="0.25">
      <c r="B40" s="124"/>
      <c r="C40" s="124"/>
      <c r="D40" s="124"/>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row>
    <row r="50" spans="1:35" ht="12.75" customHeight="1" x14ac:dyDescent="0.2">
      <c r="A50" s="125" t="s">
        <v>141</v>
      </c>
    </row>
    <row r="51" spans="1:35" s="128" customFormat="1" ht="12.75" customHeight="1" x14ac:dyDescent="0.25">
      <c r="B51" s="129" t="s">
        <v>142</v>
      </c>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c r="AA51" s="129"/>
      <c r="AB51" s="129"/>
      <c r="AC51" s="129"/>
      <c r="AD51" s="129"/>
      <c r="AE51" s="129"/>
      <c r="AF51" s="129"/>
      <c r="AG51" s="129"/>
      <c r="AH51" s="129"/>
      <c r="AI51" s="129"/>
    </row>
    <row r="52" spans="1:35" ht="12.75" customHeight="1" x14ac:dyDescent="0.2">
      <c r="B52" s="130" t="s">
        <v>77</v>
      </c>
    </row>
    <row r="53" spans="1:35" ht="12.75" customHeight="1" x14ac:dyDescent="0.2">
      <c r="B53" s="131" t="s">
        <v>143</v>
      </c>
    </row>
    <row r="54" spans="1:35" ht="12.75" customHeight="1" x14ac:dyDescent="0.2">
      <c r="B54" s="131" t="s">
        <v>144</v>
      </c>
    </row>
    <row r="55" spans="1:35" ht="12.75" customHeight="1" x14ac:dyDescent="0.2">
      <c r="B55" s="131" t="s">
        <v>145</v>
      </c>
    </row>
    <row r="56" spans="1:35" ht="12.75" customHeight="1" x14ac:dyDescent="0.2">
      <c r="B56" s="131" t="s">
        <v>146</v>
      </c>
    </row>
    <row r="57" spans="1:35" ht="12.75" customHeight="1" x14ac:dyDescent="0.2">
      <c r="B57" s="131" t="s">
        <v>147</v>
      </c>
    </row>
    <row r="58" spans="1:35" ht="12.75" customHeight="1" x14ac:dyDescent="0.2">
      <c r="B58" s="131" t="s">
        <v>148</v>
      </c>
    </row>
    <row r="59" spans="1:35" ht="12.75" customHeight="1" x14ac:dyDescent="0.2">
      <c r="B59" s="131" t="s">
        <v>149</v>
      </c>
    </row>
    <row r="60" spans="1:35" ht="12.75" customHeight="1" x14ac:dyDescent="0.2">
      <c r="B60" s="131" t="s">
        <v>150</v>
      </c>
    </row>
  </sheetData>
  <sheetProtection formatCells="0" insertHyperlinks="0"/>
  <dataValidations disablePrompts="1"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xr:uid="{00000000-0002-0000-0300-000000000000}">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xr:uid="{00000000-0002-0000-0300-000001000000}">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xr:uid="{00000000-0002-0000-0300-000002000000}">
      <formula1>lstSourceType</formula1>
    </dataValidation>
  </dataValidations>
  <pageMargins left="0.25" right="0.25" top="0.5" bottom="0.5" header="0.3" footer="0.3"/>
  <pageSetup scale="99" orientation="landscape" r:id="rId1"/>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45"/>
  <sheetViews>
    <sheetView showWhiteSpace="0" zoomScaleNormal="100" zoomScalePageLayoutView="85" workbookViewId="0">
      <selection activeCell="I7" sqref="I7"/>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10" t="s">
        <v>18</v>
      </c>
      <c r="B1" s="310"/>
      <c r="C1" s="310"/>
      <c r="D1" s="310"/>
      <c r="E1" s="310"/>
      <c r="F1" s="310"/>
      <c r="G1" s="310"/>
      <c r="H1" s="310"/>
      <c r="I1" s="310"/>
      <c r="J1" s="310"/>
      <c r="K1" s="310"/>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32" t="s">
        <v>151</v>
      </c>
      <c r="C2" s="133"/>
      <c r="D2" s="133"/>
      <c r="E2" s="133"/>
      <c r="F2" s="133"/>
      <c r="G2" s="133"/>
      <c r="H2" s="133"/>
    </row>
    <row r="3" spans="1:39" s="131" customFormat="1" ht="40.5" customHeight="1" x14ac:dyDescent="0.2">
      <c r="B3" s="134" t="s">
        <v>152</v>
      </c>
      <c r="C3" s="135" t="s">
        <v>153</v>
      </c>
      <c r="D3" s="135" t="s">
        <v>154</v>
      </c>
      <c r="E3" s="135" t="s">
        <v>85</v>
      </c>
      <c r="F3" s="135" t="s">
        <v>155</v>
      </c>
      <c r="G3" s="135" t="s">
        <v>156</v>
      </c>
      <c r="H3" s="135" t="s">
        <v>157</v>
      </c>
      <c r="I3" s="136" t="s">
        <v>17</v>
      </c>
      <c r="J3" s="135" t="s">
        <v>158</v>
      </c>
      <c r="K3" s="135" t="s">
        <v>159</v>
      </c>
    </row>
    <row r="4" spans="1:39" s="131" customFormat="1" x14ac:dyDescent="0.2">
      <c r="B4" s="48" t="str">
        <f>'Data Summary'!C23</f>
        <v>7_COMB_CO2_cd</v>
      </c>
      <c r="C4" s="36">
        <f>'Data Summary'!I23</f>
        <v>1</v>
      </c>
      <c r="D4" s="137">
        <v>1</v>
      </c>
      <c r="E4" s="137">
        <v>2</v>
      </c>
      <c r="F4" s="137">
        <v>2</v>
      </c>
      <c r="G4" s="137">
        <v>2</v>
      </c>
      <c r="H4" s="138">
        <v>1</v>
      </c>
      <c r="I4" s="139" t="str">
        <f t="shared" ref="I4" si="0">IF(D4&lt;&gt;"",D4&amp;","&amp;E4&amp;","&amp;F4&amp;","&amp;G4&amp;","&amp;H4,"0,0,0,0,0")</f>
        <v>1,2,2,2,1</v>
      </c>
      <c r="J4" s="140" t="str">
        <f t="shared" ref="J4" si="1">IF(MAX(D4:H4)&gt;=5, "Requirements not met", "Requirements met")</f>
        <v>Requirements met</v>
      </c>
      <c r="K4" s="141" t="str">
        <f t="shared" ref="K4" si="2">IF(MAX(D4:H4)&gt;=5, "Not OK", "OK")</f>
        <v>OK</v>
      </c>
    </row>
    <row r="5" spans="1:39" s="131" customFormat="1" x14ac:dyDescent="0.2">
      <c r="B5" s="48" t="str">
        <f>'Data Summary'!C24</f>
        <v>7_NG_deliv</v>
      </c>
      <c r="C5" s="36">
        <f>'Data Summary'!I24</f>
        <v>1</v>
      </c>
      <c r="D5" s="137">
        <v>1</v>
      </c>
      <c r="E5" s="137">
        <v>2</v>
      </c>
      <c r="F5" s="137">
        <v>2</v>
      </c>
      <c r="G5" s="137">
        <v>2</v>
      </c>
      <c r="H5" s="138">
        <v>1</v>
      </c>
      <c r="I5" s="139" t="str">
        <f t="shared" ref="I5" si="3">IF(D5&lt;&gt;"",D5&amp;","&amp;E5&amp;","&amp;F5&amp;","&amp;G5&amp;","&amp;H5,"0,0,0,0,0")</f>
        <v>1,2,2,2,1</v>
      </c>
      <c r="J5" s="140" t="str">
        <f t="shared" ref="J5" si="4">IF(MAX(D5:H5)&gt;=5, "Requirements not met", "Requirements met")</f>
        <v>Requirements met</v>
      </c>
      <c r="K5" s="141" t="str">
        <f t="shared" ref="K5" si="5">IF(MAX(D5:H5)&gt;=5, "Not OK", "OK")</f>
        <v>OK</v>
      </c>
    </row>
    <row r="6" spans="1:39" s="131" customFormat="1" ht="12.75" customHeight="1" x14ac:dyDescent="0.2">
      <c r="B6" s="142" t="s">
        <v>71</v>
      </c>
      <c r="C6" s="143"/>
      <c r="D6" s="143"/>
      <c r="E6" s="143"/>
      <c r="F6" s="143"/>
      <c r="G6" s="143"/>
      <c r="H6" s="143"/>
      <c r="I6" s="144" t="str">
        <f>MAX(D4:D5)&amp;","&amp;MAX(E4:E5)&amp;","&amp;MAX(F4:F5)&amp;","&amp;MAX(G4:G5)&amp;","&amp;MAX(H4:H5)</f>
        <v>1,2,2,2,1</v>
      </c>
      <c r="J6" s="335"/>
      <c r="K6" s="335"/>
    </row>
    <row r="7" spans="1:39" ht="20.25" x14ac:dyDescent="0.3">
      <c r="B7" s="8"/>
      <c r="C7" s="8"/>
      <c r="D7" s="8"/>
      <c r="E7" s="8"/>
      <c r="F7" s="8"/>
      <c r="G7" s="8"/>
      <c r="H7" s="8"/>
      <c r="I7" s="64"/>
      <c r="O7" s="8"/>
      <c r="P7" s="8"/>
      <c r="Q7" s="8"/>
      <c r="R7" s="8"/>
      <c r="S7" s="8"/>
      <c r="T7" s="8"/>
      <c r="U7" s="8"/>
      <c r="V7" s="8"/>
      <c r="W7" s="8"/>
      <c r="X7" s="8"/>
      <c r="Y7" s="8"/>
      <c r="Z7" s="8"/>
      <c r="AA7" s="8"/>
      <c r="AB7" s="8"/>
      <c r="AC7" s="8"/>
      <c r="AD7" s="8"/>
      <c r="AE7" s="8"/>
      <c r="AF7" s="8"/>
      <c r="AG7" s="8"/>
      <c r="AH7" s="8"/>
      <c r="AI7" s="8"/>
      <c r="AJ7" s="8"/>
      <c r="AK7" s="8"/>
      <c r="AL7" s="8"/>
      <c r="AM7" s="8"/>
    </row>
    <row r="8" spans="1:39" ht="20.25" x14ac:dyDescent="0.3">
      <c r="A8" s="132" t="s">
        <v>160</v>
      </c>
      <c r="C8" s="8"/>
      <c r="D8" s="8"/>
      <c r="E8" s="8"/>
      <c r="F8" s="8"/>
      <c r="G8" s="8"/>
      <c r="H8" s="64"/>
      <c r="N8" s="8"/>
      <c r="O8" s="8"/>
      <c r="P8" s="8"/>
      <c r="Q8" s="8"/>
      <c r="R8" s="8"/>
      <c r="S8" s="8"/>
      <c r="T8" s="8"/>
      <c r="U8" s="8"/>
      <c r="V8" s="8"/>
      <c r="W8" s="8"/>
      <c r="X8" s="8"/>
      <c r="Y8" s="8"/>
      <c r="Z8" s="8"/>
      <c r="AA8" s="8"/>
      <c r="AB8" s="8"/>
      <c r="AC8" s="8"/>
      <c r="AD8" s="8"/>
      <c r="AE8" s="8"/>
      <c r="AF8" s="8"/>
      <c r="AG8" s="8"/>
      <c r="AH8" s="8"/>
      <c r="AI8" s="8"/>
      <c r="AJ8" s="8"/>
      <c r="AK8" s="8"/>
      <c r="AL8" s="8"/>
    </row>
    <row r="9" spans="1:39" s="146" customFormat="1" ht="13.5" thickBot="1" x14ac:dyDescent="0.25">
      <c r="A9" s="145" t="s">
        <v>161</v>
      </c>
    </row>
    <row r="10" spans="1:39" ht="17.25" customHeight="1" thickBot="1" x14ac:dyDescent="0.25">
      <c r="B10" s="336" t="s">
        <v>162</v>
      </c>
      <c r="C10" s="338" t="s">
        <v>163</v>
      </c>
      <c r="D10" s="339"/>
      <c r="E10" s="339"/>
      <c r="F10" s="339"/>
      <c r="G10" s="340"/>
    </row>
    <row r="11" spans="1:39" ht="13.5" thickBot="1" x14ac:dyDescent="0.25">
      <c r="B11" s="337"/>
      <c r="C11" s="147">
        <v>1</v>
      </c>
      <c r="D11" s="147">
        <v>2</v>
      </c>
      <c r="E11" s="147">
        <v>3</v>
      </c>
      <c r="F11" s="147">
        <v>4</v>
      </c>
      <c r="G11" s="147">
        <v>5</v>
      </c>
    </row>
    <row r="12" spans="1:39" ht="72.75" thickBot="1" x14ac:dyDescent="0.25">
      <c r="B12" s="341" t="s">
        <v>164</v>
      </c>
      <c r="C12" s="148" t="s">
        <v>165</v>
      </c>
      <c r="D12" s="148" t="s">
        <v>166</v>
      </c>
      <c r="E12" s="148" t="s">
        <v>167</v>
      </c>
      <c r="F12" s="148" t="s">
        <v>168</v>
      </c>
      <c r="G12" s="148" t="s">
        <v>169</v>
      </c>
    </row>
    <row r="13" spans="1:39" ht="24" customHeight="1" thickBot="1" x14ac:dyDescent="0.25">
      <c r="B13" s="342"/>
      <c r="C13" s="344" t="s">
        <v>170</v>
      </c>
      <c r="D13" s="345"/>
      <c r="E13" s="344" t="s">
        <v>171</v>
      </c>
      <c r="F13" s="346"/>
      <c r="G13" s="345"/>
    </row>
    <row r="14" spans="1:39" ht="36.75" thickBot="1" x14ac:dyDescent="0.25">
      <c r="B14" s="343"/>
      <c r="C14" s="149" t="s">
        <v>172</v>
      </c>
      <c r="D14" s="347" t="s">
        <v>173</v>
      </c>
      <c r="E14" s="348"/>
      <c r="F14" s="349" t="s">
        <v>174</v>
      </c>
      <c r="G14" s="350"/>
    </row>
    <row r="15" spans="1:39" ht="60.75" thickBot="1" x14ac:dyDescent="0.25">
      <c r="B15" s="150" t="s">
        <v>85</v>
      </c>
      <c r="C15" s="148" t="s">
        <v>175</v>
      </c>
      <c r="D15" s="148" t="s">
        <v>176</v>
      </c>
      <c r="E15" s="148" t="s">
        <v>177</v>
      </c>
      <c r="F15" s="148" t="s">
        <v>178</v>
      </c>
      <c r="G15" s="148" t="s">
        <v>179</v>
      </c>
    </row>
    <row r="16" spans="1:39" ht="44.25" customHeight="1" thickBot="1" x14ac:dyDescent="0.25">
      <c r="B16" s="150" t="s">
        <v>155</v>
      </c>
      <c r="C16" s="148" t="s">
        <v>180</v>
      </c>
      <c r="D16" s="148" t="s">
        <v>181</v>
      </c>
      <c r="E16" s="148" t="s">
        <v>182</v>
      </c>
      <c r="F16" s="148" t="s">
        <v>183</v>
      </c>
      <c r="G16" s="148" t="s">
        <v>184</v>
      </c>
    </row>
    <row r="17" spans="1:18" ht="44.25" customHeight="1" thickBot="1" x14ac:dyDescent="0.25">
      <c r="B17" s="150" t="s">
        <v>156</v>
      </c>
      <c r="C17" s="148" t="s">
        <v>185</v>
      </c>
      <c r="D17" s="148" t="s">
        <v>186</v>
      </c>
      <c r="E17" s="148" t="s">
        <v>187</v>
      </c>
      <c r="F17" s="148" t="s">
        <v>188</v>
      </c>
      <c r="G17" s="148" t="s">
        <v>189</v>
      </c>
    </row>
    <row r="18" spans="1:18" ht="44.25" customHeight="1" thickBot="1" x14ac:dyDescent="0.25">
      <c r="B18" s="150" t="s">
        <v>190</v>
      </c>
      <c r="C18" s="148" t="s">
        <v>191</v>
      </c>
      <c r="D18" s="344" t="s">
        <v>192</v>
      </c>
      <c r="E18" s="345"/>
      <c r="F18" s="148" t="s">
        <v>193</v>
      </c>
      <c r="G18" s="148" t="s">
        <v>194</v>
      </c>
    </row>
    <row r="19" spans="1:18" x14ac:dyDescent="0.2">
      <c r="B19" s="151"/>
      <c r="C19" s="152"/>
      <c r="D19" s="152"/>
      <c r="E19" s="152"/>
      <c r="F19" s="152"/>
      <c r="G19" s="152"/>
    </row>
    <row r="20" spans="1:18" customFormat="1" ht="15" x14ac:dyDescent="0.25">
      <c r="A20" s="153" t="s">
        <v>195</v>
      </c>
      <c r="C20" s="154"/>
      <c r="D20" s="154"/>
      <c r="E20" s="154"/>
      <c r="F20" s="154"/>
      <c r="G20" s="154"/>
      <c r="H20" s="154"/>
      <c r="I20" s="154"/>
      <c r="J20" s="154"/>
      <c r="K20" s="154"/>
      <c r="L20" s="154"/>
      <c r="M20" s="154"/>
      <c r="N20" s="154"/>
      <c r="O20" s="154"/>
      <c r="P20" s="154"/>
      <c r="Q20" s="154"/>
      <c r="R20" s="154"/>
    </row>
    <row r="21" spans="1:18" customFormat="1" ht="15" x14ac:dyDescent="0.25">
      <c r="B21" s="155" t="s">
        <v>196</v>
      </c>
      <c r="C21" s="156"/>
      <c r="D21" s="156"/>
      <c r="E21" s="156"/>
      <c r="F21" s="156"/>
      <c r="G21" s="156"/>
      <c r="H21" s="157"/>
      <c r="I21" s="154"/>
      <c r="J21" s="154"/>
      <c r="K21" s="154"/>
      <c r="L21" s="154"/>
      <c r="M21" s="154"/>
      <c r="N21" s="154"/>
      <c r="O21" s="154"/>
      <c r="P21" s="154"/>
      <c r="Q21" s="154"/>
      <c r="R21" s="154"/>
    </row>
    <row r="22" spans="1:18" customFormat="1" ht="65.25" customHeight="1" x14ac:dyDescent="0.25">
      <c r="B22" s="158"/>
      <c r="C22" s="316" t="s">
        <v>197</v>
      </c>
      <c r="D22" s="317"/>
      <c r="E22" s="317"/>
      <c r="F22" s="317"/>
      <c r="G22" s="317"/>
      <c r="H22" s="318"/>
      <c r="N22" s="159"/>
      <c r="O22" s="159"/>
      <c r="P22" s="159"/>
      <c r="Q22" s="159"/>
      <c r="R22" s="159"/>
    </row>
    <row r="23" spans="1:18" customFormat="1" ht="15" x14ac:dyDescent="0.25">
      <c r="B23" s="158"/>
      <c r="C23" s="160" t="s">
        <v>198</v>
      </c>
      <c r="D23" s="161"/>
      <c r="E23" s="161"/>
      <c r="F23" s="161"/>
      <c r="G23" s="161"/>
      <c r="H23" s="162"/>
      <c r="I23" s="154"/>
      <c r="J23" s="154"/>
      <c r="K23" s="154"/>
      <c r="L23" s="154"/>
      <c r="M23" s="154"/>
      <c r="N23" s="154"/>
      <c r="O23" s="154"/>
      <c r="P23" s="154"/>
      <c r="Q23" s="154"/>
      <c r="R23" s="154"/>
    </row>
    <row r="24" spans="1:18" customFormat="1" ht="15" x14ac:dyDescent="0.25">
      <c r="B24" s="158"/>
      <c r="C24" s="163" t="s">
        <v>199</v>
      </c>
      <c r="D24" s="164"/>
      <c r="E24" s="164"/>
      <c r="F24" s="164"/>
      <c r="G24" s="164"/>
      <c r="H24" s="165"/>
      <c r="I24" s="154"/>
      <c r="J24" s="154"/>
      <c r="K24" s="154"/>
      <c r="L24" s="154"/>
      <c r="M24" s="154"/>
      <c r="N24" s="154"/>
      <c r="O24" s="154"/>
      <c r="P24" s="154"/>
      <c r="Q24" s="154"/>
      <c r="R24" s="154"/>
    </row>
    <row r="25" spans="1:18" customFormat="1" ht="15" x14ac:dyDescent="0.25">
      <c r="B25" s="158"/>
      <c r="C25" s="163" t="s">
        <v>200</v>
      </c>
      <c r="D25" s="164"/>
      <c r="E25" s="164"/>
      <c r="F25" s="164"/>
      <c r="G25" s="164"/>
      <c r="H25" s="165"/>
      <c r="I25" s="154"/>
      <c r="J25" s="154"/>
      <c r="K25" s="154"/>
      <c r="L25" s="154"/>
      <c r="M25" s="154"/>
      <c r="N25" s="154"/>
      <c r="O25" s="154"/>
      <c r="P25" s="154"/>
      <c r="Q25" s="154"/>
      <c r="R25" s="154"/>
    </row>
    <row r="26" spans="1:18" customFormat="1" ht="15" x14ac:dyDescent="0.25">
      <c r="B26" s="158"/>
      <c r="C26" s="163" t="s">
        <v>201</v>
      </c>
      <c r="D26" s="164"/>
      <c r="E26" s="164"/>
      <c r="F26" s="164"/>
      <c r="G26" s="164"/>
      <c r="H26" s="165"/>
      <c r="I26" s="154"/>
      <c r="J26" s="154"/>
      <c r="K26" s="154"/>
      <c r="L26" s="154"/>
      <c r="M26" s="154"/>
      <c r="N26" s="154"/>
      <c r="O26" s="154"/>
      <c r="P26" s="154"/>
      <c r="Q26" s="154"/>
      <c r="R26" s="154"/>
    </row>
    <row r="27" spans="1:18" customFormat="1" ht="15" x14ac:dyDescent="0.25">
      <c r="B27" s="158"/>
      <c r="C27" s="163" t="s">
        <v>202</v>
      </c>
      <c r="D27" s="164"/>
      <c r="E27" s="164"/>
      <c r="F27" s="164"/>
      <c r="G27" s="164"/>
      <c r="H27" s="165"/>
      <c r="I27" s="154"/>
      <c r="J27" s="154"/>
      <c r="K27" s="154"/>
      <c r="L27" s="154"/>
      <c r="M27" s="154"/>
      <c r="N27" s="154"/>
      <c r="O27" s="154"/>
      <c r="P27" s="154"/>
      <c r="Q27" s="154"/>
      <c r="R27" s="154"/>
    </row>
    <row r="28" spans="1:18" customFormat="1" ht="41.25" customHeight="1" x14ac:dyDescent="0.25">
      <c r="B28" s="158"/>
      <c r="C28" s="332" t="s">
        <v>203</v>
      </c>
      <c r="D28" s="333"/>
      <c r="E28" s="333"/>
      <c r="F28" s="333"/>
      <c r="G28" s="333"/>
      <c r="H28" s="334"/>
      <c r="N28" s="166"/>
      <c r="O28" s="166"/>
      <c r="P28" s="166"/>
      <c r="Q28" s="154"/>
      <c r="R28" s="154"/>
    </row>
    <row r="29" spans="1:18" customFormat="1" ht="38.25" customHeight="1" x14ac:dyDescent="0.25">
      <c r="B29" s="167"/>
      <c r="C29" s="316" t="s">
        <v>204</v>
      </c>
      <c r="D29" s="317"/>
      <c r="E29" s="317"/>
      <c r="F29" s="317"/>
      <c r="G29" s="317"/>
      <c r="H29" s="318"/>
      <c r="N29" s="159"/>
      <c r="O29" s="159"/>
      <c r="P29" s="159"/>
      <c r="Q29" s="159"/>
      <c r="R29" s="154"/>
    </row>
    <row r="30" spans="1:18" customFormat="1" ht="43.5" customHeight="1" x14ac:dyDescent="0.25">
      <c r="B30" s="316" t="s">
        <v>205</v>
      </c>
      <c r="C30" s="317"/>
      <c r="D30" s="317"/>
      <c r="E30" s="317"/>
      <c r="F30" s="317"/>
      <c r="G30" s="317"/>
      <c r="H30" s="318"/>
      <c r="I30" s="154"/>
      <c r="J30" s="154"/>
      <c r="K30" s="154"/>
      <c r="L30" s="154"/>
      <c r="M30" s="154"/>
      <c r="N30" s="154"/>
      <c r="O30" s="154"/>
      <c r="P30" s="154"/>
      <c r="Q30" s="154"/>
      <c r="R30" s="154"/>
    </row>
    <row r="31" spans="1:18" customFormat="1" ht="49.5" customHeight="1" x14ac:dyDescent="0.25">
      <c r="B31" s="316" t="s">
        <v>206</v>
      </c>
      <c r="C31" s="317"/>
      <c r="D31" s="317"/>
      <c r="E31" s="317"/>
      <c r="F31" s="317"/>
      <c r="G31" s="317"/>
      <c r="H31" s="318"/>
      <c r="I31" s="168"/>
    </row>
    <row r="32" spans="1:18" customFormat="1" ht="46.5" customHeight="1" x14ac:dyDescent="0.25">
      <c r="B32" s="316" t="s">
        <v>207</v>
      </c>
      <c r="C32" s="317"/>
      <c r="D32" s="317"/>
      <c r="E32" s="317"/>
      <c r="F32" s="317"/>
      <c r="G32" s="317"/>
      <c r="H32" s="318"/>
      <c r="I32" s="168"/>
    </row>
    <row r="33" spans="1:9" customFormat="1" ht="30" customHeight="1" x14ac:dyDescent="0.25">
      <c r="B33" s="316" t="s">
        <v>208</v>
      </c>
      <c r="C33" s="317"/>
      <c r="D33" s="317"/>
      <c r="E33" s="317"/>
      <c r="F33" s="317"/>
      <c r="G33" s="317"/>
      <c r="H33" s="318"/>
      <c r="I33" s="168"/>
    </row>
    <row r="34" spans="1:9" customFormat="1" ht="15" customHeight="1" x14ac:dyDescent="0.25">
      <c r="A34" s="169" t="s">
        <v>209</v>
      </c>
      <c r="B34" s="169"/>
      <c r="I34" s="170"/>
    </row>
    <row r="35" spans="1:9" customFormat="1" ht="30" customHeight="1" x14ac:dyDescent="0.25">
      <c r="B35" s="319" t="s">
        <v>210</v>
      </c>
      <c r="C35" s="320"/>
      <c r="D35" s="320"/>
      <c r="E35" s="320"/>
      <c r="F35" s="320"/>
      <c r="G35" s="320"/>
      <c r="H35" s="321"/>
    </row>
    <row r="36" spans="1:9" customFormat="1" ht="12.75" customHeight="1" x14ac:dyDescent="0.25">
      <c r="B36" s="322" t="s">
        <v>211</v>
      </c>
      <c r="C36" s="323"/>
      <c r="D36" s="323"/>
      <c r="E36" s="323"/>
      <c r="F36" s="323"/>
      <c r="G36" s="171"/>
      <c r="H36" s="172"/>
    </row>
    <row r="37" spans="1:9" customFormat="1" ht="29.25" customHeight="1" x14ac:dyDescent="0.25">
      <c r="B37" s="324" t="s">
        <v>212</v>
      </c>
      <c r="C37" s="325"/>
      <c r="D37" s="325"/>
      <c r="E37" s="325"/>
      <c r="F37" s="325"/>
      <c r="G37" s="325"/>
      <c r="H37" s="326"/>
    </row>
    <row r="38" spans="1:9" customFormat="1" ht="15" customHeight="1" x14ac:dyDescent="0.25">
      <c r="B38" s="173" t="s">
        <v>213</v>
      </c>
      <c r="C38" s="171"/>
      <c r="D38" s="171"/>
      <c r="E38" s="171"/>
      <c r="F38" s="171"/>
      <c r="G38" s="171"/>
      <c r="H38" s="172"/>
    </row>
    <row r="39" spans="1:9" customFormat="1" ht="30.75" customHeight="1" x14ac:dyDescent="0.25">
      <c r="B39" s="324" t="s">
        <v>214</v>
      </c>
      <c r="C39" s="325"/>
      <c r="D39" s="325"/>
      <c r="E39" s="325"/>
      <c r="F39" s="325"/>
      <c r="G39" s="325"/>
      <c r="H39" s="326"/>
    </row>
    <row r="40" spans="1:9" customFormat="1" ht="12.75" customHeight="1" x14ac:dyDescent="0.25">
      <c r="B40" s="327" t="s">
        <v>215</v>
      </c>
      <c r="C40" s="328"/>
      <c r="D40" s="328"/>
      <c r="E40" s="328"/>
      <c r="F40" s="328"/>
      <c r="G40" s="328"/>
      <c r="H40" s="172"/>
    </row>
    <row r="41" spans="1:9" customFormat="1" ht="35.25" customHeight="1" x14ac:dyDescent="0.25">
      <c r="B41" s="324" t="s">
        <v>216</v>
      </c>
      <c r="C41" s="325"/>
      <c r="D41" s="325"/>
      <c r="E41" s="325"/>
      <c r="F41" s="325"/>
      <c r="G41" s="325"/>
      <c r="H41" s="326"/>
    </row>
    <row r="42" spans="1:9" customFormat="1" ht="24.75" customHeight="1" x14ac:dyDescent="0.25">
      <c r="B42" s="329" t="s">
        <v>217</v>
      </c>
      <c r="C42" s="330"/>
      <c r="D42" s="330"/>
      <c r="E42" s="330"/>
      <c r="F42" s="330"/>
      <c r="G42" s="330"/>
      <c r="H42" s="331"/>
    </row>
    <row r="43" spans="1:9" customFormat="1" ht="27.75" customHeight="1" x14ac:dyDescent="0.25">
      <c r="B43" s="332" t="s">
        <v>218</v>
      </c>
      <c r="C43" s="333"/>
      <c r="D43" s="333"/>
      <c r="E43" s="333"/>
      <c r="F43" s="333"/>
      <c r="G43" s="333"/>
      <c r="H43" s="334"/>
    </row>
    <row r="44" spans="1:9" customFormat="1" ht="21" customHeight="1" x14ac:dyDescent="0.25">
      <c r="B44" s="316" t="s">
        <v>219</v>
      </c>
      <c r="C44" s="317"/>
      <c r="D44" s="317"/>
      <c r="E44" s="317"/>
      <c r="F44" s="317"/>
      <c r="G44" s="317"/>
      <c r="H44" s="318"/>
    </row>
    <row r="45" spans="1:9" customFormat="1" ht="26.25" customHeight="1" x14ac:dyDescent="0.25">
      <c r="B45" s="315" t="s">
        <v>220</v>
      </c>
      <c r="C45" s="315"/>
      <c r="D45" s="315"/>
      <c r="E45" s="315"/>
      <c r="F45" s="315"/>
      <c r="G45" s="315"/>
      <c r="H45" s="315"/>
    </row>
  </sheetData>
  <mergeCells count="27">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B45:H45"/>
    <mergeCell ref="B32:H32"/>
    <mergeCell ref="B33:H33"/>
    <mergeCell ref="B35:H35"/>
    <mergeCell ref="B36:F36"/>
    <mergeCell ref="B37:H37"/>
    <mergeCell ref="B39:H39"/>
    <mergeCell ref="B40:G40"/>
    <mergeCell ref="B41:H41"/>
    <mergeCell ref="B42:H42"/>
    <mergeCell ref="B43:H43"/>
    <mergeCell ref="B44:H44"/>
  </mergeCells>
  <conditionalFormatting sqref="I6">
    <cfRule type="expression" dxfId="2" priority="39">
      <formula>MAX(#REF!)&gt;=5</formula>
    </cfRule>
  </conditionalFormatting>
  <conditionalFormatting sqref="J4:K4">
    <cfRule type="expression" dxfId="1" priority="3">
      <formula>MAX(D4:H4)&gt;=5</formula>
    </cfRule>
  </conditionalFormatting>
  <conditionalFormatting sqref="J5:K5">
    <cfRule type="expression" dxfId="0" priority="1">
      <formula>MAX(D5:H5)&gt;=5</formula>
    </cfRule>
  </conditionalFormatting>
  <pageMargins left="0.7" right="0.7" top="0.75" bottom="0.75" header="0.3" footer="0.3"/>
  <pageSetup paperSize="3" orientation="landscape" r:id="rId1"/>
  <headerFooter>
    <oddFooter>Page &amp;P&amp;R&amp;F</oddFooter>
  </headerFooter>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I6"/>
  <sheetViews>
    <sheetView zoomScaleNormal="100" workbookViewId="0">
      <selection activeCell="C25" sqref="C25"/>
    </sheetView>
  </sheetViews>
  <sheetFormatPr defaultRowHeight="15" x14ac:dyDescent="0.25"/>
  <cols>
    <col min="1" max="1" width="25.85546875" style="190" customWidth="1"/>
    <col min="2" max="3" width="11" style="190" customWidth="1"/>
    <col min="4" max="4" width="22.85546875" style="190" customWidth="1"/>
    <col min="5" max="6" width="11" style="190" customWidth="1"/>
    <col min="7" max="8" width="9.140625" style="190" customWidth="1"/>
    <col min="9" max="9" width="19" style="188"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64" t="s">
        <v>19</v>
      </c>
      <c r="I1" s="174"/>
    </row>
    <row r="2" spans="1:9" s="180" customFormat="1" ht="18" customHeight="1" x14ac:dyDescent="0.25">
      <c r="A2" s="175" t="s">
        <v>19</v>
      </c>
      <c r="B2" s="176" t="s">
        <v>221</v>
      </c>
      <c r="C2" s="177"/>
      <c r="D2" s="178"/>
      <c r="E2" s="178"/>
      <c r="F2" s="178"/>
      <c r="G2" s="178"/>
      <c r="H2" s="178"/>
      <c r="I2" s="179" t="s">
        <v>62</v>
      </c>
    </row>
    <row r="3" spans="1:9" s="180" customFormat="1" x14ac:dyDescent="0.2">
      <c r="A3" s="181" t="s">
        <v>222</v>
      </c>
      <c r="C3" s="182"/>
      <c r="I3" s="183"/>
    </row>
    <row r="4" spans="1:9" s="180" customFormat="1" ht="12.75" x14ac:dyDescent="0.2">
      <c r="A4" s="184" t="s">
        <v>223</v>
      </c>
      <c r="B4" s="184" t="s">
        <v>58</v>
      </c>
      <c r="C4" s="184" t="s">
        <v>70</v>
      </c>
      <c r="D4" s="184" t="s">
        <v>224</v>
      </c>
      <c r="E4" s="185" t="s">
        <v>22</v>
      </c>
      <c r="F4" s="186"/>
      <c r="G4" s="186"/>
      <c r="H4" s="186"/>
      <c r="I4" s="187"/>
    </row>
    <row r="5" spans="1:9" x14ac:dyDescent="0.25">
      <c r="A5"/>
      <c r="B5"/>
      <c r="C5"/>
      <c r="D5"/>
      <c r="E5"/>
      <c r="F5"/>
      <c r="G5"/>
      <c r="H5"/>
    </row>
    <row r="6" spans="1:9" x14ac:dyDescent="0.25">
      <c r="A6" s="18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AL37"/>
  <sheetViews>
    <sheetView workbookViewId="0">
      <selection activeCell="A6" sqref="A6"/>
    </sheetView>
  </sheetViews>
  <sheetFormatPr defaultColWidth="9.140625" defaultRowHeight="12.75" x14ac:dyDescent="0.2"/>
  <cols>
    <col min="1" max="3" width="9.140625" style="190"/>
    <col min="4" max="4" width="13.42578125" style="190" bestFit="1" customWidth="1"/>
    <col min="5" max="5" width="16.42578125" style="190" bestFit="1" customWidth="1"/>
    <col min="6" max="6" width="23.42578125" style="190" customWidth="1"/>
    <col min="7" max="7" width="11" style="190" bestFit="1" customWidth="1"/>
    <col min="8" max="259" width="9.140625" style="190"/>
    <col min="260" max="260" width="13.42578125" style="190" bestFit="1" customWidth="1"/>
    <col min="261" max="261" width="16.42578125" style="190" bestFit="1" customWidth="1"/>
    <col min="262" max="262" width="23.42578125" style="190" customWidth="1"/>
    <col min="263" max="263" width="11" style="190" bestFit="1" customWidth="1"/>
    <col min="264" max="515" width="9.140625" style="190"/>
    <col min="516" max="516" width="13.42578125" style="190" bestFit="1" customWidth="1"/>
    <col min="517" max="517" width="16.42578125" style="190" bestFit="1" customWidth="1"/>
    <col min="518" max="518" width="23.42578125" style="190" customWidth="1"/>
    <col min="519" max="519" width="11" style="190" bestFit="1" customWidth="1"/>
    <col min="520" max="771" width="9.140625" style="190"/>
    <col min="772" max="772" width="13.42578125" style="190" bestFit="1" customWidth="1"/>
    <col min="773" max="773" width="16.42578125" style="190" bestFit="1" customWidth="1"/>
    <col min="774" max="774" width="23.42578125" style="190" customWidth="1"/>
    <col min="775" max="775" width="11" style="190" bestFit="1" customWidth="1"/>
    <col min="776" max="1027" width="9.140625" style="190"/>
    <col min="1028" max="1028" width="13.42578125" style="190" bestFit="1" customWidth="1"/>
    <col min="1029" max="1029" width="16.42578125" style="190" bestFit="1" customWidth="1"/>
    <col min="1030" max="1030" width="23.42578125" style="190" customWidth="1"/>
    <col min="1031" max="1031" width="11" style="190" bestFit="1" customWidth="1"/>
    <col min="1032" max="1283" width="9.140625" style="190"/>
    <col min="1284" max="1284" width="13.42578125" style="190" bestFit="1" customWidth="1"/>
    <col min="1285" max="1285" width="16.42578125" style="190" bestFit="1" customWidth="1"/>
    <col min="1286" max="1286" width="23.42578125" style="190" customWidth="1"/>
    <col min="1287" max="1287" width="11" style="190" bestFit="1" customWidth="1"/>
    <col min="1288" max="1539" width="9.140625" style="190"/>
    <col min="1540" max="1540" width="13.42578125" style="190" bestFit="1" customWidth="1"/>
    <col min="1541" max="1541" width="16.42578125" style="190" bestFit="1" customWidth="1"/>
    <col min="1542" max="1542" width="23.42578125" style="190" customWidth="1"/>
    <col min="1543" max="1543" width="11" style="190" bestFit="1" customWidth="1"/>
    <col min="1544" max="1795" width="9.140625" style="190"/>
    <col min="1796" max="1796" width="13.42578125" style="190" bestFit="1" customWidth="1"/>
    <col min="1797" max="1797" width="16.42578125" style="190" bestFit="1" customWidth="1"/>
    <col min="1798" max="1798" width="23.42578125" style="190" customWidth="1"/>
    <col min="1799" max="1799" width="11" style="190" bestFit="1" customWidth="1"/>
    <col min="1800" max="2051" width="9.140625" style="190"/>
    <col min="2052" max="2052" width="13.42578125" style="190" bestFit="1" customWidth="1"/>
    <col min="2053" max="2053" width="16.42578125" style="190" bestFit="1" customWidth="1"/>
    <col min="2054" max="2054" width="23.42578125" style="190" customWidth="1"/>
    <col min="2055" max="2055" width="11" style="190" bestFit="1" customWidth="1"/>
    <col min="2056" max="2307" width="9.140625" style="190"/>
    <col min="2308" max="2308" width="13.42578125" style="190" bestFit="1" customWidth="1"/>
    <col min="2309" max="2309" width="16.42578125" style="190" bestFit="1" customWidth="1"/>
    <col min="2310" max="2310" width="23.42578125" style="190" customWidth="1"/>
    <col min="2311" max="2311" width="11" style="190" bestFit="1" customWidth="1"/>
    <col min="2312" max="2563" width="9.140625" style="190"/>
    <col min="2564" max="2564" width="13.42578125" style="190" bestFit="1" customWidth="1"/>
    <col min="2565" max="2565" width="16.42578125" style="190" bestFit="1" customWidth="1"/>
    <col min="2566" max="2566" width="23.42578125" style="190" customWidth="1"/>
    <col min="2567" max="2567" width="11" style="190" bestFit="1" customWidth="1"/>
    <col min="2568" max="2819" width="9.140625" style="190"/>
    <col min="2820" max="2820" width="13.42578125" style="190" bestFit="1" customWidth="1"/>
    <col min="2821" max="2821" width="16.42578125" style="190" bestFit="1" customWidth="1"/>
    <col min="2822" max="2822" width="23.42578125" style="190" customWidth="1"/>
    <col min="2823" max="2823" width="11" style="190" bestFit="1" customWidth="1"/>
    <col min="2824" max="3075" width="9.140625" style="190"/>
    <col min="3076" max="3076" width="13.42578125" style="190" bestFit="1" customWidth="1"/>
    <col min="3077" max="3077" width="16.42578125" style="190" bestFit="1" customWidth="1"/>
    <col min="3078" max="3078" width="23.42578125" style="190" customWidth="1"/>
    <col min="3079" max="3079" width="11" style="190" bestFit="1" customWidth="1"/>
    <col min="3080" max="3331" width="9.140625" style="190"/>
    <col min="3332" max="3332" width="13.42578125" style="190" bestFit="1" customWidth="1"/>
    <col min="3333" max="3333" width="16.42578125" style="190" bestFit="1" customWidth="1"/>
    <col min="3334" max="3334" width="23.42578125" style="190" customWidth="1"/>
    <col min="3335" max="3335" width="11" style="190" bestFit="1" customWidth="1"/>
    <col min="3336" max="3587" width="9.140625" style="190"/>
    <col min="3588" max="3588" width="13.42578125" style="190" bestFit="1" customWidth="1"/>
    <col min="3589" max="3589" width="16.42578125" style="190" bestFit="1" customWidth="1"/>
    <col min="3590" max="3590" width="23.42578125" style="190" customWidth="1"/>
    <col min="3591" max="3591" width="11" style="190" bestFit="1" customWidth="1"/>
    <col min="3592" max="3843" width="9.140625" style="190"/>
    <col min="3844" max="3844" width="13.42578125" style="190" bestFit="1" customWidth="1"/>
    <col min="3845" max="3845" width="16.42578125" style="190" bestFit="1" customWidth="1"/>
    <col min="3846" max="3846" width="23.42578125" style="190" customWidth="1"/>
    <col min="3847" max="3847" width="11" style="190" bestFit="1" customWidth="1"/>
    <col min="3848" max="4099" width="9.140625" style="190"/>
    <col min="4100" max="4100" width="13.42578125" style="190" bestFit="1" customWidth="1"/>
    <col min="4101" max="4101" width="16.42578125" style="190" bestFit="1" customWidth="1"/>
    <col min="4102" max="4102" width="23.42578125" style="190" customWidth="1"/>
    <col min="4103" max="4103" width="11" style="190" bestFit="1" customWidth="1"/>
    <col min="4104" max="4355" width="9.140625" style="190"/>
    <col min="4356" max="4356" width="13.42578125" style="190" bestFit="1" customWidth="1"/>
    <col min="4357" max="4357" width="16.42578125" style="190" bestFit="1" customWidth="1"/>
    <col min="4358" max="4358" width="23.42578125" style="190" customWidth="1"/>
    <col min="4359" max="4359" width="11" style="190" bestFit="1" customWidth="1"/>
    <col min="4360" max="4611" width="9.140625" style="190"/>
    <col min="4612" max="4612" width="13.42578125" style="190" bestFit="1" customWidth="1"/>
    <col min="4613" max="4613" width="16.42578125" style="190" bestFit="1" customWidth="1"/>
    <col min="4614" max="4614" width="23.42578125" style="190" customWidth="1"/>
    <col min="4615" max="4615" width="11" style="190" bestFit="1" customWidth="1"/>
    <col min="4616" max="4867" width="9.140625" style="190"/>
    <col min="4868" max="4868" width="13.42578125" style="190" bestFit="1" customWidth="1"/>
    <col min="4869" max="4869" width="16.42578125" style="190" bestFit="1" customWidth="1"/>
    <col min="4870" max="4870" width="23.42578125" style="190" customWidth="1"/>
    <col min="4871" max="4871" width="11" style="190" bestFit="1" customWidth="1"/>
    <col min="4872" max="5123" width="9.140625" style="190"/>
    <col min="5124" max="5124" width="13.42578125" style="190" bestFit="1" customWidth="1"/>
    <col min="5125" max="5125" width="16.42578125" style="190" bestFit="1" customWidth="1"/>
    <col min="5126" max="5126" width="23.42578125" style="190" customWidth="1"/>
    <col min="5127" max="5127" width="11" style="190" bestFit="1" customWidth="1"/>
    <col min="5128" max="5379" width="9.140625" style="190"/>
    <col min="5380" max="5380" width="13.42578125" style="190" bestFit="1" customWidth="1"/>
    <col min="5381" max="5381" width="16.42578125" style="190" bestFit="1" customWidth="1"/>
    <col min="5382" max="5382" width="23.42578125" style="190" customWidth="1"/>
    <col min="5383" max="5383" width="11" style="190" bestFit="1" customWidth="1"/>
    <col min="5384" max="5635" width="9.140625" style="190"/>
    <col min="5636" max="5636" width="13.42578125" style="190" bestFit="1" customWidth="1"/>
    <col min="5637" max="5637" width="16.42578125" style="190" bestFit="1" customWidth="1"/>
    <col min="5638" max="5638" width="23.42578125" style="190" customWidth="1"/>
    <col min="5639" max="5639" width="11" style="190" bestFit="1" customWidth="1"/>
    <col min="5640" max="5891" width="9.140625" style="190"/>
    <col min="5892" max="5892" width="13.42578125" style="190" bestFit="1" customWidth="1"/>
    <col min="5893" max="5893" width="16.42578125" style="190" bestFit="1" customWidth="1"/>
    <col min="5894" max="5894" width="23.42578125" style="190" customWidth="1"/>
    <col min="5895" max="5895" width="11" style="190" bestFit="1" customWidth="1"/>
    <col min="5896" max="6147" width="9.140625" style="190"/>
    <col min="6148" max="6148" width="13.42578125" style="190" bestFit="1" customWidth="1"/>
    <col min="6149" max="6149" width="16.42578125" style="190" bestFit="1" customWidth="1"/>
    <col min="6150" max="6150" width="23.42578125" style="190" customWidth="1"/>
    <col min="6151" max="6151" width="11" style="190" bestFit="1" customWidth="1"/>
    <col min="6152" max="6403" width="9.140625" style="190"/>
    <col min="6404" max="6404" width="13.42578125" style="190" bestFit="1" customWidth="1"/>
    <col min="6405" max="6405" width="16.42578125" style="190" bestFit="1" customWidth="1"/>
    <col min="6406" max="6406" width="23.42578125" style="190" customWidth="1"/>
    <col min="6407" max="6407" width="11" style="190" bestFit="1" customWidth="1"/>
    <col min="6408" max="6659" width="9.140625" style="190"/>
    <col min="6660" max="6660" width="13.42578125" style="190" bestFit="1" customWidth="1"/>
    <col min="6661" max="6661" width="16.42578125" style="190" bestFit="1" customWidth="1"/>
    <col min="6662" max="6662" width="23.42578125" style="190" customWidth="1"/>
    <col min="6663" max="6663" width="11" style="190" bestFit="1" customWidth="1"/>
    <col min="6664" max="6915" width="9.140625" style="190"/>
    <col min="6916" max="6916" width="13.42578125" style="190" bestFit="1" customWidth="1"/>
    <col min="6917" max="6917" width="16.42578125" style="190" bestFit="1" customWidth="1"/>
    <col min="6918" max="6918" width="23.42578125" style="190" customWidth="1"/>
    <col min="6919" max="6919" width="11" style="190" bestFit="1" customWidth="1"/>
    <col min="6920" max="7171" width="9.140625" style="190"/>
    <col min="7172" max="7172" width="13.42578125" style="190" bestFit="1" customWidth="1"/>
    <col min="7173" max="7173" width="16.42578125" style="190" bestFit="1" customWidth="1"/>
    <col min="7174" max="7174" width="23.42578125" style="190" customWidth="1"/>
    <col min="7175" max="7175" width="11" style="190" bestFit="1" customWidth="1"/>
    <col min="7176" max="7427" width="9.140625" style="190"/>
    <col min="7428" max="7428" width="13.42578125" style="190" bestFit="1" customWidth="1"/>
    <col min="7429" max="7429" width="16.42578125" style="190" bestFit="1" customWidth="1"/>
    <col min="7430" max="7430" width="23.42578125" style="190" customWidth="1"/>
    <col min="7431" max="7431" width="11" style="190" bestFit="1" customWidth="1"/>
    <col min="7432" max="7683" width="9.140625" style="190"/>
    <col min="7684" max="7684" width="13.42578125" style="190" bestFit="1" customWidth="1"/>
    <col min="7685" max="7685" width="16.42578125" style="190" bestFit="1" customWidth="1"/>
    <col min="7686" max="7686" width="23.42578125" style="190" customWidth="1"/>
    <col min="7687" max="7687" width="11" style="190" bestFit="1" customWidth="1"/>
    <col min="7688" max="7939" width="9.140625" style="190"/>
    <col min="7940" max="7940" width="13.42578125" style="190" bestFit="1" customWidth="1"/>
    <col min="7941" max="7941" width="16.42578125" style="190" bestFit="1" customWidth="1"/>
    <col min="7942" max="7942" width="23.42578125" style="190" customWidth="1"/>
    <col min="7943" max="7943" width="11" style="190" bestFit="1" customWidth="1"/>
    <col min="7944" max="8195" width="9.140625" style="190"/>
    <col min="8196" max="8196" width="13.42578125" style="190" bestFit="1" customWidth="1"/>
    <col min="8197" max="8197" width="16.42578125" style="190" bestFit="1" customWidth="1"/>
    <col min="8198" max="8198" width="23.42578125" style="190" customWidth="1"/>
    <col min="8199" max="8199" width="11" style="190" bestFit="1" customWidth="1"/>
    <col min="8200" max="8451" width="9.140625" style="190"/>
    <col min="8452" max="8452" width="13.42578125" style="190" bestFit="1" customWidth="1"/>
    <col min="8453" max="8453" width="16.42578125" style="190" bestFit="1" customWidth="1"/>
    <col min="8454" max="8454" width="23.42578125" style="190" customWidth="1"/>
    <col min="8455" max="8455" width="11" style="190" bestFit="1" customWidth="1"/>
    <col min="8456" max="8707" width="9.140625" style="190"/>
    <col min="8708" max="8708" width="13.42578125" style="190" bestFit="1" customWidth="1"/>
    <col min="8709" max="8709" width="16.42578125" style="190" bestFit="1" customWidth="1"/>
    <col min="8710" max="8710" width="23.42578125" style="190" customWidth="1"/>
    <col min="8711" max="8711" width="11" style="190" bestFit="1" customWidth="1"/>
    <col min="8712" max="8963" width="9.140625" style="190"/>
    <col min="8964" max="8964" width="13.42578125" style="190" bestFit="1" customWidth="1"/>
    <col min="8965" max="8965" width="16.42578125" style="190" bestFit="1" customWidth="1"/>
    <col min="8966" max="8966" width="23.42578125" style="190" customWidth="1"/>
    <col min="8967" max="8967" width="11" style="190" bestFit="1" customWidth="1"/>
    <col min="8968" max="9219" width="9.140625" style="190"/>
    <col min="9220" max="9220" width="13.42578125" style="190" bestFit="1" customWidth="1"/>
    <col min="9221" max="9221" width="16.42578125" style="190" bestFit="1" customWidth="1"/>
    <col min="9222" max="9222" width="23.42578125" style="190" customWidth="1"/>
    <col min="9223" max="9223" width="11" style="190" bestFit="1" customWidth="1"/>
    <col min="9224" max="9475" width="9.140625" style="190"/>
    <col min="9476" max="9476" width="13.42578125" style="190" bestFit="1" customWidth="1"/>
    <col min="9477" max="9477" width="16.42578125" style="190" bestFit="1" customWidth="1"/>
    <col min="9478" max="9478" width="23.42578125" style="190" customWidth="1"/>
    <col min="9479" max="9479" width="11" style="190" bestFit="1" customWidth="1"/>
    <col min="9480" max="9731" width="9.140625" style="190"/>
    <col min="9732" max="9732" width="13.42578125" style="190" bestFit="1" customWidth="1"/>
    <col min="9733" max="9733" width="16.42578125" style="190" bestFit="1" customWidth="1"/>
    <col min="9734" max="9734" width="23.42578125" style="190" customWidth="1"/>
    <col min="9735" max="9735" width="11" style="190" bestFit="1" customWidth="1"/>
    <col min="9736" max="9987" width="9.140625" style="190"/>
    <col min="9988" max="9988" width="13.42578125" style="190" bestFit="1" customWidth="1"/>
    <col min="9989" max="9989" width="16.42578125" style="190" bestFit="1" customWidth="1"/>
    <col min="9990" max="9990" width="23.42578125" style="190" customWidth="1"/>
    <col min="9991" max="9991" width="11" style="190" bestFit="1" customWidth="1"/>
    <col min="9992" max="10243" width="9.140625" style="190"/>
    <col min="10244" max="10244" width="13.42578125" style="190" bestFit="1" customWidth="1"/>
    <col min="10245" max="10245" width="16.42578125" style="190" bestFit="1" customWidth="1"/>
    <col min="10246" max="10246" width="23.42578125" style="190" customWidth="1"/>
    <col min="10247" max="10247" width="11" style="190" bestFit="1" customWidth="1"/>
    <col min="10248" max="10499" width="9.140625" style="190"/>
    <col min="10500" max="10500" width="13.42578125" style="190" bestFit="1" customWidth="1"/>
    <col min="10501" max="10501" width="16.42578125" style="190" bestFit="1" customWidth="1"/>
    <col min="10502" max="10502" width="23.42578125" style="190" customWidth="1"/>
    <col min="10503" max="10503" width="11" style="190" bestFit="1" customWidth="1"/>
    <col min="10504" max="10755" width="9.140625" style="190"/>
    <col min="10756" max="10756" width="13.42578125" style="190" bestFit="1" customWidth="1"/>
    <col min="10757" max="10757" width="16.42578125" style="190" bestFit="1" customWidth="1"/>
    <col min="10758" max="10758" width="23.42578125" style="190" customWidth="1"/>
    <col min="10759" max="10759" width="11" style="190" bestFit="1" customWidth="1"/>
    <col min="10760" max="11011" width="9.140625" style="190"/>
    <col min="11012" max="11012" width="13.42578125" style="190" bestFit="1" customWidth="1"/>
    <col min="11013" max="11013" width="16.42578125" style="190" bestFit="1" customWidth="1"/>
    <col min="11014" max="11014" width="23.42578125" style="190" customWidth="1"/>
    <col min="11015" max="11015" width="11" style="190" bestFit="1" customWidth="1"/>
    <col min="11016" max="11267" width="9.140625" style="190"/>
    <col min="11268" max="11268" width="13.42578125" style="190" bestFit="1" customWidth="1"/>
    <col min="11269" max="11269" width="16.42578125" style="190" bestFit="1" customWidth="1"/>
    <col min="11270" max="11270" width="23.42578125" style="190" customWidth="1"/>
    <col min="11271" max="11271" width="11" style="190" bestFit="1" customWidth="1"/>
    <col min="11272" max="11523" width="9.140625" style="190"/>
    <col min="11524" max="11524" width="13.42578125" style="190" bestFit="1" customWidth="1"/>
    <col min="11525" max="11525" width="16.42578125" style="190" bestFit="1" customWidth="1"/>
    <col min="11526" max="11526" width="23.42578125" style="190" customWidth="1"/>
    <col min="11527" max="11527" width="11" style="190" bestFit="1" customWidth="1"/>
    <col min="11528" max="11779" width="9.140625" style="190"/>
    <col min="11780" max="11780" width="13.42578125" style="190" bestFit="1" customWidth="1"/>
    <col min="11781" max="11781" width="16.42578125" style="190" bestFit="1" customWidth="1"/>
    <col min="11782" max="11782" width="23.42578125" style="190" customWidth="1"/>
    <col min="11783" max="11783" width="11" style="190" bestFit="1" customWidth="1"/>
    <col min="11784" max="12035" width="9.140625" style="190"/>
    <col min="12036" max="12036" width="13.42578125" style="190" bestFit="1" customWidth="1"/>
    <col min="12037" max="12037" width="16.42578125" style="190" bestFit="1" customWidth="1"/>
    <col min="12038" max="12038" width="23.42578125" style="190" customWidth="1"/>
    <col min="12039" max="12039" width="11" style="190" bestFit="1" customWidth="1"/>
    <col min="12040" max="12291" width="9.140625" style="190"/>
    <col min="12292" max="12292" width="13.42578125" style="190" bestFit="1" customWidth="1"/>
    <col min="12293" max="12293" width="16.42578125" style="190" bestFit="1" customWidth="1"/>
    <col min="12294" max="12294" width="23.42578125" style="190" customWidth="1"/>
    <col min="12295" max="12295" width="11" style="190" bestFit="1" customWidth="1"/>
    <col min="12296" max="12547" width="9.140625" style="190"/>
    <col min="12548" max="12548" width="13.42578125" style="190" bestFit="1" customWidth="1"/>
    <col min="12549" max="12549" width="16.42578125" style="190" bestFit="1" customWidth="1"/>
    <col min="12550" max="12550" width="23.42578125" style="190" customWidth="1"/>
    <col min="12551" max="12551" width="11" style="190" bestFit="1" customWidth="1"/>
    <col min="12552" max="12803" width="9.140625" style="190"/>
    <col min="12804" max="12804" width="13.42578125" style="190" bestFit="1" customWidth="1"/>
    <col min="12805" max="12805" width="16.42578125" style="190" bestFit="1" customWidth="1"/>
    <col min="12806" max="12806" width="23.42578125" style="190" customWidth="1"/>
    <col min="12807" max="12807" width="11" style="190" bestFit="1" customWidth="1"/>
    <col min="12808" max="13059" width="9.140625" style="190"/>
    <col min="13060" max="13060" width="13.42578125" style="190" bestFit="1" customWidth="1"/>
    <col min="13061" max="13061" width="16.42578125" style="190" bestFit="1" customWidth="1"/>
    <col min="13062" max="13062" width="23.42578125" style="190" customWidth="1"/>
    <col min="13063" max="13063" width="11" style="190" bestFit="1" customWidth="1"/>
    <col min="13064" max="13315" width="9.140625" style="190"/>
    <col min="13316" max="13316" width="13.42578125" style="190" bestFit="1" customWidth="1"/>
    <col min="13317" max="13317" width="16.42578125" style="190" bestFit="1" customWidth="1"/>
    <col min="13318" max="13318" width="23.42578125" style="190" customWidth="1"/>
    <col min="13319" max="13319" width="11" style="190" bestFit="1" customWidth="1"/>
    <col min="13320" max="13571" width="9.140625" style="190"/>
    <col min="13572" max="13572" width="13.42578125" style="190" bestFit="1" customWidth="1"/>
    <col min="13573" max="13573" width="16.42578125" style="190" bestFit="1" customWidth="1"/>
    <col min="13574" max="13574" width="23.42578125" style="190" customWidth="1"/>
    <col min="13575" max="13575" width="11" style="190" bestFit="1" customWidth="1"/>
    <col min="13576" max="13827" width="9.140625" style="190"/>
    <col min="13828" max="13828" width="13.42578125" style="190" bestFit="1" customWidth="1"/>
    <col min="13829" max="13829" width="16.42578125" style="190" bestFit="1" customWidth="1"/>
    <col min="13830" max="13830" width="23.42578125" style="190" customWidth="1"/>
    <col min="13831" max="13831" width="11" style="190" bestFit="1" customWidth="1"/>
    <col min="13832" max="14083" width="9.140625" style="190"/>
    <col min="14084" max="14084" width="13.42578125" style="190" bestFit="1" customWidth="1"/>
    <col min="14085" max="14085" width="16.42578125" style="190" bestFit="1" customWidth="1"/>
    <col min="14086" max="14086" width="23.42578125" style="190" customWidth="1"/>
    <col min="14087" max="14087" width="11" style="190" bestFit="1" customWidth="1"/>
    <col min="14088" max="14339" width="9.140625" style="190"/>
    <col min="14340" max="14340" width="13.42578125" style="190" bestFit="1" customWidth="1"/>
    <col min="14341" max="14341" width="16.42578125" style="190" bestFit="1" customWidth="1"/>
    <col min="14342" max="14342" width="23.42578125" style="190" customWidth="1"/>
    <col min="14343" max="14343" width="11" style="190" bestFit="1" customWidth="1"/>
    <col min="14344" max="14595" width="9.140625" style="190"/>
    <col min="14596" max="14596" width="13.42578125" style="190" bestFit="1" customWidth="1"/>
    <col min="14597" max="14597" width="16.42578125" style="190" bestFit="1" customWidth="1"/>
    <col min="14598" max="14598" width="23.42578125" style="190" customWidth="1"/>
    <col min="14599" max="14599" width="11" style="190" bestFit="1" customWidth="1"/>
    <col min="14600" max="14851" width="9.140625" style="190"/>
    <col min="14852" max="14852" width="13.42578125" style="190" bestFit="1" customWidth="1"/>
    <col min="14853" max="14853" width="16.42578125" style="190" bestFit="1" customWidth="1"/>
    <col min="14854" max="14854" width="23.42578125" style="190" customWidth="1"/>
    <col min="14855" max="14855" width="11" style="190" bestFit="1" customWidth="1"/>
    <col min="14856" max="15107" width="9.140625" style="190"/>
    <col min="15108" max="15108" width="13.42578125" style="190" bestFit="1" customWidth="1"/>
    <col min="15109" max="15109" width="16.42578125" style="190" bestFit="1" customWidth="1"/>
    <col min="15110" max="15110" width="23.42578125" style="190" customWidth="1"/>
    <col min="15111" max="15111" width="11" style="190" bestFit="1" customWidth="1"/>
    <col min="15112" max="15363" width="9.140625" style="190"/>
    <col min="15364" max="15364" width="13.42578125" style="190" bestFit="1" customWidth="1"/>
    <col min="15365" max="15365" width="16.42578125" style="190" bestFit="1" customWidth="1"/>
    <col min="15366" max="15366" width="23.42578125" style="190" customWidth="1"/>
    <col min="15367" max="15367" width="11" style="190" bestFit="1" customWidth="1"/>
    <col min="15368" max="15619" width="9.140625" style="190"/>
    <col min="15620" max="15620" width="13.42578125" style="190" bestFit="1" customWidth="1"/>
    <col min="15621" max="15621" width="16.42578125" style="190" bestFit="1" customWidth="1"/>
    <col min="15622" max="15622" width="23.42578125" style="190" customWidth="1"/>
    <col min="15623" max="15623" width="11" style="190" bestFit="1" customWidth="1"/>
    <col min="15624" max="15875" width="9.140625" style="190"/>
    <col min="15876" max="15876" width="13.42578125" style="190" bestFit="1" customWidth="1"/>
    <col min="15877" max="15877" width="16.42578125" style="190" bestFit="1" customWidth="1"/>
    <col min="15878" max="15878" width="23.42578125" style="190" customWidth="1"/>
    <col min="15879" max="15879" width="11" style="190" bestFit="1" customWidth="1"/>
    <col min="15880" max="16131" width="9.140625" style="190"/>
    <col min="16132" max="16132" width="13.42578125" style="190" bestFit="1" customWidth="1"/>
    <col min="16133" max="16133" width="16.42578125" style="190" bestFit="1" customWidth="1"/>
    <col min="16134" max="16134" width="23.42578125" style="190" customWidth="1"/>
    <col min="16135" max="16135" width="11" style="190" bestFit="1" customWidth="1"/>
    <col min="16136" max="16384" width="9.140625" style="190"/>
  </cols>
  <sheetData>
    <row r="1" spans="1:38" ht="20.25" x14ac:dyDescent="0.3">
      <c r="A1" s="191"/>
      <c r="B1" s="192"/>
      <c r="C1" s="191"/>
      <c r="D1" s="192"/>
      <c r="E1" s="191"/>
      <c r="F1" s="191"/>
      <c r="G1" s="191"/>
      <c r="H1" s="64" t="s">
        <v>20</v>
      </c>
      <c r="I1" s="193"/>
      <c r="J1" s="193"/>
      <c r="K1" s="193"/>
      <c r="L1" s="193"/>
      <c r="M1" s="193"/>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row>
    <row r="2" spans="1:38" x14ac:dyDescent="0.2">
      <c r="A2" s="193"/>
      <c r="B2" s="351"/>
      <c r="C2" s="351"/>
      <c r="D2" s="351"/>
      <c r="E2" s="351"/>
      <c r="F2" s="194"/>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row>
    <row r="3" spans="1:38" x14ac:dyDescent="0.2">
      <c r="A3" s="193"/>
      <c r="B3" s="352" t="s">
        <v>225</v>
      </c>
      <c r="C3" s="352"/>
      <c r="D3" s="352"/>
      <c r="E3" s="352"/>
      <c r="F3" s="195" t="s">
        <v>62</v>
      </c>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row>
    <row r="4" spans="1:38" x14ac:dyDescent="0.2">
      <c r="A4" s="193"/>
      <c r="B4" s="193" t="s">
        <v>315</v>
      </c>
      <c r="C4" s="193" t="s">
        <v>316</v>
      </c>
      <c r="D4" s="193" t="s">
        <v>317</v>
      </c>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row>
    <row r="5" spans="1:38" x14ac:dyDescent="0.2">
      <c r="A5" s="193"/>
      <c r="B5" s="196" t="s">
        <v>318</v>
      </c>
      <c r="C5" s="190" t="s">
        <v>316</v>
      </c>
      <c r="D5" s="190" t="s">
        <v>319</v>
      </c>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row>
    <row r="6" spans="1:38" x14ac:dyDescent="0.2">
      <c r="A6" s="193"/>
      <c r="B6" s="197" t="s">
        <v>320</v>
      </c>
      <c r="C6" s="190" t="s">
        <v>316</v>
      </c>
      <c r="D6" s="190" t="s">
        <v>321</v>
      </c>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row>
    <row r="7" spans="1:38" x14ac:dyDescent="0.2">
      <c r="A7" s="193"/>
      <c r="B7" s="196"/>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row>
    <row r="8" spans="1:38" x14ac:dyDescent="0.2">
      <c r="A8" s="193"/>
      <c r="B8" s="197"/>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row>
    <row r="9" spans="1:38" x14ac:dyDescent="0.2">
      <c r="A9" s="193"/>
      <c r="B9" s="196"/>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row>
    <row r="10" spans="1:38" x14ac:dyDescent="0.2">
      <c r="A10" s="193"/>
      <c r="B10" s="198"/>
      <c r="C10" s="193"/>
      <c r="D10" s="193"/>
      <c r="E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row>
    <row r="11" spans="1:38" x14ac:dyDescent="0.2">
      <c r="A11" s="193"/>
      <c r="B11" s="199"/>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row>
    <row r="12" spans="1:38" x14ac:dyDescent="0.2">
      <c r="A12" s="193"/>
      <c r="B12" s="200"/>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row>
    <row r="13" spans="1:38" x14ac:dyDescent="0.2">
      <c r="A13" s="193"/>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row>
    <row r="14" spans="1:38" x14ac:dyDescent="0.2">
      <c r="A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row>
    <row r="15" spans="1:38" x14ac:dyDescent="0.2">
      <c r="A15" s="193"/>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row>
    <row r="16" spans="1:38" x14ac:dyDescent="0.2">
      <c r="A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row>
    <row r="17" spans="1:38" x14ac:dyDescent="0.2">
      <c r="A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row>
    <row r="18" spans="1:38" x14ac:dyDescent="0.2">
      <c r="A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row>
    <row r="19" spans="1:38" x14ac:dyDescent="0.2">
      <c r="A19" s="19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row>
    <row r="20" spans="1:38" x14ac:dyDescent="0.2">
      <c r="A20" s="193"/>
      <c r="I20" s="193"/>
      <c r="J20" s="193"/>
      <c r="K20" s="193"/>
      <c r="L20" s="193"/>
      <c r="M20" s="193"/>
      <c r="N20" s="193"/>
      <c r="O20" s="193"/>
      <c r="P20" s="193"/>
      <c r="Q20" s="193"/>
      <c r="R20" s="193"/>
      <c r="S20" s="193"/>
      <c r="T20" s="193"/>
      <c r="U20" s="193"/>
      <c r="V20" s="193"/>
      <c r="W20" s="193"/>
      <c r="X20" s="193"/>
      <c r="Y20" s="193"/>
      <c r="Z20" s="193"/>
      <c r="AA20" s="193"/>
      <c r="AB20" s="193"/>
      <c r="AC20" s="193"/>
      <c r="AD20" s="193"/>
      <c r="AE20" s="193"/>
      <c r="AF20" s="193"/>
      <c r="AG20" s="193"/>
      <c r="AH20" s="193"/>
      <c r="AI20" s="193"/>
      <c r="AJ20" s="193"/>
      <c r="AK20" s="193"/>
      <c r="AL20" s="193"/>
    </row>
    <row r="21" spans="1:38" x14ac:dyDescent="0.2">
      <c r="A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row>
    <row r="22" spans="1:38" x14ac:dyDescent="0.2">
      <c r="A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row>
    <row r="23" spans="1:38" x14ac:dyDescent="0.2">
      <c r="A23" s="193"/>
      <c r="B23" s="193"/>
      <c r="C23" s="193"/>
      <c r="D23" s="193"/>
      <c r="E23" s="193"/>
      <c r="F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row>
    <row r="24" spans="1:38" x14ac:dyDescent="0.2">
      <c r="A24" s="193"/>
      <c r="B24" s="193"/>
      <c r="C24" s="193"/>
      <c r="D24" s="193"/>
      <c r="E24" s="193"/>
      <c r="F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row>
    <row r="25" spans="1:38" x14ac:dyDescent="0.2">
      <c r="A25" s="193"/>
      <c r="B25" s="154"/>
      <c r="C25" s="201"/>
      <c r="D25" s="154"/>
      <c r="E25" s="154"/>
      <c r="F25" s="193"/>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row>
    <row r="26" spans="1:38" x14ac:dyDescent="0.2">
      <c r="A26" s="193"/>
      <c r="B26" s="202"/>
      <c r="C26" s="203"/>
      <c r="D26" s="154"/>
      <c r="E26" s="154"/>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row>
    <row r="27" spans="1:38" x14ac:dyDescent="0.2">
      <c r="A27" s="193"/>
      <c r="B27" s="202"/>
      <c r="C27" s="203"/>
      <c r="D27" s="154"/>
      <c r="E27" s="154"/>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row>
    <row r="28" spans="1:38" x14ac:dyDescent="0.2">
      <c r="A28" s="193"/>
      <c r="B28" s="202"/>
      <c r="C28" s="203"/>
      <c r="D28" s="154"/>
      <c r="E28" s="154"/>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row>
    <row r="29" spans="1:38" x14ac:dyDescent="0.2">
      <c r="B29" s="202"/>
      <c r="C29" s="193"/>
      <c r="D29" s="193"/>
      <c r="E29" s="193"/>
    </row>
    <row r="30" spans="1:38" x14ac:dyDescent="0.2">
      <c r="B30" s="202"/>
      <c r="C30" s="193"/>
      <c r="D30" s="193"/>
      <c r="E30" s="193"/>
    </row>
    <row r="31" spans="1:38" x14ac:dyDescent="0.2">
      <c r="B31" s="199"/>
      <c r="C31" s="193"/>
      <c r="D31" s="193"/>
      <c r="E31" s="193"/>
    </row>
    <row r="37" spans="10:10" x14ac:dyDescent="0.2">
      <c r="J37" s="204"/>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AL13"/>
  <sheetViews>
    <sheetView zoomScaleNormal="100" workbookViewId="0">
      <selection activeCell="D22" sqref="D22:E22"/>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6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194" t="s">
        <v>226</v>
      </c>
      <c r="D3" s="194" t="s">
        <v>9</v>
      </c>
    </row>
    <row r="4" spans="1:38" ht="15" x14ac:dyDescent="0.2">
      <c r="C4" s="205"/>
      <c r="D4" s="353"/>
      <c r="E4" s="354"/>
      <c r="F4" s="354"/>
      <c r="G4" s="354"/>
      <c r="H4" s="354"/>
      <c r="I4" s="354"/>
      <c r="J4" s="354"/>
      <c r="K4" s="354"/>
      <c r="L4" s="354"/>
    </row>
    <row r="5" spans="1:38" ht="15" x14ac:dyDescent="0.2">
      <c r="C5" s="205"/>
      <c r="D5" s="353"/>
      <c r="E5" s="354"/>
      <c r="F5" s="354"/>
      <c r="G5" s="354"/>
      <c r="H5" s="354"/>
      <c r="I5" s="354"/>
      <c r="J5" s="354"/>
      <c r="K5" s="354"/>
      <c r="L5" s="354"/>
    </row>
    <row r="6" spans="1:38" ht="15" x14ac:dyDescent="0.2">
      <c r="C6" s="205"/>
      <c r="D6" s="353"/>
      <c r="E6" s="354"/>
      <c r="F6" s="354"/>
      <c r="G6" s="354"/>
      <c r="H6" s="354"/>
      <c r="I6" s="354"/>
      <c r="J6" s="354"/>
      <c r="K6" s="354"/>
      <c r="L6" s="354"/>
    </row>
    <row r="7" spans="1:38" ht="15" x14ac:dyDescent="0.2">
      <c r="C7" s="205"/>
      <c r="D7" s="353"/>
      <c r="E7" s="354"/>
      <c r="F7" s="354"/>
      <c r="G7" s="354"/>
      <c r="H7" s="354"/>
      <c r="I7" s="354"/>
      <c r="J7" s="354"/>
      <c r="K7" s="354"/>
      <c r="L7" s="354"/>
    </row>
    <row r="8" spans="1:38" ht="15" x14ac:dyDescent="0.2">
      <c r="C8" s="205"/>
      <c r="D8" s="353"/>
      <c r="E8" s="354"/>
      <c r="F8" s="354"/>
      <c r="G8" s="354"/>
      <c r="H8" s="354"/>
      <c r="I8" s="354"/>
      <c r="J8" s="354"/>
      <c r="K8" s="354"/>
      <c r="L8" s="354"/>
    </row>
    <row r="9" spans="1:38" ht="15" x14ac:dyDescent="0.2">
      <c r="C9" s="205"/>
      <c r="D9" s="353"/>
      <c r="E9" s="354"/>
      <c r="F9" s="354"/>
      <c r="G9" s="354"/>
      <c r="H9" s="354"/>
      <c r="I9" s="354"/>
      <c r="J9" s="354"/>
      <c r="K9" s="354"/>
      <c r="L9" s="354"/>
    </row>
    <row r="10" spans="1:38" ht="15" x14ac:dyDescent="0.2">
      <c r="C10" s="205"/>
      <c r="D10" s="353"/>
      <c r="E10" s="354"/>
      <c r="F10" s="354"/>
      <c r="G10" s="354"/>
      <c r="H10" s="354"/>
      <c r="I10" s="354"/>
      <c r="J10" s="354"/>
      <c r="K10" s="354"/>
      <c r="L10" s="354"/>
    </row>
    <row r="11" spans="1:38" ht="15" x14ac:dyDescent="0.2">
      <c r="C11" s="205"/>
      <c r="D11" s="353"/>
      <c r="E11" s="354"/>
      <c r="F11" s="354"/>
      <c r="G11" s="354"/>
      <c r="H11" s="354"/>
      <c r="I11" s="354"/>
      <c r="J11" s="354"/>
      <c r="K11" s="354"/>
      <c r="L11" s="354"/>
    </row>
    <row r="12" spans="1:38" ht="15" x14ac:dyDescent="0.2">
      <c r="C12" s="205"/>
      <c r="D12" s="353"/>
      <c r="E12" s="354"/>
      <c r="F12" s="354"/>
      <c r="G12" s="354"/>
      <c r="H12" s="354"/>
      <c r="I12" s="354"/>
      <c r="J12" s="354"/>
      <c r="K12" s="354"/>
      <c r="L12" s="354"/>
    </row>
    <row r="13" spans="1:38" ht="15" x14ac:dyDescent="0.2">
      <c r="C13" s="205"/>
      <c r="D13" s="353"/>
      <c r="E13" s="354"/>
      <c r="F13" s="354"/>
      <c r="G13" s="354"/>
      <c r="H13" s="354"/>
      <c r="I13" s="354"/>
      <c r="J13" s="354"/>
      <c r="K13" s="354"/>
      <c r="L13" s="354"/>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AE35-F82D-45B8-B8B8-90EDE5EB9B08}">
  <dimension ref="A1"/>
  <sheetViews>
    <sheetView zoomScale="70" zoomScaleNormal="70" workbookViewId="0">
      <selection activeCell="J29" sqref="J29"/>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102AC7-45BB-49DB-BBE9-79F80D0B6A86}"/>
</file>

<file path=customXml/itemProps2.xml><?xml version="1.0" encoding="utf-8"?>
<ds:datastoreItem xmlns:ds="http://schemas.openxmlformats.org/officeDocument/2006/customXml" ds:itemID="{F067B3FA-9238-4A05-8FEB-5D4079C6E366}"/>
</file>

<file path=customXml/itemProps3.xml><?xml version="1.0" encoding="utf-8"?>
<ds:datastoreItem xmlns:ds="http://schemas.openxmlformats.org/officeDocument/2006/customXml" ds:itemID="{6CDFD330-0096-4AD8-8B5B-6F4CF6BD15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PS</vt:lpstr>
      <vt:lpstr>Reference Source Info</vt:lpstr>
      <vt:lpstr>DQI</vt:lpstr>
      <vt:lpstr>Example Calculations Sheet</vt:lpstr>
      <vt:lpstr>Conversions</vt:lpstr>
      <vt:lpstr>Assumptions</vt:lpstr>
      <vt:lpstr>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Littlefield, James A. (CONTR)</dc:creator>
  <cp:lastModifiedBy>Roman-White, Selina (CONTR)</cp:lastModifiedBy>
  <dcterms:created xsi:type="dcterms:W3CDTF">2018-10-09T18:06:12Z</dcterms:created>
  <dcterms:modified xsi:type="dcterms:W3CDTF">2019-01-18T15:21:32Z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