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507" activeTab="1"/>
  </bookViews>
  <sheets>
    <sheet name="Info" sheetId="1" r:id="rId1"/>
    <sheet name="Data Summary" sheetId="2" r:id="rId2"/>
    <sheet name="DQI" sheetId="3" r:id="rId3"/>
    <sheet name="Reference Source Info" sheetId="4" r:id="rId4"/>
    <sheet name="Calculations_dozer"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1">'Data Summary'!$A$1:$O$39</definedName>
    <definedName name="_xlnm.Print_Area" localSheetId="2">'DQI'!$A$1:$L$45</definedName>
    <definedName name="_xlnm.Print_Area" localSheetId="0">'Info'!$A$1:$N$39</definedName>
    <definedName name="_xlnm.Print_Area" localSheetId="3">'Reference Source Info'!$A$1:$B$27</definedName>
    <definedName name="_xlnm.Print_Titles" localSheetId="3">'Reference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fullCalcOnLoad="1"/>
</workbook>
</file>

<file path=xl/comments4.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<sst xmlns="http://schemas.openxmlformats.org/spreadsheetml/2006/main" count="301" uniqueCount="241">
  <si>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</si>
  <si>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</si>
  <si>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</si>
  <si>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</si>
  <si>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</si>
  <si>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</si>
  <si>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</si>
  <si>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</si>
  <si>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</si>
  <si>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</si>
  <si>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</si>
  <si>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</si>
  <si>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</si>
  <si>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</si>
  <si>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</si>
  <si>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</si>
  <si>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</si>
  <si>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</si>
  <si>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</si>
  <si>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</si>
  <si>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</si>
  <si>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</si>
  <si>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</si>
  <si>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</si>
  <si>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</si>
  <si>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</si>
  <si>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</si>
  <si>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</si>
  <si>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</si>
  <si>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</si>
  <si>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</si>
  <si>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</si>
  <si>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</si>
  <si>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</si>
  <si>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</si>
  <si>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</si>
  <si>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</si>
  <si>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</si>
  <si>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</si>
  <si>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</si>
  <si>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</si>
  <si>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</si>
  <si>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</si>
  <si>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</si>
  <si>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</si>
  <si>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</si>
  <si>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</si>
  <si>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</si>
  <si>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</si>
  <si>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</si>
  <si>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</si>
  <si>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</si>
  <si>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</si>
  <si>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</si>
  <si>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</si>
  <si>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</si>
  <si>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</si>
  <si>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</si>
  <si>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</si>
  <si>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</si>
  <si>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</si>
  <si>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</si>
  <si>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</si>
  <si>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</si>
  <si>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</si>
  <si>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Undefined</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</si>
  <si>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</si>
  <si>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</si>
  <si>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</si>
  <si>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</si>
  <si>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</si>
  <si>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</si>
  <si>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</si>
  <si>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</si>
  <si>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</si>
  <si>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</si>
  <si>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</si>
  <si>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</si>
  <si>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</si>
  <si>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</si>
  <si>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</si>
  <si>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</si>
  <si>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</si>
  <si>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</si>
  <si>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</si>
  <si>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</si>
  <si>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</si>
  <si>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</si>
  <si>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</si>
  <si>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</si>
  <si>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</si>
  <si>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</si>
  <si>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</si>
  <si>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</si>
  <si>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</si>
  <si>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</si>
  <si>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</si>
  <si>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</si>
  <si>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</si>
  <si>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</si>
  <si>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</si>
  <si>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</si>
  <si>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</si>
  <si>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</si>
  <si>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</si>
  <si>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</si>
  <si>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</si>
  <si>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</si>
  <si>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</si>
  <si>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</si>
  <si>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</si>
  <si>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</si>
  <si>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</si>
  <si>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</si>
  <si>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</si>
  <si>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</si>
  <si>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</si>
  <si>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</si>
  <si>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</si>
  <si>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</si>
  <si>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</si>
  <si>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</si>
  <si>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</si>
  <si>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</si>
  <si>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</si>
  <si>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</si>
  <si>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</si>
  <si>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</si>
  <si>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</si>
  <si>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2009</t>
  </si>
  <si>
    <t>United States</t>
  </si>
  <si>
    <t>No</t>
  </si>
  <si>
    <t>http://www.cat.com/cda/layout?m=308821&amp;x=7</t>
  </si>
  <si>
    <t>lb</t>
  </si>
  <si>
    <t>Caterpillar</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</si>
  <si>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</si>
  <si>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</si>
  <si>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</si>
  <si>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</si>
  <si>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</si>
  <si>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</si>
  <si>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</si>
  <si>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</si>
  <si>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</si>
  <si>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</si>
  <si>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</si>
  <si>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</si>
  <si>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</si>
  <si>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</si>
  <si>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</si>
  <si>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</si>
  <si>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</si>
  <si>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</si>
  <si>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</si>
  <si>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</si>
  <si>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</si>
  <si>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</si>
  <si>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</si>
  <si>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</si>
  <si>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</si>
  <si>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</si>
  <si>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</si>
  <si>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</si>
  <si>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piece (pcs)</t>
  </si>
  <si>
    <t>(see DQI sheet for explanation)</t>
  </si>
  <si>
    <t>US</t>
  </si>
  <si>
    <t>N/A</t>
  </si>
  <si>
    <t>This section includes adjustable parameters, calculations needed to support adjustable parameters, and flow calculations based upon adjustable parameters.</t>
  </si>
  <si>
    <t>This section includes all input flows considered for this unit process</t>
  </si>
  <si>
    <t>Steel Plate, BF (85% Recovery Rate) [Metals]</t>
  </si>
  <si>
    <t>This section includes all output flows considered for this unit process</t>
  </si>
  <si>
    <t>pcs</t>
  </si>
  <si>
    <t>Reference Flow</t>
  </si>
  <si>
    <t>Auxiliary Process (AP)</t>
  </si>
  <si>
    <t>Website Last Accessed</t>
  </si>
  <si>
    <t>Input/Output</t>
  </si>
  <si>
    <t>Steel Plate</t>
  </si>
  <si>
    <t>[1]</t>
  </si>
  <si>
    <t>Requirements met</t>
  </si>
  <si>
    <t>OK</t>
  </si>
  <si>
    <t>Total UP</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</si>
  <si>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</si>
  <si>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</si>
  <si>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</si>
  <si>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</si>
  <si>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</si>
  <si>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</si>
  <si>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</si>
  <si>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</si>
  <si>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</si>
  <si>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Material</t>
  </si>
  <si>
    <t>steel plate</t>
  </si>
  <si>
    <t>Reference [1]</t>
  </si>
  <si>
    <t>http://www.deere.com/specsapp/CustomerSpecificationServlet?sbu=Ag&amp;pciModel=1990DH&amp;displayModelName=1990%20CCS%20-%20Dual%20Rank&amp;tM=FR&amp;pNbr=1990DH</t>
  </si>
  <si>
    <t xml:space="preserve"> = </t>
  </si>
  <si>
    <t>Conversion Factors</t>
  </si>
  <si>
    <t>Assumption #</t>
  </si>
  <si>
    <t>Diesel Track Bulldozer, 410 Horsepower, Construction</t>
  </si>
  <si>
    <t>Diesel Track Bulldozer, 410 Horsepower</t>
  </si>
  <si>
    <t>Track Bulldozer Construction</t>
  </si>
  <si>
    <t>Data were not available regarding precise composition of the bulldozer. Therefore, the bulldozer was estimated to be comprised entirely of steel plate.</t>
  </si>
  <si>
    <t>Calculations_dozer</t>
  </si>
  <si>
    <t>Calculations: Materials and weight of bulldozer</t>
  </si>
  <si>
    <t>Caterpillar Products and Applications: D9T Track-Type Tractor</t>
  </si>
  <si>
    <t>Single Manufacturer</t>
  </si>
  <si>
    <t>Manufacturer specifications for 410 HP Caterpillar tractor/bulldozer</t>
  </si>
  <si>
    <t>2,2,1,2,1</t>
  </si>
  <si>
    <t>Reference (Reference Source Info worksheet)</t>
  </si>
  <si>
    <t xml:space="preserve"> </t>
  </si>
  <si>
    <r>
      <t xml:space="preserve">Caterpillar. 2009. </t>
    </r>
    <r>
      <rPr>
        <i/>
        <sz val="10"/>
        <rFont val="Arial"/>
        <family val="2"/>
      </rPr>
      <t>Caterpillar Products and Applications: D9T Track-Type Tractor</t>
    </r>
    <r>
      <rPr>
        <sz val="10"/>
        <rFont val="Arial"/>
        <family val="2"/>
      </rPr>
      <t>. Caterpillar. http://www.cat.com/cda/layout?m=308821&amp;x=7 (Accessed May 28, 2009).</t>
    </r>
  </si>
  <si>
    <t>Internet</t>
  </si>
  <si>
    <t>Based on manufacturer specifications for a Caterpillar Model D9T, 410-horsepower, track-type bulldozer.  Assumes dozer constructed entirely of steel plate with negligible amounts of other materials.</t>
  </si>
  <si>
    <r>
      <t xml:space="preserve">This unit process is composed of this document and the file </t>
    </r>
    <r>
      <rPr>
        <i/>
        <sz val="10"/>
        <rFont val="Arial"/>
        <family val="2"/>
      </rPr>
      <t>DF_Stage1_C_Diesel_Track_Bulldozer_410_HP_2010.01.doc</t>
    </r>
    <r>
      <rPr>
        <sz val="10"/>
        <rFont val="Tahoma"/>
        <family val="2"/>
      </rPr>
      <t xml:space="preserve">, which provides additional details regarding relevant calculations, data quality, and references. </t>
    </r>
  </si>
  <si>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</si>
  <si>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</si>
  <si>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</si>
  <si>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</si>
  <si>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</si>
  <si>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</si>
  <si>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</si>
  <si>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</si>
  <si>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</si>
  <si>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</si>
  <si>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</si>
  <si>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</si>
  <si>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</si>
  <si>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</si>
  <si>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</si>
  <si>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</si>
  <si>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</si>
  <si>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</si>
  <si>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</si>
  <si>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</si>
  <si>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</si>
  <si>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</si>
  <si>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</si>
  <si>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</si>
  <si>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</si>
  <si>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r>
      <t xml:space="preserve">This document should be cited as: NETL (2010). </t>
    </r>
    <r>
      <rPr>
        <i/>
        <sz val="10"/>
        <rFont val="Arial"/>
        <family val="2"/>
      </rPr>
      <t>NETL Life Cycle Inventory Data – Unit Process: Diesel Track Bulldozer, 410 Horsepower, Construction</t>
    </r>
    <r>
      <rPr>
        <sz val="10"/>
        <rFont val="Arial"/>
        <family val="2"/>
      </rPr>
      <t>. U.S. Department of Energy, National Energy Technology Laboratory. Last Updated: January 2010 (version 01). www.netl.doe.gov/energy-analyses (http://www.netl.doe.gov/energy-analyses)</t>
    </r>
  </si>
  <si>
    <t>[Technosphere] Amount of steel plate to construct one bulldozer from manufacturer specifications; see Assumption #1</t>
  </si>
  <si>
    <t>Assumption #1, Reference [1]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</si>
</sst>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409]mmmm\ d\,\ yyyy;@"/>
    <numFmt numFmtId="173" formatCode="m/d/yy\ h:mm"/>
    <numFmt numFmtId="174" formatCode="mmm\ dd\,\ yyyy"/>
    <numFmt numFmtId="175" formatCode="mmm\-yyyy"/>
    <numFmt numFmtId="176" formatCode="yyyy"/>
  </numFmts>
  <fonts count="65">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u val="single"/>
      <sz val="16"/>
      <name val="Arial"/>
      <family val="2"/>
    </font>
    <font>
      <b/>
      <sz val="11"/>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right/>
      <top style="medium"/>
      <bottom style="thin"/>
    </border>
    <border>
      <left/>
      <right/>
      <top/>
      <bottom style="thin"/>
    </border>
    <border>
      <left/>
      <right/>
      <top/>
      <bottom style="medium"/>
    </border>
    <border>
      <left style="thin">
        <color theme="2"/>
      </left>
      <right style="thin">
        <color theme="2"/>
      </right>
      <top style="thin">
        <color theme="2"/>
      </top>
      <bottom style="thin">
        <color theme="2"/>
      </bottom>
    </border>
    <border>
      <left style="thin"/>
      <right style="thin"/>
      <top style="thin"/>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66" fontId="8" fillId="0" borderId="0" applyFon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4"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0" fillId="0" borderId="0" applyNumberFormat="0" applyFill="0" applyBorder="0" applyAlignment="0" applyProtection="0"/>
    <xf numFmtId="0" fontId="61" fillId="0" borderId="12" applyNumberFormat="0" applyFill="0" applyAlignment="0" applyProtection="0"/>
    <xf numFmtId="0" fontId="62" fillId="0" borderId="0" applyNumberFormat="0" applyFill="0" applyBorder="0" applyAlignment="0" applyProtection="0"/>
    <xf numFmtId="165" fontId="0" fillId="0" borderId="0">
      <alignment horizontal="center" vertical="center"/>
      <protection/>
    </xf>
  </cellStyleXfs>
  <cellXfs count="270">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9" fillId="0" borderId="0" xfId="55" applyAlignment="1" applyProtection="1">
      <alignment/>
      <protection/>
    </xf>
    <xf numFmtId="0" fontId="0" fillId="0" borderId="13" xfId="0" applyNumberFormat="1" applyFill="1" applyBorder="1" applyAlignment="1" applyProtection="1">
      <alignment/>
      <protection locked="0"/>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5" fillId="0" borderId="0" xfId="0" applyFont="1" applyAlignment="1">
      <alignment/>
    </xf>
    <xf numFmtId="0" fontId="18" fillId="0" borderId="17" xfId="0" applyFont="1" applyBorder="1" applyAlignment="1">
      <alignment wrapText="1"/>
    </xf>
    <xf numFmtId="0" fontId="14"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23" xfId="0" applyFont="1" applyFill="1" applyBorder="1" applyAlignment="1">
      <alignment/>
    </xf>
    <xf numFmtId="0" fontId="0" fillId="41" borderId="24" xfId="0" applyFont="1" applyFill="1" applyBorder="1" applyAlignment="1">
      <alignment/>
    </xf>
    <xf numFmtId="0" fontId="0" fillId="42" borderId="24" xfId="0" applyFont="1" applyFill="1" applyBorder="1" applyAlignment="1">
      <alignment/>
    </xf>
    <xf numFmtId="0" fontId="0" fillId="42" borderId="15" xfId="0" applyFont="1" applyFill="1" applyBorder="1" applyAlignment="1">
      <alignment/>
    </xf>
    <xf numFmtId="0" fontId="0" fillId="42" borderId="25" xfId="0" applyFont="1" applyFill="1" applyBorder="1" applyAlignment="1">
      <alignment/>
    </xf>
    <xf numFmtId="0" fontId="0" fillId="43" borderId="0" xfId="0" applyFont="1" applyFill="1" applyAlignment="1">
      <alignment/>
    </xf>
    <xf numFmtId="0" fontId="0" fillId="43" borderId="0" xfId="0" applyFill="1" applyAlignment="1">
      <alignment/>
    </xf>
    <xf numFmtId="0" fontId="11" fillId="37" borderId="0" xfId="0" applyFont="1" applyFill="1" applyAlignment="1">
      <alignment horizontal="center"/>
    </xf>
    <xf numFmtId="0" fontId="0" fillId="0" borderId="13" xfId="0" applyFont="1" applyFill="1" applyBorder="1" applyAlignment="1" applyProtection="1">
      <alignment/>
      <protection locked="0"/>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1" fontId="0" fillId="0" borderId="13" xfId="0" applyNumberFormat="1" applyFill="1" applyBorder="1" applyAlignment="1" applyProtection="1">
      <alignment vertical="center"/>
      <protection locked="0"/>
    </xf>
    <xf numFmtId="0" fontId="0" fillId="39" borderId="13" xfId="59" applyFill="1" applyBorder="1" applyAlignment="1" applyProtection="1">
      <alignment vertical="center"/>
      <protection hidden="1"/>
    </xf>
    <xf numFmtId="171" fontId="0" fillId="39" borderId="13" xfId="59" applyNumberFormat="1" applyFill="1" applyBorder="1" applyAlignment="1" applyProtection="1">
      <alignment vertical="center"/>
      <protection hidden="1"/>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0" xfId="0" applyAlignment="1">
      <alignment vertical="center"/>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6" xfId="0" applyFont="1" applyFill="1" applyBorder="1" applyAlignment="1">
      <alignment vertical="top" wrapText="1"/>
    </xf>
    <xf numFmtId="0" fontId="0" fillId="36" borderId="26" xfId="0" applyFill="1" applyBorder="1" applyAlignment="1">
      <alignment vertical="top" wrapText="1"/>
    </xf>
    <xf numFmtId="0" fontId="0" fillId="44" borderId="26" xfId="0" applyFill="1" applyBorder="1" applyAlignment="1" applyProtection="1">
      <alignment vertical="top" wrapText="1"/>
      <protection hidden="1"/>
    </xf>
    <xf numFmtId="0" fontId="2" fillId="44" borderId="26" xfId="0" applyFont="1" applyFill="1" applyBorder="1" applyAlignment="1" applyProtection="1">
      <alignment vertical="top" wrapText="1"/>
      <protection hidden="1"/>
    </xf>
    <xf numFmtId="0" fontId="0" fillId="42" borderId="26" xfId="0" applyFill="1" applyBorder="1" applyAlignment="1">
      <alignment vertical="top" wrapText="1"/>
    </xf>
    <xf numFmtId="0" fontId="0" fillId="42" borderId="26" xfId="0" applyFill="1" applyBorder="1" applyAlignment="1" applyProtection="1">
      <alignment vertical="top" wrapText="1"/>
      <protection locked="0"/>
    </xf>
    <xf numFmtId="0" fontId="0" fillId="42" borderId="26" xfId="0" applyFill="1" applyBorder="1" applyAlignment="1" applyProtection="1">
      <alignment/>
      <protection locked="0"/>
    </xf>
    <xf numFmtId="0" fontId="0" fillId="42" borderId="26" xfId="0" applyFont="1" applyFill="1" applyBorder="1" applyAlignment="1" applyProtection="1">
      <alignment vertical="top" wrapText="1"/>
      <protection locked="0"/>
    </xf>
    <xf numFmtId="0" fontId="0" fillId="45" borderId="26" xfId="0" applyFill="1" applyBorder="1" applyAlignment="1">
      <alignment vertical="top" wrapText="1"/>
    </xf>
    <xf numFmtId="0" fontId="0" fillId="45" borderId="26" xfId="0" applyFill="1" applyBorder="1" applyAlignment="1" applyProtection="1">
      <alignment vertical="top" wrapText="1"/>
      <protection locked="0"/>
    </xf>
    <xf numFmtId="0" fontId="0" fillId="45" borderId="26" xfId="0" applyFont="1" applyFill="1" applyBorder="1" applyAlignment="1" applyProtection="1">
      <alignment vertical="top" wrapText="1"/>
      <protection locked="0"/>
    </xf>
    <xf numFmtId="0" fontId="0" fillId="45" borderId="26" xfId="0" applyFill="1" applyBorder="1" applyAlignment="1" applyProtection="1">
      <alignment/>
      <protection locked="0"/>
    </xf>
    <xf numFmtId="0" fontId="11" fillId="45" borderId="26" xfId="0" applyFont="1" applyFill="1" applyBorder="1" applyAlignment="1" applyProtection="1">
      <alignment/>
      <protection locked="0"/>
    </xf>
    <xf numFmtId="49" fontId="0" fillId="42" borderId="26" xfId="0" applyNumberFormat="1" applyFill="1" applyBorder="1" applyAlignment="1" applyProtection="1">
      <alignment vertical="top" wrapText="1"/>
      <protection locked="0"/>
    </xf>
    <xf numFmtId="49" fontId="0" fillId="42" borderId="26" xfId="0" applyNumberFormat="1" applyFill="1" applyBorder="1" applyAlignment="1" applyProtection="1">
      <alignment/>
      <protection locked="0"/>
    </xf>
    <xf numFmtId="0" fontId="9" fillId="45" borderId="26" xfId="55" applyFill="1" applyBorder="1" applyAlignment="1" applyProtection="1">
      <alignment vertical="top" wrapText="1"/>
      <protection locked="0"/>
    </xf>
    <xf numFmtId="49" fontId="0" fillId="45" borderId="26" xfId="0" applyNumberFormat="1" applyFill="1" applyBorder="1" applyAlignment="1" applyProtection="1">
      <alignment vertical="top" wrapText="1"/>
      <protection locked="0"/>
    </xf>
    <xf numFmtId="49" fontId="0" fillId="45" borderId="26" xfId="0" applyNumberFormat="1" applyFill="1" applyBorder="1" applyAlignment="1" applyProtection="1">
      <alignment/>
      <protection locked="0"/>
    </xf>
    <xf numFmtId="0" fontId="0" fillId="42" borderId="26" xfId="0" applyFont="1" applyFill="1" applyBorder="1" applyAlignment="1">
      <alignment vertical="top"/>
    </xf>
    <xf numFmtId="0" fontId="9" fillId="42" borderId="26" xfId="55" applyFill="1" applyBorder="1" applyAlignment="1" applyProtection="1">
      <alignment vertical="top"/>
      <protection locked="0"/>
    </xf>
    <xf numFmtId="0" fontId="0" fillId="42" borderId="26" xfId="55" applyFont="1" applyFill="1" applyBorder="1" applyAlignment="1" applyProtection="1">
      <alignment vertical="top"/>
      <protection locked="0"/>
    </xf>
    <xf numFmtId="0" fontId="0" fillId="42" borderId="26" xfId="0" applyFill="1" applyBorder="1" applyAlignment="1" applyProtection="1">
      <alignment vertical="top"/>
      <protection locked="0"/>
    </xf>
    <xf numFmtId="0" fontId="0" fillId="42" borderId="26" xfId="0" applyFont="1" applyFill="1" applyBorder="1" applyAlignment="1" applyProtection="1">
      <alignment vertical="top"/>
      <protection locked="0"/>
    </xf>
    <xf numFmtId="0" fontId="9" fillId="42" borderId="26" xfId="55" applyFill="1" applyBorder="1" applyAlignment="1" applyProtection="1">
      <alignment/>
      <protection locked="0"/>
    </xf>
    <xf numFmtId="0" fontId="0" fillId="42" borderId="26" xfId="0" applyFill="1" applyBorder="1" applyAlignment="1" applyProtection="1">
      <alignment/>
      <protection locked="0"/>
    </xf>
    <xf numFmtId="0" fontId="9" fillId="42" borderId="26" xfId="55" applyFont="1" applyFill="1" applyBorder="1" applyAlignment="1" applyProtection="1">
      <alignment/>
      <protection locked="0"/>
    </xf>
    <xf numFmtId="0" fontId="0" fillId="45" borderId="26" xfId="0" applyFont="1" applyFill="1" applyBorder="1" applyAlignment="1">
      <alignment vertical="top" wrapText="1"/>
    </xf>
    <xf numFmtId="172" fontId="0" fillId="45" borderId="26" xfId="55" applyNumberFormat="1" applyFont="1" applyFill="1" applyBorder="1" applyAlignment="1" applyProtection="1">
      <alignment vertical="top" wrapText="1"/>
      <protection locked="0"/>
    </xf>
    <xf numFmtId="172" fontId="0" fillId="45" borderId="26" xfId="0" applyNumberFormat="1" applyFont="1" applyFill="1" applyBorder="1" applyAlignment="1" applyProtection="1">
      <alignment vertical="top" wrapText="1"/>
      <protection locked="0"/>
    </xf>
    <xf numFmtId="172" fontId="0" fillId="45" borderId="26" xfId="55" applyNumberFormat="1" applyFont="1" applyFill="1" applyBorder="1" applyAlignment="1" applyProtection="1">
      <alignment/>
      <protection locked="0"/>
    </xf>
    <xf numFmtId="172" fontId="0" fillId="45" borderId="26" xfId="0" applyNumberFormat="1" applyFont="1" applyFill="1" applyBorder="1" applyAlignment="1" applyProtection="1">
      <alignment/>
      <protection locked="0"/>
    </xf>
    <xf numFmtId="0" fontId="11" fillId="45" borderId="26" xfId="0" applyFont="1" applyFill="1" applyBorder="1" applyAlignment="1" applyProtection="1">
      <alignment vertical="top" wrapText="1"/>
      <protection locked="0"/>
    </xf>
    <xf numFmtId="0" fontId="0" fillId="45" borderId="26" xfId="0" applyFont="1" applyFill="1" applyBorder="1" applyAlignment="1" applyProtection="1">
      <alignment/>
      <protection locked="0"/>
    </xf>
    <xf numFmtId="0" fontId="0" fillId="46"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9" fillId="0" borderId="0" xfId="55" applyFont="1" applyBorder="1" applyAlignment="1" applyProtection="1">
      <alignment/>
      <protection/>
    </xf>
    <xf numFmtId="0" fontId="21"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27" xfId="0" applyFont="1" applyBorder="1" applyAlignment="1">
      <alignment wrapText="1"/>
    </xf>
    <xf numFmtId="0" fontId="0" fillId="0" borderId="27" xfId="0" applyFont="1" applyBorder="1" applyAlignment="1">
      <alignment/>
    </xf>
    <xf numFmtId="0" fontId="0" fillId="0" borderId="0" xfId="0" applyAlignment="1">
      <alignment horizontal="left"/>
    </xf>
    <xf numFmtId="0" fontId="0" fillId="0" borderId="28" xfId="0" applyFont="1" applyFill="1" applyBorder="1" applyAlignment="1">
      <alignment horizontal="left"/>
    </xf>
    <xf numFmtId="0" fontId="0" fillId="0" borderId="28" xfId="0" applyBorder="1" applyAlignment="1">
      <alignment horizontal="left"/>
    </xf>
    <xf numFmtId="0" fontId="2" fillId="43" borderId="28" xfId="0" applyFont="1" applyFill="1" applyBorder="1" applyAlignment="1">
      <alignment horizontal="left" wrapText="1"/>
    </xf>
    <xf numFmtId="0" fontId="63" fillId="0" borderId="0" xfId="0" applyFont="1" applyFill="1" applyAlignment="1">
      <alignment horizontal="center"/>
    </xf>
    <xf numFmtId="0" fontId="21" fillId="0" borderId="0" xfId="0" applyFont="1" applyFill="1" applyAlignment="1">
      <alignment/>
    </xf>
    <xf numFmtId="0" fontId="22"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applyAlignment="1">
      <alignment/>
    </xf>
    <xf numFmtId="0" fontId="2"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2"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22" fillId="0" borderId="0" xfId="0" applyFont="1" applyFill="1" applyBorder="1" applyAlignment="1">
      <alignment horizontal="left"/>
    </xf>
    <xf numFmtId="0" fontId="0" fillId="0" borderId="24" xfId="0" applyBorder="1" applyAlignment="1">
      <alignment/>
    </xf>
    <xf numFmtId="0" fontId="0" fillId="0" borderId="35" xfId="0" applyBorder="1" applyAlignment="1">
      <alignment/>
    </xf>
    <xf numFmtId="0" fontId="0" fillId="0" borderId="34" xfId="0" applyFont="1" applyBorder="1" applyAlignment="1">
      <alignment/>
    </xf>
    <xf numFmtId="0" fontId="23" fillId="0" borderId="0" xfId="0" applyFont="1" applyFill="1" applyAlignment="1">
      <alignment/>
    </xf>
    <xf numFmtId="0" fontId="2" fillId="0" borderId="0" xfId="0" applyFont="1" applyAlignment="1">
      <alignment horizontal="center"/>
    </xf>
    <xf numFmtId="0" fontId="0" fillId="0" borderId="0" xfId="0" applyFont="1" applyFill="1" applyAlignment="1">
      <alignment/>
    </xf>
    <xf numFmtId="0" fontId="0" fillId="0" borderId="0" xfId="0" applyFont="1" applyAlignment="1">
      <alignment horizontal="right"/>
    </xf>
    <xf numFmtId="0" fontId="0" fillId="0" borderId="0" xfId="59" applyFill="1">
      <alignment/>
      <protection/>
    </xf>
    <xf numFmtId="0" fontId="0" fillId="0" borderId="0" xfId="59" applyFill="1" applyAlignment="1">
      <alignment horizontal="right"/>
      <protection/>
    </xf>
    <xf numFmtId="0" fontId="63" fillId="0" borderId="0" xfId="59" applyFont="1" applyFill="1" applyAlignment="1">
      <alignment horizontal="center"/>
      <protection/>
    </xf>
    <xf numFmtId="0" fontId="0" fillId="0" borderId="0" xfId="59">
      <alignment/>
      <protection/>
    </xf>
    <xf numFmtId="0" fontId="16"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2" fontId="0" fillId="0" borderId="0" xfId="59" applyNumberFormat="1" applyAlignment="1">
      <alignment horizontal="right"/>
      <protection/>
    </xf>
    <xf numFmtId="0" fontId="24" fillId="0" borderId="0" xfId="59" applyFont="1">
      <alignment/>
      <protection/>
    </xf>
    <xf numFmtId="0" fontId="2" fillId="0" borderId="0" xfId="59" applyFont="1" applyAlignment="1">
      <alignment/>
      <protection/>
    </xf>
    <xf numFmtId="0" fontId="0" fillId="0" borderId="0" xfId="59" applyAlignment="1">
      <alignment vertical="center"/>
      <protection/>
    </xf>
    <xf numFmtId="0" fontId="63" fillId="0" borderId="0" xfId="0" applyFont="1" applyFill="1" applyAlignment="1">
      <alignment horizontal="center"/>
    </xf>
    <xf numFmtId="0" fontId="2" fillId="0" borderId="0" xfId="0" applyFont="1" applyBorder="1" applyAlignment="1">
      <alignment horizontal="left" vertical="center" wrapText="1"/>
    </xf>
    <xf numFmtId="0" fontId="63" fillId="0" borderId="0" xfId="0" applyFont="1" applyFill="1" applyAlignment="1">
      <alignment horizontal="center"/>
    </xf>
    <xf numFmtId="0" fontId="9" fillId="42" borderId="26" xfId="55" applyFill="1" applyBorder="1" applyAlignment="1" applyProtection="1">
      <alignment horizontal="left" vertical="top"/>
      <protection locked="0"/>
    </xf>
    <xf numFmtId="0" fontId="0" fillId="36" borderId="26" xfId="0" applyFill="1" applyBorder="1" applyAlignment="1">
      <alignment horizontal="left" vertical="center" wrapText="1"/>
    </xf>
    <xf numFmtId="0" fontId="2" fillId="44" borderId="26" xfId="0" applyFont="1" applyFill="1" applyBorder="1" applyAlignment="1" applyProtection="1">
      <alignment horizontal="left" vertical="center" wrapText="1"/>
      <protection hidden="1"/>
    </xf>
    <xf numFmtId="0" fontId="0" fillId="42" borderId="26" xfId="0" applyFill="1" applyBorder="1" applyAlignment="1" applyProtection="1">
      <alignment horizontal="left" vertical="center" wrapText="1"/>
      <protection locked="0"/>
    </xf>
    <xf numFmtId="0" fontId="0" fillId="45" borderId="26" xfId="0" applyFill="1" applyBorder="1" applyAlignment="1" applyProtection="1">
      <alignment horizontal="left" vertical="center" wrapText="1"/>
      <protection locked="0"/>
    </xf>
    <xf numFmtId="49" fontId="0" fillId="42" borderId="26" xfId="0" applyNumberFormat="1" applyFill="1" applyBorder="1" applyAlignment="1" applyProtection="1">
      <alignment horizontal="left" vertical="center" wrapText="1"/>
      <protection locked="0"/>
    </xf>
    <xf numFmtId="49" fontId="0" fillId="45" borderId="26" xfId="55" applyNumberFormat="1" applyFont="1" applyFill="1" applyBorder="1" applyAlignment="1" applyProtection="1">
      <alignment horizontal="left" vertical="center" wrapText="1"/>
      <protection locked="0"/>
    </xf>
    <xf numFmtId="0" fontId="0" fillId="45" borderId="26" xfId="0" applyFont="1" applyFill="1" applyBorder="1" applyAlignment="1" applyProtection="1">
      <alignment horizontal="left" vertical="center" wrapText="1"/>
      <protection locked="0"/>
    </xf>
    <xf numFmtId="49" fontId="0" fillId="45" borderId="26" xfId="0" applyNumberFormat="1" applyFill="1" applyBorder="1" applyAlignment="1" applyProtection="1">
      <alignment horizontal="left" vertical="center" wrapText="1"/>
      <protection locked="0"/>
    </xf>
    <xf numFmtId="172" fontId="0" fillId="45" borderId="26" xfId="55" applyNumberFormat="1" applyFont="1" applyFill="1" applyBorder="1" applyAlignment="1" applyProtection="1">
      <alignment horizontal="left" vertical="center" wrapText="1"/>
      <protection locked="0"/>
    </xf>
    <xf numFmtId="0" fontId="0" fillId="42" borderId="26" xfId="0" applyFont="1" applyFill="1" applyBorder="1" applyAlignment="1" applyProtection="1">
      <alignment horizontal="left" vertical="center" wrapText="1"/>
      <protection locked="0"/>
    </xf>
    <xf numFmtId="0" fontId="0" fillId="45" borderId="26" xfId="0" applyFont="1" applyFill="1" applyBorder="1" applyAlignment="1">
      <alignment horizontal="left" vertical="center" wrapText="1"/>
    </xf>
    <xf numFmtId="0" fontId="0" fillId="46" borderId="0" xfId="0" applyFill="1" applyBorder="1" applyAlignment="1">
      <alignment horizontal="left" vertical="center" wrapText="1"/>
    </xf>
    <xf numFmtId="0" fontId="0" fillId="0" borderId="0" xfId="0" applyBorder="1" applyAlignment="1">
      <alignment horizontal="left" vertical="center" wrapText="1"/>
    </xf>
    <xf numFmtId="0" fontId="0" fillId="0" borderId="27" xfId="0" applyFont="1" applyBorder="1" applyAlignment="1">
      <alignment horizontal="left" wrapText="1"/>
    </xf>
    <xf numFmtId="0" fontId="0" fillId="0" borderId="13" xfId="0" applyFont="1" applyFill="1" applyBorder="1" applyAlignment="1" applyProtection="1">
      <alignment vertical="center"/>
      <protection locked="0"/>
    </xf>
    <xf numFmtId="0" fontId="0" fillId="0" borderId="16" xfId="0" applyFont="1" applyFill="1" applyBorder="1" applyAlignment="1" applyProtection="1">
      <alignment vertical="center" wrapText="1"/>
      <protection locked="0"/>
    </xf>
    <xf numFmtId="0" fontId="0" fillId="0" borderId="0" xfId="0" applyAlignment="1">
      <alignment horizontal="left" vertical="center"/>
    </xf>
    <xf numFmtId="0" fontId="2" fillId="41" borderId="36" xfId="0" applyFont="1" applyFill="1" applyBorder="1" applyAlignment="1">
      <alignment horizontal="center" textRotation="45"/>
    </xf>
    <xf numFmtId="0" fontId="2" fillId="41" borderId="37" xfId="0" applyFont="1" applyFill="1" applyBorder="1" applyAlignment="1">
      <alignment horizontal="center" textRotation="45"/>
    </xf>
    <xf numFmtId="0" fontId="0" fillId="41" borderId="23" xfId="0" applyFont="1" applyFill="1" applyBorder="1" applyAlignment="1">
      <alignment horizontal="left" wrapText="1"/>
    </xf>
    <xf numFmtId="0" fontId="0" fillId="41" borderId="38" xfId="0" applyFont="1" applyFill="1" applyBorder="1" applyAlignment="1">
      <alignment horizontal="left" wrapText="1"/>
    </xf>
    <xf numFmtId="0" fontId="0" fillId="41" borderId="15" xfId="0" applyFont="1" applyFill="1" applyBorder="1" applyAlignment="1">
      <alignment horizontal="left" wrapText="1"/>
    </xf>
    <xf numFmtId="0" fontId="0" fillId="41" borderId="39" xfId="0" applyFont="1" applyFill="1" applyBorder="1" applyAlignment="1">
      <alignment horizontal="left" wrapText="1"/>
    </xf>
    <xf numFmtId="0" fontId="2" fillId="42" borderId="37" xfId="0" applyFont="1" applyFill="1" applyBorder="1" applyAlignment="1">
      <alignment horizontal="center" vertical="center" textRotation="45" shrinkToFit="1"/>
    </xf>
    <xf numFmtId="0" fontId="2" fillId="42" borderId="40" xfId="0" applyFont="1" applyFill="1" applyBorder="1" applyAlignment="1">
      <alignment horizontal="center" vertical="center" textRotation="45" shrinkToFit="1"/>
    </xf>
    <xf numFmtId="0" fontId="0" fillId="42" borderId="15" xfId="0" applyFont="1" applyFill="1" applyBorder="1" applyAlignment="1">
      <alignment horizontal="left" wrapText="1"/>
    </xf>
    <xf numFmtId="0" fontId="0" fillId="42" borderId="39" xfId="0" applyFont="1" applyFill="1" applyBorder="1" applyAlignment="1">
      <alignment horizontal="left" wrapText="1"/>
    </xf>
    <xf numFmtId="0" fontId="0" fillId="42" borderId="25" xfId="0" applyFont="1" applyFill="1" applyBorder="1" applyAlignment="1">
      <alignment horizontal="left" wrapText="1"/>
    </xf>
    <xf numFmtId="0" fontId="0" fillId="42" borderId="17" xfId="0" applyFont="1" applyFill="1" applyBorder="1" applyAlignment="1">
      <alignment horizontal="left" wrapText="1"/>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2" fillId="36" borderId="13" xfId="0" applyFont="1" applyFill="1" applyBorder="1" applyAlignment="1">
      <alignment horizontal="left"/>
    </xf>
    <xf numFmtId="0" fontId="0" fillId="0" borderId="13" xfId="0" applyBorder="1" applyAlignment="1" applyProtection="1">
      <alignment horizontal="lef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0" fillId="0" borderId="13"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Border="1" applyAlignment="1" applyProtection="1">
      <alignment horizontal="left"/>
      <protection locked="0"/>
    </xf>
    <xf numFmtId="0" fontId="2" fillId="0"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0" borderId="21" xfId="0" applyFont="1" applyFill="1" applyBorder="1" applyAlignment="1">
      <alignment horizontal="left" vertical="top"/>
    </xf>
    <xf numFmtId="0" fontId="2" fillId="0"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0" xfId="0" applyNumberFormat="1" applyBorder="1" applyAlignment="1" applyProtection="1">
      <alignment wrapText="1"/>
      <protection locked="0"/>
    </xf>
    <xf numFmtId="0" fontId="2" fillId="39" borderId="41"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8" xfId="0" applyFont="1" applyBorder="1" applyAlignment="1">
      <alignment horizontal="center" wrapText="1"/>
    </xf>
    <xf numFmtId="0" fontId="8" fillId="0" borderId="19" xfId="0" applyFont="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18" fillId="0" borderId="19" xfId="0" applyFont="1" applyBorder="1" applyAlignment="1">
      <alignment wrapText="1"/>
    </xf>
    <xf numFmtId="0" fontId="18" fillId="0" borderId="20" xfId="0" applyFont="1" applyBorder="1" applyAlignment="1">
      <alignment wrapText="1"/>
    </xf>
    <xf numFmtId="0" fontId="18" fillId="0" borderId="19" xfId="0" applyFont="1" applyBorder="1" applyAlignment="1">
      <alignment/>
    </xf>
    <xf numFmtId="0" fontId="18" fillId="0" borderId="20" xfId="0" applyFont="1" applyBorder="1" applyAlignment="1">
      <alignment/>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24" xfId="0" applyFont="1" applyBorder="1" applyAlignment="1">
      <alignment horizontal="left"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3" fillId="0" borderId="0" xfId="0" applyFont="1" applyFill="1" applyAlignment="1">
      <alignment horizontal="center"/>
    </xf>
    <xf numFmtId="0" fontId="2" fillId="0" borderId="28" xfId="0" applyFont="1" applyFill="1" applyBorder="1" applyAlignment="1">
      <alignment horizontal="left" wrapText="1"/>
    </xf>
    <xf numFmtId="0" fontId="16" fillId="0" borderId="0" xfId="59" applyFont="1" applyAlignment="1">
      <alignment horizontal="center"/>
      <protection/>
    </xf>
    <xf numFmtId="0" fontId="0" fillId="0" borderId="0" xfId="59" applyAlignment="1">
      <alignment horizontal="right" vertical="center"/>
      <protection/>
    </xf>
    <xf numFmtId="0" fontId="0" fillId="0" borderId="0" xfId="59" applyFont="1" applyAlignment="1">
      <alignment horizontal="left" vertical="center"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142875</xdr:rowOff>
    </xdr:from>
    <xdr:to>
      <xdr:col>13</xdr:col>
      <xdr:colOff>1057275</xdr:colOff>
      <xdr:row>17</xdr:row>
      <xdr:rowOff>66675</xdr:rowOff>
    </xdr:to>
    <xdr:sp>
      <xdr:nvSpPr>
        <xdr:cNvPr id="1" name="Text Box 13"/>
        <xdr:cNvSpPr txBox="1">
          <a:spLocks noChangeArrowheads="1"/>
        </xdr:cNvSpPr>
      </xdr:nvSpPr>
      <xdr:spPr>
        <a:xfrm>
          <a:off x="7305675" y="1762125"/>
          <a:ext cx="7067550" cy="14478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Diesel Track Bulldozer, 410 Horsepower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track bulldozer to be used during land preparation for the production of switchgrass biomass, for rough grading, and for removal of vegetation, rocks, and debris from the land's surface prior to fine grading. </a:t>
          </a:r>
          <a:r>
            <a:rPr lang="en-US" cap="none" sz="1000" b="0" i="0" u="none" baseline="0">
              <a:solidFill>
                <a:srgbClr val="000000"/>
              </a:solidFill>
              <a:latin typeface="Arial"/>
              <a:ea typeface="Arial"/>
              <a:cs typeface="Arial"/>
            </a:rPr>
            <a:t>The number of  bulldozers required to produce biomass is evaluated in a separate assembly sheet. This sheet provides construction data only for a single bulldozer.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bulldozer).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00" t="s">
        <v>16</v>
      </c>
      <c r="B1" s="200"/>
      <c r="C1" s="200"/>
      <c r="D1" s="200"/>
      <c r="E1" s="200"/>
      <c r="F1" s="200"/>
      <c r="G1" s="200"/>
      <c r="H1" s="200"/>
      <c r="I1" s="200"/>
      <c r="J1" s="200"/>
      <c r="K1" s="200"/>
      <c r="L1" s="200"/>
      <c r="M1" s="200"/>
      <c r="N1" s="200"/>
      <c r="O1" s="47"/>
    </row>
    <row r="2" spans="1:15" ht="21" thickBot="1">
      <c r="A2" s="200" t="s">
        <v>135</v>
      </c>
      <c r="B2" s="200"/>
      <c r="C2" s="200"/>
      <c r="D2" s="200"/>
      <c r="E2" s="200"/>
      <c r="F2" s="200"/>
      <c r="G2" s="200"/>
      <c r="H2" s="200"/>
      <c r="I2" s="200"/>
      <c r="J2" s="200"/>
      <c r="K2" s="200"/>
      <c r="L2" s="200"/>
      <c r="M2" s="200"/>
      <c r="N2" s="200"/>
      <c r="O2" s="47"/>
    </row>
    <row r="3" spans="2:15" ht="12.75" customHeight="1" thickBot="1">
      <c r="B3" s="5"/>
      <c r="C3" s="46" t="s">
        <v>136</v>
      </c>
      <c r="D3" s="48" t="str">
        <f>'Data Summary'!D4</f>
        <v>Diesel Track Bulldozer, 410 Horsepower, Construction</v>
      </c>
      <c r="E3" s="49"/>
      <c r="F3" s="49"/>
      <c r="G3" s="49"/>
      <c r="H3" s="49"/>
      <c r="I3" s="49"/>
      <c r="J3" s="49"/>
      <c r="K3" s="49"/>
      <c r="L3" s="49"/>
      <c r="M3" s="50"/>
      <c r="N3" s="5"/>
      <c r="O3" s="5"/>
    </row>
    <row r="4" spans="2:15" ht="42.75" customHeight="1" thickBot="1">
      <c r="B4" s="5"/>
      <c r="C4" s="46" t="s">
        <v>137</v>
      </c>
      <c r="D4" s="201" t="str">
        <f>'Data Summary'!D6:M6</f>
        <v>Based on manufacturer specifications for a Caterpillar Model D9T, 410-horsepower, track-type bulldozer.  Assumes dozer constructed entirely of steel plate with negligible amounts of other materials.</v>
      </c>
      <c r="E4" s="202"/>
      <c r="F4" s="202"/>
      <c r="G4" s="202"/>
      <c r="H4" s="202"/>
      <c r="I4" s="202"/>
      <c r="J4" s="202"/>
      <c r="K4" s="202"/>
      <c r="L4" s="202"/>
      <c r="M4" s="203"/>
      <c r="N4" s="5"/>
      <c r="O4" s="5"/>
    </row>
    <row r="5" spans="2:15" ht="39" customHeight="1" thickBot="1">
      <c r="B5" s="5"/>
      <c r="C5" s="46" t="s">
        <v>138</v>
      </c>
      <c r="D5" s="201" t="s">
        <v>212</v>
      </c>
      <c r="E5" s="202"/>
      <c r="F5" s="202"/>
      <c r="G5" s="202"/>
      <c r="H5" s="202"/>
      <c r="I5" s="202"/>
      <c r="J5" s="202"/>
      <c r="K5" s="202"/>
      <c r="L5" s="202"/>
      <c r="M5" s="203"/>
      <c r="N5" s="5"/>
      <c r="O5" s="5"/>
    </row>
    <row r="6" spans="2:15" ht="56.25" customHeight="1" thickBot="1">
      <c r="B6" s="5"/>
      <c r="C6" s="51" t="s">
        <v>139</v>
      </c>
      <c r="D6" s="201" t="s">
        <v>140</v>
      </c>
      <c r="E6" s="202"/>
      <c r="F6" s="202"/>
      <c r="G6" s="202"/>
      <c r="H6" s="202"/>
      <c r="I6" s="202"/>
      <c r="J6" s="202"/>
      <c r="K6" s="202"/>
      <c r="L6" s="202"/>
      <c r="M6" s="203"/>
      <c r="N6" s="5"/>
      <c r="O6" s="5"/>
    </row>
    <row r="7" spans="2:15" ht="12.75">
      <c r="B7" s="4" t="s">
        <v>141</v>
      </c>
      <c r="C7" s="4"/>
      <c r="D7" s="4"/>
      <c r="E7" s="4"/>
      <c r="F7" s="4"/>
      <c r="G7" s="4"/>
      <c r="H7" s="4"/>
      <c r="I7" s="4"/>
      <c r="J7" s="4"/>
      <c r="K7" s="4"/>
      <c r="L7" s="4"/>
      <c r="M7" s="4"/>
      <c r="N7" s="5"/>
      <c r="O7" s="5"/>
    </row>
    <row r="8" spans="2:15" ht="13.5" thickBot="1">
      <c r="B8" s="4"/>
      <c r="C8" s="4" t="s">
        <v>142</v>
      </c>
      <c r="D8" s="4" t="s">
        <v>143</v>
      </c>
      <c r="E8" s="4"/>
      <c r="F8" s="4"/>
      <c r="G8" s="4"/>
      <c r="H8" s="4"/>
      <c r="I8" s="4"/>
      <c r="J8" s="4"/>
      <c r="K8" s="4"/>
      <c r="L8" s="4"/>
      <c r="M8" s="4"/>
      <c r="N8" s="5"/>
      <c r="O8" s="5"/>
    </row>
    <row r="9" spans="1:27" s="23" customFormat="1" ht="15" customHeight="1">
      <c r="A9" s="5"/>
      <c r="B9" s="187" t="s">
        <v>144</v>
      </c>
      <c r="C9" s="52" t="s">
        <v>145</v>
      </c>
      <c r="D9" s="189" t="s">
        <v>146</v>
      </c>
      <c r="E9" s="189"/>
      <c r="F9" s="189"/>
      <c r="G9" s="189"/>
      <c r="H9" s="189"/>
      <c r="I9" s="189"/>
      <c r="J9" s="189"/>
      <c r="K9" s="189"/>
      <c r="L9" s="189"/>
      <c r="M9" s="190"/>
      <c r="N9" s="5"/>
      <c r="O9" s="5"/>
      <c r="P9" s="5"/>
      <c r="Q9" s="5"/>
      <c r="R9" s="5"/>
      <c r="S9" s="5"/>
      <c r="T9" s="5"/>
      <c r="U9" s="5"/>
      <c r="V9" s="5"/>
      <c r="W9" s="5"/>
      <c r="X9" s="5"/>
      <c r="Y9" s="5"/>
      <c r="Z9" s="5"/>
      <c r="AA9" s="5"/>
    </row>
    <row r="10" spans="1:27" s="23" customFormat="1" ht="15" customHeight="1">
      <c r="A10" s="5"/>
      <c r="B10" s="188"/>
      <c r="C10" s="53" t="s">
        <v>147</v>
      </c>
      <c r="D10" s="191" t="s">
        <v>148</v>
      </c>
      <c r="E10" s="191"/>
      <c r="F10" s="191"/>
      <c r="G10" s="191"/>
      <c r="H10" s="191"/>
      <c r="I10" s="191"/>
      <c r="J10" s="191"/>
      <c r="K10" s="191"/>
      <c r="L10" s="191"/>
      <c r="M10" s="192"/>
      <c r="N10" s="5"/>
      <c r="O10" s="5"/>
      <c r="P10" s="5"/>
      <c r="Q10" s="5"/>
      <c r="R10" s="5"/>
      <c r="S10" s="5"/>
      <c r="T10" s="5"/>
      <c r="U10" s="5"/>
      <c r="V10" s="5"/>
      <c r="W10" s="5"/>
      <c r="X10" s="5"/>
      <c r="Y10" s="5"/>
      <c r="Z10" s="5"/>
      <c r="AA10" s="5"/>
    </row>
    <row r="11" spans="1:27" s="23" customFormat="1" ht="15" customHeight="1">
      <c r="A11" s="5"/>
      <c r="B11" s="188"/>
      <c r="C11" s="53" t="s">
        <v>120</v>
      </c>
      <c r="D11" s="191" t="s">
        <v>149</v>
      </c>
      <c r="E11" s="191"/>
      <c r="F11" s="191"/>
      <c r="G11" s="191"/>
      <c r="H11" s="191"/>
      <c r="I11" s="191"/>
      <c r="J11" s="191"/>
      <c r="K11" s="191"/>
      <c r="L11" s="191"/>
      <c r="M11" s="192"/>
      <c r="N11" s="5"/>
      <c r="O11" s="5"/>
      <c r="P11" s="5"/>
      <c r="Q11" s="5"/>
      <c r="R11" s="5"/>
      <c r="S11" s="5"/>
      <c r="T11" s="5"/>
      <c r="U11" s="5"/>
      <c r="V11" s="5"/>
      <c r="W11" s="5"/>
      <c r="X11" s="5"/>
      <c r="Y11" s="5"/>
      <c r="Z11" s="5"/>
      <c r="AA11" s="5"/>
    </row>
    <row r="12" spans="2:15" ht="15" customHeight="1">
      <c r="B12" s="193" t="s">
        <v>150</v>
      </c>
      <c r="C12" s="54" t="s">
        <v>201</v>
      </c>
      <c r="D12" s="195" t="s">
        <v>202</v>
      </c>
      <c r="E12" s="195"/>
      <c r="F12" s="195"/>
      <c r="G12" s="195"/>
      <c r="H12" s="195"/>
      <c r="I12" s="195"/>
      <c r="J12" s="195"/>
      <c r="K12" s="195"/>
      <c r="L12" s="195"/>
      <c r="M12" s="196"/>
      <c r="N12" s="5"/>
      <c r="O12" s="5"/>
    </row>
    <row r="13" spans="2:15" ht="15" customHeight="1">
      <c r="B13" s="193"/>
      <c r="C13" s="55" t="s">
        <v>151</v>
      </c>
      <c r="D13" s="195" t="s">
        <v>152</v>
      </c>
      <c r="E13" s="195"/>
      <c r="F13" s="195"/>
      <c r="G13" s="195"/>
      <c r="H13" s="195"/>
      <c r="I13" s="195"/>
      <c r="J13" s="195"/>
      <c r="K13" s="195"/>
      <c r="L13" s="195"/>
      <c r="M13" s="196"/>
      <c r="N13" s="5"/>
      <c r="O13" s="5"/>
    </row>
    <row r="14" spans="2:15" ht="15" customHeight="1" thickBot="1">
      <c r="B14" s="194"/>
      <c r="C14" s="56" t="s">
        <v>153</v>
      </c>
      <c r="D14" s="197" t="s">
        <v>153</v>
      </c>
      <c r="E14" s="197"/>
      <c r="F14" s="197"/>
      <c r="G14" s="197"/>
      <c r="H14" s="197"/>
      <c r="I14" s="197"/>
      <c r="J14" s="197"/>
      <c r="K14" s="197"/>
      <c r="L14" s="197"/>
      <c r="M14" s="198"/>
      <c r="N14" s="5"/>
      <c r="O14" s="5"/>
    </row>
    <row r="15" spans="2:15" ht="12.75">
      <c r="B15" s="4"/>
      <c r="C15" s="4"/>
      <c r="D15" s="4"/>
      <c r="E15" s="4"/>
      <c r="F15" s="4"/>
      <c r="G15" s="4"/>
      <c r="H15" s="4"/>
      <c r="I15" s="4"/>
      <c r="J15" s="4"/>
      <c r="K15" s="4"/>
      <c r="L15" s="4"/>
      <c r="M15" s="4"/>
      <c r="N15" s="5"/>
      <c r="O15" s="5"/>
    </row>
    <row r="16" spans="2:15" ht="12.75">
      <c r="B16" s="4" t="s">
        <v>154</v>
      </c>
      <c r="C16" s="4"/>
      <c r="D16" s="4"/>
      <c r="E16" s="4"/>
      <c r="F16" s="4"/>
      <c r="G16" s="4"/>
      <c r="H16" s="4"/>
      <c r="I16" s="4"/>
      <c r="J16" s="4"/>
      <c r="K16" s="4"/>
      <c r="L16" s="4"/>
      <c r="M16" s="4"/>
      <c r="N16" s="5"/>
      <c r="O16" s="5"/>
    </row>
    <row r="17" spans="2:15" ht="38.25" customHeight="1">
      <c r="B17" s="4"/>
      <c r="C17" s="199" t="s">
        <v>238</v>
      </c>
      <c r="D17" s="199"/>
      <c r="E17" s="199"/>
      <c r="F17" s="199"/>
      <c r="G17" s="199"/>
      <c r="H17" s="199"/>
      <c r="I17" s="199"/>
      <c r="J17" s="199"/>
      <c r="K17" s="199"/>
      <c r="L17" s="199"/>
      <c r="M17" s="199"/>
      <c r="N17" s="5"/>
      <c r="O17" s="5"/>
    </row>
    <row r="18" spans="2:15" ht="12.75">
      <c r="B18" s="4" t="s">
        <v>155</v>
      </c>
      <c r="C18" s="4"/>
      <c r="D18" s="4"/>
      <c r="E18" s="4"/>
      <c r="F18" s="4"/>
      <c r="G18" s="22"/>
      <c r="H18" s="22"/>
      <c r="I18" s="22"/>
      <c r="J18" s="22"/>
      <c r="K18" s="22"/>
      <c r="L18" s="22"/>
      <c r="M18" s="22"/>
      <c r="N18" s="5"/>
      <c r="O18" s="5"/>
    </row>
    <row r="19" spans="2:15" ht="12.75">
      <c r="B19" s="22"/>
      <c r="C19" s="22" t="s">
        <v>156</v>
      </c>
      <c r="D19" s="22"/>
      <c r="E19" s="57" t="s">
        <v>157</v>
      </c>
      <c r="F19" s="58"/>
      <c r="G19" s="22" t="s">
        <v>158</v>
      </c>
      <c r="H19" s="22"/>
      <c r="I19" s="22"/>
      <c r="J19" s="22"/>
      <c r="K19" s="22"/>
      <c r="L19" s="22"/>
      <c r="M19" s="22"/>
      <c r="N19" s="5"/>
      <c r="O19" s="5"/>
    </row>
    <row r="20" spans="2:15" ht="12.75">
      <c r="B20" s="22"/>
      <c r="C20" s="22" t="s">
        <v>159</v>
      </c>
      <c r="D20" s="22"/>
      <c r="E20" s="22"/>
      <c r="F20" s="22"/>
      <c r="G20" s="22"/>
      <c r="H20" s="22"/>
      <c r="I20" s="22"/>
      <c r="J20" s="22"/>
      <c r="K20" s="22"/>
      <c r="L20" s="22"/>
      <c r="M20" s="22"/>
      <c r="N20" s="5"/>
      <c r="O20" s="5"/>
    </row>
    <row r="21" spans="2:15" ht="12.75">
      <c r="B21" s="22"/>
      <c r="C21" s="22" t="s">
        <v>160</v>
      </c>
      <c r="D21" s="22"/>
      <c r="E21" s="22"/>
      <c r="F21" s="22"/>
      <c r="G21" s="22"/>
      <c r="H21" s="22"/>
      <c r="I21" s="22"/>
      <c r="J21" s="22"/>
      <c r="K21" s="22"/>
      <c r="L21" s="22"/>
      <c r="M21" s="22"/>
      <c r="N21" s="5"/>
      <c r="O21" s="5"/>
    </row>
    <row r="22" spans="2:15" ht="12.75">
      <c r="B22" s="22"/>
      <c r="C22" s="22" t="s">
        <v>161</v>
      </c>
      <c r="D22" s="22"/>
      <c r="E22" s="22"/>
      <c r="F22" s="22"/>
      <c r="G22" s="22"/>
      <c r="H22" s="22"/>
      <c r="I22" s="22"/>
      <c r="J22" s="22"/>
      <c r="K22" s="22"/>
      <c r="L22" s="22"/>
      <c r="M22" s="22"/>
      <c r="N22" s="22"/>
      <c r="O22" s="22"/>
    </row>
    <row r="23" spans="2:15" ht="12.75">
      <c r="B23" s="22"/>
      <c r="C23" s="22"/>
      <c r="D23" s="22"/>
      <c r="E23" s="22"/>
      <c r="F23" s="22"/>
      <c r="G23" s="22"/>
      <c r="H23" s="22"/>
      <c r="I23" s="22"/>
      <c r="J23" s="22"/>
      <c r="K23" s="22"/>
      <c r="L23" s="22"/>
      <c r="M23" s="22"/>
      <c r="N23" s="22"/>
      <c r="O23" s="22"/>
    </row>
    <row r="24" spans="2:15" ht="12.75">
      <c r="B24" s="4" t="s">
        <v>162</v>
      </c>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sheetData>
  <sheetProtection/>
  <mergeCells count="14">
    <mergeCell ref="C17:M17"/>
    <mergeCell ref="A1:N1"/>
    <mergeCell ref="A2:N2"/>
    <mergeCell ref="D4:M4"/>
    <mergeCell ref="D5:M5"/>
    <mergeCell ref="D6:M6"/>
    <mergeCell ref="B9:B11"/>
    <mergeCell ref="D9:M9"/>
    <mergeCell ref="D10:M10"/>
    <mergeCell ref="D11:M11"/>
    <mergeCell ref="B12:B14"/>
    <mergeCell ref="D12:M12"/>
    <mergeCell ref="D13:M13"/>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200" t="s">
        <v>16</v>
      </c>
      <c r="C1" s="200"/>
      <c r="D1" s="200"/>
      <c r="E1" s="200"/>
      <c r="F1" s="200"/>
      <c r="G1" s="200"/>
      <c r="H1" s="200"/>
      <c r="I1" s="200"/>
      <c r="J1" s="200"/>
      <c r="K1" s="200"/>
      <c r="L1" s="200"/>
      <c r="M1" s="200"/>
      <c r="N1" s="200"/>
      <c r="O1" s="200"/>
    </row>
    <row r="2" spans="2:15" ht="20.25">
      <c r="B2" s="200" t="s">
        <v>17</v>
      </c>
      <c r="C2" s="200"/>
      <c r="D2" s="200"/>
      <c r="E2" s="200"/>
      <c r="F2" s="200"/>
      <c r="G2" s="200"/>
      <c r="H2" s="200"/>
      <c r="I2" s="200"/>
      <c r="J2" s="200"/>
      <c r="K2" s="200"/>
      <c r="L2" s="200"/>
      <c r="M2" s="200"/>
      <c r="N2" s="200"/>
      <c r="O2" s="200"/>
    </row>
    <row r="3" spans="2:14" ht="5.25" customHeight="1">
      <c r="B3" s="4"/>
      <c r="C3" s="5"/>
      <c r="D3" s="5"/>
      <c r="E3" s="5"/>
      <c r="F3" s="5"/>
      <c r="G3" s="5"/>
      <c r="H3" s="5"/>
      <c r="J3" s="5"/>
      <c r="K3" s="5"/>
      <c r="L3" s="5"/>
      <c r="M3" s="5"/>
      <c r="N3" s="5"/>
    </row>
    <row r="4" spans="2:5" s="5" customFormat="1" ht="13.5" thickBot="1">
      <c r="B4" s="221" t="s">
        <v>18</v>
      </c>
      <c r="C4" s="221"/>
      <c r="D4" s="43" t="s">
        <v>197</v>
      </c>
      <c r="E4" s="27"/>
    </row>
    <row r="5" spans="2:14" ht="13.5" thickBot="1">
      <c r="B5" s="207" t="s">
        <v>19</v>
      </c>
      <c r="C5" s="207"/>
      <c r="D5" s="16">
        <v>1</v>
      </c>
      <c r="E5" s="44" t="s">
        <v>163</v>
      </c>
      <c r="F5" s="10" t="s">
        <v>11</v>
      </c>
      <c r="G5" s="222" t="s">
        <v>198</v>
      </c>
      <c r="H5" s="223"/>
      <c r="I5" s="223"/>
      <c r="J5" s="223"/>
      <c r="K5" s="42" t="s">
        <v>120</v>
      </c>
      <c r="L5" s="40" t="str">
        <f>DQI!I5</f>
        <v>2,2,1,2,1</v>
      </c>
      <c r="M5" s="41"/>
      <c r="N5" s="5" t="s">
        <v>164</v>
      </c>
    </row>
    <row r="6" spans="2:14" s="5" customFormat="1" ht="27.75" customHeight="1">
      <c r="B6" s="224" t="s">
        <v>20</v>
      </c>
      <c r="C6" s="225"/>
      <c r="D6" s="226" t="s">
        <v>211</v>
      </c>
      <c r="E6" s="227"/>
      <c r="F6" s="227"/>
      <c r="G6" s="227"/>
      <c r="H6" s="227"/>
      <c r="I6" s="227"/>
      <c r="J6" s="227"/>
      <c r="K6" s="227"/>
      <c r="L6" s="228"/>
      <c r="M6" s="228"/>
      <c r="N6" s="28"/>
    </row>
    <row r="7" spans="2:14" ht="13.5" thickBot="1">
      <c r="B7" s="4"/>
      <c r="C7" s="5"/>
      <c r="D7" s="5"/>
      <c r="E7" s="5"/>
      <c r="F7" s="5"/>
      <c r="G7" s="5"/>
      <c r="H7" s="5"/>
      <c r="J7" s="5"/>
      <c r="K7" s="5"/>
      <c r="L7" s="5"/>
      <c r="M7" s="5"/>
      <c r="N7" s="5"/>
    </row>
    <row r="8" spans="1:23" s="2" customFormat="1" ht="13.5" thickBot="1">
      <c r="A8" s="6"/>
      <c r="B8" s="204" t="s">
        <v>28</v>
      </c>
      <c r="C8" s="205"/>
      <c r="D8" s="205"/>
      <c r="E8" s="205"/>
      <c r="F8" s="205"/>
      <c r="G8" s="205"/>
      <c r="H8" s="205"/>
      <c r="I8" s="205"/>
      <c r="J8" s="205"/>
      <c r="K8" s="205"/>
      <c r="L8" s="205"/>
      <c r="M8" s="205"/>
      <c r="N8" s="206"/>
      <c r="O8" s="6"/>
      <c r="P8" s="6"/>
      <c r="Q8" s="6"/>
      <c r="R8" s="6"/>
      <c r="S8" s="6"/>
      <c r="T8" s="6"/>
      <c r="U8" s="6"/>
      <c r="V8" s="6"/>
      <c r="W8" s="6"/>
    </row>
    <row r="9" spans="2:14" ht="12.75">
      <c r="B9" s="4"/>
      <c r="C9" s="5"/>
      <c r="D9" s="5"/>
      <c r="E9" s="5"/>
      <c r="F9" s="5"/>
      <c r="G9" s="5"/>
      <c r="H9" s="5"/>
      <c r="J9" s="5"/>
      <c r="K9" s="5"/>
      <c r="L9" s="5"/>
      <c r="M9" s="5"/>
      <c r="N9" s="5"/>
    </row>
    <row r="10" spans="2:14" ht="12.75">
      <c r="B10" s="207" t="s">
        <v>21</v>
      </c>
      <c r="C10" s="207"/>
      <c r="D10" s="216" t="s">
        <v>165</v>
      </c>
      <c r="E10" s="217"/>
      <c r="F10" s="5"/>
      <c r="G10" s="5"/>
      <c r="H10" s="5"/>
      <c r="J10" s="5"/>
      <c r="K10" s="5"/>
      <c r="L10" s="5"/>
      <c r="M10" s="5"/>
      <c r="N10" s="5"/>
    </row>
    <row r="11" spans="2:14" ht="12.75">
      <c r="B11" s="218" t="s">
        <v>81</v>
      </c>
      <c r="C11" s="219"/>
      <c r="D11" s="220" t="s">
        <v>166</v>
      </c>
      <c r="E11" s="217"/>
      <c r="F11" s="5"/>
      <c r="G11" s="5"/>
      <c r="H11" s="5"/>
      <c r="J11" s="5"/>
      <c r="K11" s="5"/>
      <c r="L11" s="5"/>
      <c r="M11" s="5"/>
      <c r="N11" s="5"/>
    </row>
    <row r="12" spans="2:14" ht="12.75">
      <c r="B12" s="207" t="s">
        <v>22</v>
      </c>
      <c r="C12" s="207"/>
      <c r="D12" s="208">
        <v>2009</v>
      </c>
      <c r="E12" s="208"/>
      <c r="F12" s="5"/>
      <c r="G12" s="5"/>
      <c r="H12" s="5"/>
      <c r="J12" s="5"/>
      <c r="K12" s="5"/>
      <c r="L12" s="5"/>
      <c r="M12" s="5"/>
      <c r="N12" s="5"/>
    </row>
    <row r="13" spans="2:14" ht="12.75">
      <c r="B13" s="207" t="s">
        <v>23</v>
      </c>
      <c r="C13" s="207"/>
      <c r="D13" s="215" t="s">
        <v>86</v>
      </c>
      <c r="E13" s="208"/>
      <c r="F13" s="5"/>
      <c r="G13" s="5"/>
      <c r="H13" s="5"/>
      <c r="J13" s="5"/>
      <c r="K13" s="5"/>
      <c r="L13" s="5"/>
      <c r="M13" s="5"/>
      <c r="N13" s="5"/>
    </row>
    <row r="14" spans="2:14" ht="12.75">
      <c r="B14" s="207" t="s">
        <v>24</v>
      </c>
      <c r="C14" s="207"/>
      <c r="D14" s="208" t="s">
        <v>51</v>
      </c>
      <c r="E14" s="208"/>
      <c r="F14" s="5"/>
      <c r="G14" s="5"/>
      <c r="H14" s="5"/>
      <c r="J14" s="5"/>
      <c r="K14" s="5"/>
      <c r="L14" s="5"/>
      <c r="M14" s="5"/>
      <c r="N14" s="5"/>
    </row>
    <row r="15" spans="2:14" ht="12.75">
      <c r="B15" s="207" t="s">
        <v>25</v>
      </c>
      <c r="C15" s="207"/>
      <c r="D15" s="208" t="s">
        <v>131</v>
      </c>
      <c r="E15" s="208"/>
      <c r="F15" s="5"/>
      <c r="G15" s="5"/>
      <c r="H15" s="5"/>
      <c r="J15" s="5"/>
      <c r="K15" s="5"/>
      <c r="L15" s="5"/>
      <c r="M15" s="5"/>
      <c r="N15" s="5"/>
    </row>
    <row r="16" spans="2:14" ht="12.75">
      <c r="B16" s="207" t="s">
        <v>26</v>
      </c>
      <c r="C16" s="207"/>
      <c r="D16" s="208" t="s">
        <v>54</v>
      </c>
      <c r="E16" s="208"/>
      <c r="F16" s="5"/>
      <c r="G16" s="5"/>
      <c r="H16" s="5"/>
      <c r="J16" s="5"/>
      <c r="K16" s="5"/>
      <c r="L16" s="5"/>
      <c r="M16" s="5"/>
      <c r="N16" s="5"/>
    </row>
    <row r="17" spans="2:14" ht="18" customHeight="1">
      <c r="B17" s="209" t="s">
        <v>27</v>
      </c>
      <c r="C17" s="210"/>
      <c r="D17" s="211"/>
      <c r="E17" s="211"/>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04" t="s">
        <v>29</v>
      </c>
      <c r="C20" s="205"/>
      <c r="D20" s="205"/>
      <c r="E20" s="205"/>
      <c r="F20" s="205"/>
      <c r="G20" s="205"/>
      <c r="H20" s="205"/>
      <c r="I20" s="205"/>
      <c r="J20" s="205"/>
      <c r="K20" s="205"/>
      <c r="L20" s="205"/>
      <c r="M20" s="205"/>
      <c r="N20" s="206"/>
      <c r="O20" s="6"/>
      <c r="P20" s="6"/>
      <c r="Q20" s="6"/>
      <c r="R20" s="6"/>
      <c r="S20" s="6"/>
      <c r="T20" s="6"/>
      <c r="U20" s="6"/>
      <c r="V20" s="6"/>
      <c r="W20" s="6"/>
    </row>
    <row r="21" spans="2:14" ht="12.75">
      <c r="B21" s="4"/>
      <c r="C21" s="5"/>
      <c r="D21" s="5"/>
      <c r="E21" s="5"/>
      <c r="F21" s="5"/>
      <c r="G21" s="59" t="s">
        <v>167</v>
      </c>
      <c r="H21" s="5"/>
      <c r="J21" s="5"/>
      <c r="K21" s="5"/>
      <c r="L21" s="5"/>
      <c r="M21" s="5"/>
      <c r="N21" s="5"/>
    </row>
    <row r="22" spans="2:14" ht="12.75">
      <c r="B22" s="4"/>
      <c r="C22" s="3" t="s">
        <v>32</v>
      </c>
      <c r="D22" s="3" t="s">
        <v>33</v>
      </c>
      <c r="E22" s="3" t="s">
        <v>34</v>
      </c>
      <c r="F22" s="3" t="s">
        <v>42</v>
      </c>
      <c r="G22" s="3" t="s">
        <v>35</v>
      </c>
      <c r="H22" s="18" t="s">
        <v>7</v>
      </c>
      <c r="I22" s="212" t="s">
        <v>9</v>
      </c>
      <c r="J22" s="213"/>
      <c r="K22" s="213"/>
      <c r="L22" s="213"/>
      <c r="M22" s="213"/>
      <c r="N22" s="214"/>
    </row>
    <row r="23" spans="1:23" s="23" customFormat="1" ht="12.75">
      <c r="A23" s="5"/>
      <c r="B23" s="4"/>
      <c r="C23" s="60"/>
      <c r="D23" s="24"/>
      <c r="E23" s="30"/>
      <c r="F23" s="60"/>
      <c r="G23" s="24"/>
      <c r="H23" s="25"/>
      <c r="I23" s="26"/>
      <c r="J23" s="26"/>
      <c r="K23" s="26"/>
      <c r="L23" s="26"/>
      <c r="M23" s="26"/>
      <c r="N23" s="27"/>
      <c r="O23" s="5"/>
      <c r="P23" s="5"/>
      <c r="Q23" s="5"/>
      <c r="R23" s="5"/>
      <c r="S23" s="5"/>
      <c r="T23" s="5"/>
      <c r="U23" s="5"/>
      <c r="V23" s="5"/>
      <c r="W23" s="5"/>
    </row>
    <row r="24" spans="2:14" ht="12.75">
      <c r="B24" s="4"/>
      <c r="C24" s="9" t="s">
        <v>8</v>
      </c>
      <c r="D24" s="8" t="s">
        <v>12</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04" t="s">
        <v>30</v>
      </c>
      <c r="C26" s="205"/>
      <c r="D26" s="205"/>
      <c r="E26" s="205"/>
      <c r="F26" s="205"/>
      <c r="G26" s="205"/>
      <c r="H26" s="205"/>
      <c r="I26" s="205"/>
      <c r="J26" s="205"/>
      <c r="K26" s="205"/>
      <c r="L26" s="205"/>
      <c r="M26" s="205"/>
      <c r="N26" s="206"/>
      <c r="O26" s="6"/>
      <c r="P26" s="6"/>
      <c r="Q26" s="6"/>
      <c r="R26" s="6"/>
      <c r="S26" s="6"/>
      <c r="T26" s="6"/>
      <c r="U26" s="6"/>
      <c r="V26" s="6"/>
      <c r="W26" s="6"/>
    </row>
    <row r="27" spans="2:14" ht="12.75">
      <c r="B27" s="4"/>
      <c r="C27" s="5"/>
      <c r="D27" s="5"/>
      <c r="E27" s="5"/>
      <c r="F27" s="5"/>
      <c r="G27" s="5"/>
      <c r="H27" s="59" t="s">
        <v>168</v>
      </c>
      <c r="J27" s="5"/>
      <c r="K27" s="5"/>
      <c r="L27" s="5"/>
      <c r="M27" s="5"/>
      <c r="N27" s="5"/>
    </row>
    <row r="28" spans="2:14" ht="12.75">
      <c r="B28" s="4"/>
      <c r="C28" s="3" t="s">
        <v>36</v>
      </c>
      <c r="D28" s="3" t="s">
        <v>41</v>
      </c>
      <c r="E28" s="3" t="s">
        <v>34</v>
      </c>
      <c r="F28" s="3" t="s">
        <v>42</v>
      </c>
      <c r="G28" s="3" t="s">
        <v>36</v>
      </c>
      <c r="H28" s="3" t="s">
        <v>38</v>
      </c>
      <c r="I28" s="3" t="s">
        <v>14</v>
      </c>
      <c r="J28" s="3" t="s">
        <v>13</v>
      </c>
      <c r="K28" s="3" t="s">
        <v>39</v>
      </c>
      <c r="L28" s="3" t="s">
        <v>40</v>
      </c>
      <c r="M28" s="3" t="s">
        <v>7</v>
      </c>
      <c r="N28" s="3" t="s">
        <v>9</v>
      </c>
    </row>
    <row r="29" spans="1:23" s="69" customFormat="1" ht="38.25">
      <c r="A29" s="61"/>
      <c r="B29" s="62"/>
      <c r="C29" s="63"/>
      <c r="D29" s="63" t="s">
        <v>169</v>
      </c>
      <c r="E29" s="64">
        <f>Calculations_dozer!C6</f>
        <v>47899.36778277637</v>
      </c>
      <c r="F29" s="184" t="s">
        <v>93</v>
      </c>
      <c r="G29" s="65">
        <f>IF($C29="",1,VLOOKUP($C29,$C$22:$H$24,3,FALSE))</f>
        <v>1</v>
      </c>
      <c r="H29" s="65">
        <f>IF($C29="","",VLOOKUP($C29,$C$22:$H$24,4,FALSE))</f>
      </c>
      <c r="I29" s="66">
        <f>IF(D29="","",E29*G29*$D$5)</f>
        <v>47899.36778277637</v>
      </c>
      <c r="J29" s="63" t="str">
        <f>IF(H29="",F29,H29)</f>
        <v>kg</v>
      </c>
      <c r="K29" s="67" t="s">
        <v>84</v>
      </c>
      <c r="L29" s="63" t="s">
        <v>59</v>
      </c>
      <c r="M29" s="68">
        <v>1</v>
      </c>
      <c r="N29" s="185" t="s">
        <v>239</v>
      </c>
      <c r="O29" s="61"/>
      <c r="P29" s="61"/>
      <c r="Q29" s="61"/>
      <c r="R29" s="61"/>
      <c r="S29" s="61"/>
      <c r="T29" s="61"/>
      <c r="U29" s="61"/>
      <c r="V29" s="61"/>
      <c r="W29" s="61"/>
    </row>
    <row r="30" spans="2:14" ht="12.75">
      <c r="B30" s="4"/>
      <c r="C30" s="70"/>
      <c r="D30" s="70"/>
      <c r="E30" s="70"/>
      <c r="F30" s="70"/>
      <c r="G30" s="65">
        <f>IF($C30="",1,VLOOKUP($C30,$C$22:$H$24,3,FALSE))</f>
        <v>1</v>
      </c>
      <c r="H30" s="65">
        <f>IF($C30="","",VLOOKUP($C30,$C$22:$H$24,4,FALSE))</f>
      </c>
      <c r="I30" s="65">
        <f>IF(D30="","",E30*G30*$D$5)</f>
      </c>
      <c r="J30" s="70"/>
      <c r="K30" s="71"/>
      <c r="L30" s="70"/>
      <c r="M30" s="72"/>
      <c r="N30" s="27"/>
    </row>
    <row r="31" spans="2:14" ht="12.75">
      <c r="B31" s="4"/>
      <c r="C31" s="12" t="s">
        <v>8</v>
      </c>
      <c r="D31" s="13" t="s">
        <v>10</v>
      </c>
      <c r="E31" s="14" t="s">
        <v>37</v>
      </c>
      <c r="F31" s="13"/>
      <c r="G31" s="13"/>
      <c r="H31" s="13"/>
      <c r="I31" s="14" t="s">
        <v>15</v>
      </c>
      <c r="J31" s="13"/>
      <c r="K31" s="14"/>
      <c r="L31" s="13" t="s">
        <v>61</v>
      </c>
      <c r="M31" s="11"/>
      <c r="N31" s="11"/>
    </row>
    <row r="32" s="5" customFormat="1" ht="13.5" thickBot="1">
      <c r="B32" s="4"/>
    </row>
    <row r="33" spans="1:23" s="2" customFormat="1" ht="13.5" thickBot="1">
      <c r="A33" s="6"/>
      <c r="B33" s="204" t="s">
        <v>31</v>
      </c>
      <c r="C33" s="205"/>
      <c r="D33" s="205"/>
      <c r="E33" s="205"/>
      <c r="F33" s="205"/>
      <c r="G33" s="205"/>
      <c r="H33" s="205"/>
      <c r="I33" s="205"/>
      <c r="J33" s="205"/>
      <c r="K33" s="205"/>
      <c r="L33" s="205"/>
      <c r="M33" s="205"/>
      <c r="N33" s="206"/>
      <c r="O33" s="6"/>
      <c r="P33" s="6"/>
      <c r="Q33" s="6"/>
      <c r="R33" s="6"/>
      <c r="S33" s="6"/>
      <c r="T33" s="6"/>
      <c r="U33" s="6"/>
      <c r="V33" s="6"/>
      <c r="W33" s="6"/>
    </row>
    <row r="34" spans="2:14" ht="12.75">
      <c r="B34" s="4"/>
      <c r="C34" s="5"/>
      <c r="D34" s="5"/>
      <c r="E34" s="5"/>
      <c r="F34" s="5"/>
      <c r="G34" s="5"/>
      <c r="H34" s="59" t="s">
        <v>170</v>
      </c>
      <c r="J34" s="5"/>
      <c r="K34" s="5"/>
      <c r="L34" s="5"/>
      <c r="M34" s="5"/>
      <c r="N34" s="5"/>
    </row>
    <row r="35" spans="2:14" ht="12.75">
      <c r="B35" s="4"/>
      <c r="C35" s="3" t="s">
        <v>36</v>
      </c>
      <c r="D35" s="3" t="s">
        <v>41</v>
      </c>
      <c r="E35" s="3" t="s">
        <v>34</v>
      </c>
      <c r="F35" s="3" t="s">
        <v>42</v>
      </c>
      <c r="G35" s="3" t="s">
        <v>36</v>
      </c>
      <c r="H35" s="3" t="s">
        <v>38</v>
      </c>
      <c r="I35" s="3" t="s">
        <v>14</v>
      </c>
      <c r="J35" s="3" t="s">
        <v>13</v>
      </c>
      <c r="K35" s="3" t="s">
        <v>39</v>
      </c>
      <c r="L35" s="3" t="s">
        <v>40</v>
      </c>
      <c r="M35" s="3" t="s">
        <v>7</v>
      </c>
      <c r="N35" s="3" t="s">
        <v>9</v>
      </c>
    </row>
    <row r="36" spans="1:23" s="45" customFormat="1" ht="12.75">
      <c r="A36" s="22"/>
      <c r="B36" s="4"/>
      <c r="C36" s="73"/>
      <c r="D36" s="73" t="str">
        <f>CONCATENATE(G5," [Construction]")</f>
        <v>Diesel Track Bulldozer, 410 Horsepower [Construction]</v>
      </c>
      <c r="E36" s="73">
        <v>1</v>
      </c>
      <c r="F36" s="73" t="s">
        <v>171</v>
      </c>
      <c r="G36" s="65">
        <f>IF($C36="",1,VLOOKUP($C36,$C$22:$H$24,3,FALSE))</f>
        <v>1</v>
      </c>
      <c r="H36" s="65">
        <f>IF($C36="","",VLOOKUP($C36,$C$22:$H$24,4,FALSE))</f>
      </c>
      <c r="I36" s="74">
        <f>IF(D36="","",E36*G36*$D$5)</f>
        <v>1</v>
      </c>
      <c r="J36" s="73" t="s">
        <v>171</v>
      </c>
      <c r="K36" s="75" t="s">
        <v>84</v>
      </c>
      <c r="L36" s="73" t="s">
        <v>56</v>
      </c>
      <c r="M36" s="76"/>
      <c r="N36" s="76" t="s">
        <v>172</v>
      </c>
      <c r="O36" s="22"/>
      <c r="P36" s="22"/>
      <c r="Q36" s="22"/>
      <c r="R36" s="22"/>
      <c r="S36" s="22"/>
      <c r="T36" s="22"/>
      <c r="U36" s="22"/>
      <c r="V36" s="22"/>
      <c r="W36" s="22"/>
    </row>
    <row r="37" spans="2:14" ht="12.75">
      <c r="B37" s="4"/>
      <c r="C37" s="70"/>
      <c r="D37" s="73"/>
      <c r="E37" s="70"/>
      <c r="F37" s="73"/>
      <c r="G37" s="65"/>
      <c r="H37" s="65"/>
      <c r="I37" s="66"/>
      <c r="J37" s="70"/>
      <c r="K37" s="71"/>
      <c r="L37" s="70"/>
      <c r="M37" s="72"/>
      <c r="N37" s="72"/>
    </row>
    <row r="38" spans="2:14" ht="12.75">
      <c r="B38" s="4"/>
      <c r="C38" s="12" t="s">
        <v>8</v>
      </c>
      <c r="D38" s="13" t="s">
        <v>10</v>
      </c>
      <c r="E38" s="14" t="s">
        <v>37</v>
      </c>
      <c r="F38" s="13"/>
      <c r="G38" s="17"/>
      <c r="H38" s="17"/>
      <c r="I38" s="17"/>
      <c r="J38" s="13"/>
      <c r="K38" s="14"/>
      <c r="L38" s="13" t="s">
        <v>61</v>
      </c>
      <c r="M38" s="11"/>
      <c r="N38" s="11"/>
    </row>
    <row r="39" spans="2:14" ht="12.75">
      <c r="B39" s="4"/>
      <c r="C39" s="5"/>
      <c r="D39" s="5"/>
      <c r="E39" s="5"/>
      <c r="F39" s="5"/>
      <c r="G39" s="5"/>
      <c r="H39" s="5"/>
      <c r="J39" s="5"/>
      <c r="K39" s="5"/>
      <c r="L39" s="5"/>
      <c r="M39" s="5"/>
      <c r="N39" s="5"/>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7" t="s">
        <v>43</v>
      </c>
      <c r="C94" s="5"/>
      <c r="D94" s="5"/>
      <c r="E94" s="5"/>
      <c r="F94" s="5"/>
      <c r="G94" s="5"/>
      <c r="H94" s="5"/>
      <c r="J94" s="5"/>
      <c r="K94" s="5"/>
      <c r="L94" s="5"/>
      <c r="M94" s="5"/>
      <c r="N94" s="5"/>
    </row>
    <row r="95" spans="1:23" s="1" customFormat="1" ht="12.75">
      <c r="A95" s="4"/>
      <c r="B95" s="4"/>
      <c r="C95" s="4" t="s">
        <v>44</v>
      </c>
      <c r="D95" s="4" t="s">
        <v>45</v>
      </c>
      <c r="E95" s="4" t="s">
        <v>46</v>
      </c>
      <c r="F95" s="4"/>
      <c r="G95" s="4"/>
      <c r="H95" s="4" t="s">
        <v>40</v>
      </c>
      <c r="I95" s="4"/>
      <c r="J95" s="4" t="s">
        <v>39</v>
      </c>
      <c r="K95" s="4"/>
      <c r="L95" s="4"/>
      <c r="M95" s="4"/>
      <c r="N95" s="4"/>
      <c r="O95" s="4"/>
      <c r="P95" s="4"/>
      <c r="Q95" s="4"/>
      <c r="R95" s="4"/>
      <c r="S95" s="4"/>
      <c r="T95" s="4"/>
      <c r="U95" s="4"/>
      <c r="V95" s="4"/>
      <c r="W95" s="4"/>
    </row>
    <row r="96" spans="2:14" ht="12.75">
      <c r="B96" s="4"/>
      <c r="C96" s="15" t="s">
        <v>61</v>
      </c>
      <c r="D96" s="15" t="s">
        <v>61</v>
      </c>
      <c r="E96" s="15" t="s">
        <v>61</v>
      </c>
      <c r="F96" s="5"/>
      <c r="G96" s="5"/>
      <c r="H96" s="15" t="s">
        <v>61</v>
      </c>
      <c r="J96" s="5"/>
      <c r="K96" s="5"/>
      <c r="L96" s="5"/>
      <c r="M96" s="5"/>
      <c r="N96" s="5"/>
    </row>
    <row r="97" spans="2:14" ht="12.75">
      <c r="B97" s="4"/>
      <c r="C97" s="22" t="s">
        <v>89</v>
      </c>
      <c r="D97" s="5" t="s">
        <v>91</v>
      </c>
      <c r="E97" s="5" t="s">
        <v>52</v>
      </c>
      <c r="F97" s="5"/>
      <c r="G97" s="5"/>
      <c r="H97" s="5" t="s">
        <v>57</v>
      </c>
      <c r="J97" s="5" t="s">
        <v>84</v>
      </c>
      <c r="K97" s="5"/>
      <c r="L97" s="5"/>
      <c r="M97" s="5"/>
      <c r="N97" s="5"/>
    </row>
    <row r="98" spans="2:14" ht="12.75">
      <c r="B98" s="4"/>
      <c r="C98" s="5" t="s">
        <v>86</v>
      </c>
      <c r="D98" s="5" t="s">
        <v>50</v>
      </c>
      <c r="E98" s="5" t="s">
        <v>53</v>
      </c>
      <c r="F98" s="5"/>
      <c r="G98" s="5"/>
      <c r="H98" s="5" t="s">
        <v>58</v>
      </c>
      <c r="J98" s="5" t="s">
        <v>85</v>
      </c>
      <c r="K98" s="5"/>
      <c r="L98" s="5"/>
      <c r="M98" s="5"/>
      <c r="N98" s="5"/>
    </row>
    <row r="99" spans="2:14" ht="12.75">
      <c r="B99" s="4"/>
      <c r="C99" s="5" t="s">
        <v>87</v>
      </c>
      <c r="D99" s="5" t="s">
        <v>51</v>
      </c>
      <c r="E99" s="5" t="s">
        <v>54</v>
      </c>
      <c r="F99" s="5"/>
      <c r="G99" s="5"/>
      <c r="H99" s="5" t="s">
        <v>59</v>
      </c>
      <c r="J99" s="5"/>
      <c r="K99" s="5"/>
      <c r="L99" s="5"/>
      <c r="M99" s="5"/>
      <c r="N99" s="5"/>
    </row>
    <row r="100" spans="2:14" ht="12.75">
      <c r="B100" s="4"/>
      <c r="C100" s="5" t="s">
        <v>90</v>
      </c>
      <c r="D100" s="5" t="s">
        <v>92</v>
      </c>
      <c r="E100" s="5" t="s">
        <v>55</v>
      </c>
      <c r="F100" s="5"/>
      <c r="G100" s="5"/>
      <c r="H100" s="5" t="s">
        <v>60</v>
      </c>
      <c r="J100" s="5"/>
      <c r="K100" s="5"/>
      <c r="L100" s="5"/>
      <c r="M100" s="5"/>
      <c r="N100" s="5"/>
    </row>
    <row r="101" spans="2:14" ht="12.75">
      <c r="B101" s="4"/>
      <c r="C101" s="5" t="s">
        <v>47</v>
      </c>
      <c r="D101" s="5"/>
      <c r="E101" s="5" t="s">
        <v>56</v>
      </c>
      <c r="F101" s="5"/>
      <c r="G101" s="5"/>
      <c r="H101" s="5" t="s">
        <v>56</v>
      </c>
      <c r="J101" s="5"/>
      <c r="K101" s="5"/>
      <c r="L101" s="5"/>
      <c r="M101" s="5"/>
      <c r="N101" s="5"/>
    </row>
    <row r="102" spans="2:14" ht="12.75">
      <c r="B102" s="4"/>
      <c r="C102" s="5" t="s">
        <v>48</v>
      </c>
      <c r="D102" s="5"/>
      <c r="E102" s="5"/>
      <c r="F102" s="5"/>
      <c r="G102" s="5"/>
      <c r="H102" s="5"/>
      <c r="J102" s="5"/>
      <c r="K102" s="5"/>
      <c r="L102" s="5"/>
      <c r="M102" s="5"/>
      <c r="N102" s="5"/>
    </row>
    <row r="103" spans="2:14" ht="12.75">
      <c r="B103" s="4"/>
      <c r="C103" s="5" t="s">
        <v>88</v>
      </c>
      <c r="D103" s="5"/>
      <c r="E103" s="5"/>
      <c r="F103" s="5"/>
      <c r="G103" s="5"/>
      <c r="H103" s="5"/>
      <c r="J103" s="5"/>
      <c r="K103" s="5"/>
      <c r="L103" s="5"/>
      <c r="M103" s="5"/>
      <c r="N103" s="5"/>
    </row>
    <row r="104" spans="2:14" ht="12.75">
      <c r="B104" s="4"/>
      <c r="C104" s="5" t="s">
        <v>49</v>
      </c>
      <c r="D104" s="5"/>
      <c r="E104" s="5"/>
      <c r="F104" s="5"/>
      <c r="G104" s="5"/>
      <c r="H104" s="5"/>
      <c r="J104" s="5"/>
      <c r="K104" s="5"/>
      <c r="L104" s="5"/>
      <c r="M104" s="5"/>
      <c r="N104" s="5"/>
    </row>
    <row r="105" spans="2:14" ht="12.75">
      <c r="B105" s="4"/>
      <c r="C105" s="5" t="s">
        <v>173</v>
      </c>
      <c r="D105" s="5"/>
      <c r="E105" s="5"/>
      <c r="F105" s="5"/>
      <c r="G105" s="5"/>
      <c r="H105" s="5"/>
      <c r="J105" s="5"/>
      <c r="K105" s="5"/>
      <c r="L105" s="5"/>
      <c r="M105" s="5"/>
      <c r="N105" s="5"/>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26:N26"/>
    <mergeCell ref="B33:N33"/>
    <mergeCell ref="B16:C16"/>
    <mergeCell ref="D16:E16"/>
    <mergeCell ref="B17:C17"/>
    <mergeCell ref="D17:E17"/>
    <mergeCell ref="B20:N20"/>
    <mergeCell ref="I22:N22"/>
  </mergeCells>
  <conditionalFormatting sqref="H29:H30 H36:H38">
    <cfRule type="cellIs" priority="15" dxfId="0" operator="equal" stopIfTrue="1">
      <formula>0</formula>
    </cfRule>
  </conditionalFormatting>
  <conditionalFormatting sqref="G29:G30 G36:G38">
    <cfRule type="cellIs" priority="14" dxfId="13" operator="equal" stopIfTrue="1">
      <formula>1</formula>
    </cfRule>
  </conditionalFormatting>
  <conditionalFormatting sqref="H29">
    <cfRule type="cellIs" priority="13" dxfId="0" operator="equal" stopIfTrue="1">
      <formula>0</formula>
    </cfRule>
  </conditionalFormatting>
  <conditionalFormatting sqref="H30">
    <cfRule type="cellIs" priority="12" dxfId="0" operator="equal" stopIfTrue="1">
      <formula>0</formula>
    </cfRule>
  </conditionalFormatting>
  <conditionalFormatting sqref="G29">
    <cfRule type="cellIs" priority="11" dxfId="0" operator="equal" stopIfTrue="1">
      <formula>0</formula>
    </cfRule>
  </conditionalFormatting>
  <conditionalFormatting sqref="G29">
    <cfRule type="cellIs" priority="10" dxfId="0" operator="equal" stopIfTrue="1">
      <formula>0</formula>
    </cfRule>
  </conditionalFormatting>
  <conditionalFormatting sqref="G30">
    <cfRule type="cellIs" priority="9" dxfId="0" operator="equal" stopIfTrue="1">
      <formula>0</formula>
    </cfRule>
  </conditionalFormatting>
  <conditionalFormatting sqref="G30">
    <cfRule type="cellIs" priority="8" dxfId="0" operator="equal" stopIfTrue="1">
      <formula>0</formula>
    </cfRule>
  </conditionalFormatting>
  <conditionalFormatting sqref="I29:I30">
    <cfRule type="cellIs" priority="7" dxfId="0" operator="equal" stopIfTrue="1">
      <formula>0</formula>
    </cfRule>
  </conditionalFormatting>
  <conditionalFormatting sqref="I29:I30">
    <cfRule type="cellIs" priority="6" dxfId="0" operator="equal" stopIfTrue="1">
      <formula>0</formula>
    </cfRule>
  </conditionalFormatting>
  <conditionalFormatting sqref="H36:H37">
    <cfRule type="cellIs" priority="5" dxfId="0" operator="equal" stopIfTrue="1">
      <formula>0</formula>
    </cfRule>
  </conditionalFormatting>
  <conditionalFormatting sqref="G36:G37">
    <cfRule type="cellIs" priority="4" dxfId="0" operator="equal" stopIfTrue="1">
      <formula>0</formula>
    </cfRule>
  </conditionalFormatting>
  <conditionalFormatting sqref="G36:G37">
    <cfRule type="cellIs" priority="3" dxfId="0" operator="equal" stopIfTrue="1">
      <formula>0</formula>
    </cfRule>
  </conditionalFormatting>
  <conditionalFormatting sqref="I36:I37">
    <cfRule type="cellIs" priority="2" dxfId="0" operator="equal" stopIfTrue="1">
      <formula>0</formula>
    </cfRule>
  </conditionalFormatting>
  <conditionalFormatting sqref="I36:I37">
    <cfRule type="cellIs" priority="1" dxfId="0" operator="equal" stopIfTrue="1">
      <formula>0</formula>
    </cfRule>
  </conditionalFormatting>
  <dataValidations count="8">
    <dataValidation type="list" allowBlank="1" showInputMessage="1" showErrorMessage="1" sqref="K29:K31 K36:K38">
      <formula1>lstTracked</formula1>
    </dataValidation>
    <dataValidation type="list" allowBlank="1" showInputMessage="1" showErrorMessage="1" sqref="L29:L31 L36:L38">
      <formula1>lstOrigin</formula1>
    </dataValidation>
    <dataValidation type="textLength" operator="lessThan" allowBlank="1" showInputMessage="1" showErrorMessage="1" prompt="Max Length = 15" error="Over Limit" sqref="C23">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7" scale="86"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AN45"/>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64" t="s">
        <v>149</v>
      </c>
      <c r="B1" s="264"/>
      <c r="C1" s="264"/>
      <c r="D1" s="264"/>
      <c r="E1" s="264"/>
      <c r="F1" s="264"/>
      <c r="G1" s="264"/>
      <c r="H1" s="264"/>
      <c r="I1" s="264"/>
      <c r="J1" s="264"/>
      <c r="K1" s="264"/>
      <c r="L1" s="264"/>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15" t="s">
        <v>126</v>
      </c>
      <c r="C2" s="116"/>
      <c r="D2" s="116"/>
      <c r="E2" s="116"/>
      <c r="F2" s="116"/>
      <c r="G2" s="116"/>
      <c r="H2" s="116"/>
    </row>
    <row r="3" spans="2:11" ht="40.5" customHeight="1">
      <c r="B3" s="39" t="s">
        <v>175</v>
      </c>
      <c r="C3" s="117" t="s">
        <v>207</v>
      </c>
      <c r="D3" s="118" t="s">
        <v>96</v>
      </c>
      <c r="E3" s="118" t="s">
        <v>46</v>
      </c>
      <c r="F3" s="118" t="s">
        <v>109</v>
      </c>
      <c r="G3" s="118" t="s">
        <v>111</v>
      </c>
      <c r="H3" s="118" t="s">
        <v>121</v>
      </c>
      <c r="I3" s="119" t="s">
        <v>120</v>
      </c>
      <c r="J3" s="118" t="s">
        <v>127</v>
      </c>
      <c r="K3" s="118" t="s">
        <v>128</v>
      </c>
    </row>
    <row r="4" spans="2:11" ht="13.5" thickBot="1">
      <c r="B4" s="120" t="s">
        <v>176</v>
      </c>
      <c r="C4" s="121" t="s">
        <v>177</v>
      </c>
      <c r="D4" s="183">
        <v>2</v>
      </c>
      <c r="E4" s="183">
        <v>2</v>
      </c>
      <c r="F4" s="183">
        <v>1</v>
      </c>
      <c r="G4" s="183">
        <v>2</v>
      </c>
      <c r="H4" s="183">
        <v>1</v>
      </c>
      <c r="I4" s="120" t="s">
        <v>206</v>
      </c>
      <c r="J4" s="120" t="s">
        <v>178</v>
      </c>
      <c r="K4" s="121" t="s">
        <v>179</v>
      </c>
    </row>
    <row r="5" spans="2:11" s="122" customFormat="1" ht="12.75">
      <c r="B5" s="123" t="s">
        <v>180</v>
      </c>
      <c r="C5" s="124"/>
      <c r="D5" s="124"/>
      <c r="E5" s="124"/>
      <c r="F5" s="124"/>
      <c r="G5" s="124"/>
      <c r="H5" s="124"/>
      <c r="I5" s="125" t="s">
        <v>206</v>
      </c>
      <c r="J5" s="265" t="s">
        <v>179</v>
      </c>
      <c r="K5" s="265"/>
    </row>
    <row r="6" spans="2:39" ht="20.25">
      <c r="B6" s="23"/>
      <c r="C6" s="23"/>
      <c r="D6" s="23"/>
      <c r="E6" s="23"/>
      <c r="F6" s="23"/>
      <c r="G6" s="23"/>
      <c r="H6" s="23"/>
      <c r="I6" s="126"/>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8" ht="20.25">
      <c r="A7" s="127" t="s">
        <v>181</v>
      </c>
      <c r="C7" s="23"/>
      <c r="D7" s="23"/>
      <c r="E7" s="23"/>
      <c r="F7" s="23"/>
      <c r="G7" s="23"/>
      <c r="H7" s="168"/>
      <c r="N7" s="23"/>
      <c r="O7" s="23"/>
      <c r="P7" s="23"/>
      <c r="Q7" s="23"/>
      <c r="R7" s="23"/>
      <c r="S7" s="23"/>
      <c r="T7" s="23"/>
      <c r="U7" s="23"/>
      <c r="V7" s="23"/>
      <c r="W7" s="23"/>
      <c r="X7" s="23"/>
      <c r="Y7" s="23"/>
      <c r="Z7" s="23"/>
      <c r="AA7" s="23"/>
      <c r="AB7" s="23"/>
      <c r="AC7" s="23"/>
      <c r="AD7" s="23"/>
      <c r="AE7" s="23"/>
      <c r="AF7" s="23"/>
      <c r="AG7" s="23"/>
      <c r="AH7" s="23"/>
      <c r="AI7" s="23"/>
      <c r="AJ7" s="23"/>
      <c r="AK7" s="23"/>
      <c r="AL7" s="23"/>
    </row>
    <row r="8" s="35" customFormat="1" ht="13.5" thickBot="1">
      <c r="A8" s="128" t="s">
        <v>182</v>
      </c>
    </row>
    <row r="9" spans="2:7" ht="13.5" thickBot="1">
      <c r="B9" s="233" t="s">
        <v>94</v>
      </c>
      <c r="C9" s="235" t="s">
        <v>95</v>
      </c>
      <c r="D9" s="236"/>
      <c r="E9" s="236"/>
      <c r="F9" s="236"/>
      <c r="G9" s="237"/>
    </row>
    <row r="10" spans="2:7" ht="13.5" thickBot="1">
      <c r="B10" s="234"/>
      <c r="C10" s="31">
        <v>1</v>
      </c>
      <c r="D10" s="31">
        <v>2</v>
      </c>
      <c r="E10" s="31">
        <v>3</v>
      </c>
      <c r="F10" s="31">
        <v>4</v>
      </c>
      <c r="G10" s="31">
        <v>5</v>
      </c>
    </row>
    <row r="11" spans="2:7" ht="60.75" customHeight="1" thickBot="1">
      <c r="B11" s="238" t="s">
        <v>213</v>
      </c>
      <c r="C11" s="33" t="s">
        <v>97</v>
      </c>
      <c r="D11" s="33" t="s">
        <v>98</v>
      </c>
      <c r="E11" s="33" t="s">
        <v>99</v>
      </c>
      <c r="F11" s="33" t="s">
        <v>100</v>
      </c>
      <c r="G11" s="33" t="s">
        <v>101</v>
      </c>
    </row>
    <row r="12" spans="2:7" ht="13.5" customHeight="1" thickBot="1">
      <c r="B12" s="239"/>
      <c r="C12" s="241" t="s">
        <v>102</v>
      </c>
      <c r="D12" s="242"/>
      <c r="E12" s="241" t="s">
        <v>103</v>
      </c>
      <c r="F12" s="243"/>
      <c r="G12" s="242"/>
    </row>
    <row r="13" spans="2:7" ht="36.75" customHeight="1" thickBot="1">
      <c r="B13" s="240"/>
      <c r="C13" s="37" t="s">
        <v>104</v>
      </c>
      <c r="D13" s="244" t="s">
        <v>214</v>
      </c>
      <c r="E13" s="245"/>
      <c r="F13" s="246" t="s">
        <v>105</v>
      </c>
      <c r="G13" s="247"/>
    </row>
    <row r="14" spans="2:7" ht="60.75" thickBot="1">
      <c r="B14" s="34" t="s">
        <v>46</v>
      </c>
      <c r="C14" s="33" t="s">
        <v>106</v>
      </c>
      <c r="D14" s="33" t="s">
        <v>215</v>
      </c>
      <c r="E14" s="33" t="s">
        <v>216</v>
      </c>
      <c r="F14" s="33" t="s">
        <v>107</v>
      </c>
      <c r="G14" s="33" t="s">
        <v>108</v>
      </c>
    </row>
    <row r="15" spans="2:7" ht="36.75" thickBot="1">
      <c r="B15" s="34" t="s">
        <v>109</v>
      </c>
      <c r="C15" s="33" t="s">
        <v>217</v>
      </c>
      <c r="D15" s="33" t="s">
        <v>110</v>
      </c>
      <c r="E15" s="33" t="s">
        <v>218</v>
      </c>
      <c r="F15" s="33" t="s">
        <v>219</v>
      </c>
      <c r="G15" s="33" t="s">
        <v>220</v>
      </c>
    </row>
    <row r="16" spans="2:7" ht="36.75" thickBot="1">
      <c r="B16" s="34" t="s">
        <v>111</v>
      </c>
      <c r="C16" s="33" t="s">
        <v>112</v>
      </c>
      <c r="D16" s="33" t="s">
        <v>122</v>
      </c>
      <c r="E16" s="33" t="s">
        <v>113</v>
      </c>
      <c r="F16" s="33" t="s">
        <v>114</v>
      </c>
      <c r="G16" s="33" t="s">
        <v>115</v>
      </c>
    </row>
    <row r="17" spans="2:7" ht="48.75" thickBot="1">
      <c r="B17" s="34" t="s">
        <v>183</v>
      </c>
      <c r="C17" s="33" t="s">
        <v>221</v>
      </c>
      <c r="D17" s="241" t="s">
        <v>116</v>
      </c>
      <c r="E17" s="242"/>
      <c r="F17" s="33" t="s">
        <v>117</v>
      </c>
      <c r="G17" s="33" t="s">
        <v>118</v>
      </c>
    </row>
    <row r="18" spans="2:7" ht="12.75">
      <c r="B18" s="129"/>
      <c r="C18" s="130"/>
      <c r="D18" s="130"/>
      <c r="E18" s="130"/>
      <c r="F18" s="130"/>
      <c r="G18" s="130"/>
    </row>
    <row r="19" spans="2:7" ht="12.75">
      <c r="B19" s="129"/>
      <c r="C19" s="130"/>
      <c r="D19" s="130"/>
      <c r="E19" s="130"/>
      <c r="F19" s="130"/>
      <c r="G19" s="130"/>
    </row>
    <row r="20" spans="1:18" ht="12.75">
      <c r="A20" s="131" t="s">
        <v>184</v>
      </c>
      <c r="C20" s="45"/>
      <c r="D20" s="45"/>
      <c r="E20" s="45"/>
      <c r="F20" s="45"/>
      <c r="G20" s="45"/>
      <c r="H20" s="45"/>
      <c r="I20" s="45"/>
      <c r="J20" s="45"/>
      <c r="K20" s="45"/>
      <c r="L20" s="45"/>
      <c r="M20" s="45"/>
      <c r="N20" s="45"/>
      <c r="O20" s="45"/>
      <c r="P20" s="45"/>
      <c r="Q20" s="45"/>
      <c r="R20" s="45"/>
    </row>
    <row r="21" spans="2:18" ht="12.75">
      <c r="B21" s="132" t="s">
        <v>185</v>
      </c>
      <c r="C21" s="133"/>
      <c r="D21" s="133"/>
      <c r="E21" s="133"/>
      <c r="F21" s="133"/>
      <c r="G21" s="133"/>
      <c r="H21" s="134"/>
      <c r="I21" s="45"/>
      <c r="J21" s="45"/>
      <c r="K21" s="45"/>
      <c r="L21" s="45"/>
      <c r="M21" s="45"/>
      <c r="N21" s="45"/>
      <c r="O21" s="45"/>
      <c r="P21" s="45"/>
      <c r="Q21" s="45"/>
      <c r="R21" s="45"/>
    </row>
    <row r="22" spans="2:18" ht="65.25" customHeight="1">
      <c r="B22" s="135"/>
      <c r="C22" s="229" t="s">
        <v>222</v>
      </c>
      <c r="D22" s="230"/>
      <c r="E22" s="230"/>
      <c r="F22" s="230"/>
      <c r="G22" s="230"/>
      <c r="H22" s="231"/>
      <c r="N22" s="32"/>
      <c r="O22" s="32"/>
      <c r="P22" s="32"/>
      <c r="Q22" s="32"/>
      <c r="R22" s="32"/>
    </row>
    <row r="23" spans="2:18" ht="12.75">
      <c r="B23" s="135"/>
      <c r="C23" s="136" t="s">
        <v>223</v>
      </c>
      <c r="D23" s="137"/>
      <c r="E23" s="137"/>
      <c r="F23" s="137"/>
      <c r="G23" s="137"/>
      <c r="H23" s="138"/>
      <c r="I23" s="45"/>
      <c r="J23" s="45"/>
      <c r="K23" s="45"/>
      <c r="L23" s="45"/>
      <c r="M23" s="45"/>
      <c r="N23" s="45"/>
      <c r="O23" s="45"/>
      <c r="P23" s="45"/>
      <c r="Q23" s="45"/>
      <c r="R23" s="45"/>
    </row>
    <row r="24" spans="2:18" ht="12.75">
      <c r="B24" s="135"/>
      <c r="C24" s="139" t="s">
        <v>224</v>
      </c>
      <c r="D24" s="140"/>
      <c r="E24" s="140"/>
      <c r="F24" s="140"/>
      <c r="G24" s="140"/>
      <c r="H24" s="141"/>
      <c r="I24" s="45"/>
      <c r="J24" s="45"/>
      <c r="K24" s="45"/>
      <c r="L24" s="45"/>
      <c r="M24" s="45"/>
      <c r="N24" s="45"/>
      <c r="O24" s="45"/>
      <c r="P24" s="45"/>
      <c r="Q24" s="45"/>
      <c r="R24" s="45"/>
    </row>
    <row r="25" spans="2:18" ht="12.75">
      <c r="B25" s="135"/>
      <c r="C25" s="139" t="s">
        <v>225</v>
      </c>
      <c r="D25" s="140"/>
      <c r="E25" s="140"/>
      <c r="F25" s="140"/>
      <c r="G25" s="140"/>
      <c r="H25" s="141"/>
      <c r="I25" s="45"/>
      <c r="J25" s="45"/>
      <c r="K25" s="45"/>
      <c r="L25" s="45"/>
      <c r="M25" s="45"/>
      <c r="N25" s="45"/>
      <c r="O25" s="45"/>
      <c r="P25" s="45"/>
      <c r="Q25" s="45"/>
      <c r="R25" s="45"/>
    </row>
    <row r="26" spans="2:18" ht="12.75">
      <c r="B26" s="135"/>
      <c r="C26" s="139" t="s">
        <v>226</v>
      </c>
      <c r="D26" s="140"/>
      <c r="E26" s="140"/>
      <c r="F26" s="140"/>
      <c r="G26" s="140"/>
      <c r="H26" s="141"/>
      <c r="I26" s="45"/>
      <c r="J26" s="45"/>
      <c r="K26" s="45"/>
      <c r="L26" s="45"/>
      <c r="M26" s="45"/>
      <c r="N26" s="45"/>
      <c r="O26" s="45"/>
      <c r="P26" s="45"/>
      <c r="Q26" s="45"/>
      <c r="R26" s="45"/>
    </row>
    <row r="27" spans="2:18" ht="12.75">
      <c r="B27" s="135"/>
      <c r="C27" s="139" t="s">
        <v>227</v>
      </c>
      <c r="D27" s="140"/>
      <c r="E27" s="140"/>
      <c r="F27" s="140"/>
      <c r="G27" s="140"/>
      <c r="H27" s="141"/>
      <c r="I27" s="45"/>
      <c r="J27" s="45"/>
      <c r="K27" s="45"/>
      <c r="L27" s="45"/>
      <c r="M27" s="45"/>
      <c r="N27" s="45"/>
      <c r="O27" s="45"/>
      <c r="P27" s="45"/>
      <c r="Q27" s="45"/>
      <c r="R27" s="45"/>
    </row>
    <row r="28" spans="2:18" ht="41.25" customHeight="1">
      <c r="B28" s="135"/>
      <c r="C28" s="256" t="s">
        <v>123</v>
      </c>
      <c r="D28" s="257"/>
      <c r="E28" s="257"/>
      <c r="F28" s="257"/>
      <c r="G28" s="257"/>
      <c r="H28" s="258"/>
      <c r="N28" s="142"/>
      <c r="O28" s="142"/>
      <c r="P28" s="142"/>
      <c r="Q28" s="45"/>
      <c r="R28" s="45"/>
    </row>
    <row r="29" spans="2:18" ht="38.25" customHeight="1">
      <c r="B29" s="143"/>
      <c r="C29" s="229" t="s">
        <v>228</v>
      </c>
      <c r="D29" s="230"/>
      <c r="E29" s="230"/>
      <c r="F29" s="230"/>
      <c r="G29" s="230"/>
      <c r="H29" s="231"/>
      <c r="N29" s="32"/>
      <c r="O29" s="32"/>
      <c r="P29" s="32"/>
      <c r="Q29" s="32"/>
      <c r="R29" s="45"/>
    </row>
    <row r="30" spans="2:18" ht="43.5" customHeight="1">
      <c r="B30" s="229" t="s">
        <v>186</v>
      </c>
      <c r="C30" s="230"/>
      <c r="D30" s="230"/>
      <c r="E30" s="230"/>
      <c r="F30" s="230"/>
      <c r="G30" s="230"/>
      <c r="H30" s="231"/>
      <c r="I30" s="45"/>
      <c r="J30" s="45"/>
      <c r="K30" s="45"/>
      <c r="L30" s="45"/>
      <c r="M30" s="45"/>
      <c r="N30" s="45"/>
      <c r="O30" s="45"/>
      <c r="P30" s="45"/>
      <c r="Q30" s="45"/>
      <c r="R30" s="45"/>
    </row>
    <row r="31" spans="2:9" ht="49.5" customHeight="1">
      <c r="B31" s="229" t="s">
        <v>229</v>
      </c>
      <c r="C31" s="230"/>
      <c r="D31" s="230"/>
      <c r="E31" s="230"/>
      <c r="F31" s="230"/>
      <c r="G31" s="230"/>
      <c r="H31" s="231"/>
      <c r="I31" s="36"/>
    </row>
    <row r="32" spans="2:9" ht="46.5" customHeight="1">
      <c r="B32" s="229" t="s">
        <v>187</v>
      </c>
      <c r="C32" s="230"/>
      <c r="D32" s="230"/>
      <c r="E32" s="230"/>
      <c r="F32" s="230"/>
      <c r="G32" s="230"/>
      <c r="H32" s="231"/>
      <c r="I32" s="36"/>
    </row>
    <row r="33" spans="2:9" ht="30" customHeight="1">
      <c r="B33" s="229" t="s">
        <v>188</v>
      </c>
      <c r="C33" s="230"/>
      <c r="D33" s="230"/>
      <c r="E33" s="230"/>
      <c r="F33" s="230"/>
      <c r="G33" s="230"/>
      <c r="H33" s="231"/>
      <c r="I33" s="36"/>
    </row>
    <row r="34" spans="1:9" ht="26.25" customHeight="1">
      <c r="A34" s="144" t="s">
        <v>189</v>
      </c>
      <c r="B34" s="144"/>
      <c r="I34" s="38"/>
    </row>
    <row r="35" spans="2:8" ht="30" customHeight="1">
      <c r="B35" s="259" t="s">
        <v>230</v>
      </c>
      <c r="C35" s="260"/>
      <c r="D35" s="260"/>
      <c r="E35" s="260"/>
      <c r="F35" s="260"/>
      <c r="G35" s="260"/>
      <c r="H35" s="261"/>
    </row>
    <row r="36" spans="2:8" ht="12.75" customHeight="1">
      <c r="B36" s="262" t="s">
        <v>231</v>
      </c>
      <c r="C36" s="263"/>
      <c r="D36" s="263"/>
      <c r="E36" s="263"/>
      <c r="F36" s="263"/>
      <c r="G36" s="145"/>
      <c r="H36" s="146"/>
    </row>
    <row r="37" spans="2:8" ht="29.25" customHeight="1">
      <c r="B37" s="248" t="s">
        <v>232</v>
      </c>
      <c r="C37" s="249"/>
      <c r="D37" s="249"/>
      <c r="E37" s="249"/>
      <c r="F37" s="249"/>
      <c r="G37" s="249"/>
      <c r="H37" s="250"/>
    </row>
    <row r="38" spans="2:8" ht="15" customHeight="1">
      <c r="B38" s="147" t="s">
        <v>119</v>
      </c>
      <c r="C38" s="145"/>
      <c r="D38" s="145"/>
      <c r="E38" s="145"/>
      <c r="F38" s="145"/>
      <c r="G38" s="145"/>
      <c r="H38" s="146"/>
    </row>
    <row r="39" spans="2:8" ht="30.75" customHeight="1">
      <c r="B39" s="248" t="s">
        <v>124</v>
      </c>
      <c r="C39" s="249"/>
      <c r="D39" s="249"/>
      <c r="E39" s="249"/>
      <c r="F39" s="249"/>
      <c r="G39" s="249"/>
      <c r="H39" s="250"/>
    </row>
    <row r="40" spans="2:8" ht="12.75" customHeight="1">
      <c r="B40" s="251" t="s">
        <v>233</v>
      </c>
      <c r="C40" s="252"/>
      <c r="D40" s="252"/>
      <c r="E40" s="252"/>
      <c r="F40" s="252"/>
      <c r="G40" s="252"/>
      <c r="H40" s="146"/>
    </row>
    <row r="41" spans="2:8" ht="35.25" customHeight="1">
      <c r="B41" s="248" t="s">
        <v>234</v>
      </c>
      <c r="C41" s="249"/>
      <c r="D41" s="249"/>
      <c r="E41" s="249"/>
      <c r="F41" s="249"/>
      <c r="G41" s="249"/>
      <c r="H41" s="250"/>
    </row>
    <row r="42" spans="2:8" ht="24.75" customHeight="1">
      <c r="B42" s="253" t="s">
        <v>235</v>
      </c>
      <c r="C42" s="254"/>
      <c r="D42" s="254"/>
      <c r="E42" s="254"/>
      <c r="F42" s="254"/>
      <c r="G42" s="254"/>
      <c r="H42" s="255"/>
    </row>
    <row r="43" spans="2:8" ht="27.75" customHeight="1">
      <c r="B43" s="256" t="s">
        <v>125</v>
      </c>
      <c r="C43" s="257"/>
      <c r="D43" s="257"/>
      <c r="E43" s="257"/>
      <c r="F43" s="257"/>
      <c r="G43" s="257"/>
      <c r="H43" s="258"/>
    </row>
    <row r="44" spans="2:8" ht="21" customHeight="1">
      <c r="B44" s="229" t="s">
        <v>236</v>
      </c>
      <c r="C44" s="230"/>
      <c r="D44" s="230"/>
      <c r="E44" s="230"/>
      <c r="F44" s="230"/>
      <c r="G44" s="230"/>
      <c r="H44" s="231"/>
    </row>
    <row r="45" spans="2:8" ht="26.25" customHeight="1">
      <c r="B45" s="232" t="s">
        <v>237</v>
      </c>
      <c r="C45" s="232"/>
      <c r="D45" s="232"/>
      <c r="E45" s="232"/>
      <c r="F45" s="232"/>
      <c r="G45" s="232"/>
      <c r="H45" s="232"/>
    </row>
    <row r="46" s="155" customFormat="1" ht="12.75"/>
  </sheetData>
  <sheetProtection/>
  <mergeCells count="27">
    <mergeCell ref="B36:F36"/>
    <mergeCell ref="A1:L1"/>
    <mergeCell ref="J5:K5"/>
    <mergeCell ref="D17:E17"/>
    <mergeCell ref="C22:H22"/>
    <mergeCell ref="C28:H28"/>
    <mergeCell ref="C29:H29"/>
    <mergeCell ref="B39:H39"/>
    <mergeCell ref="B40:G40"/>
    <mergeCell ref="B41:H41"/>
    <mergeCell ref="B42:H42"/>
    <mergeCell ref="B43:H43"/>
    <mergeCell ref="B30:H30"/>
    <mergeCell ref="B31:H31"/>
    <mergeCell ref="B32:H32"/>
    <mergeCell ref="B33:H33"/>
    <mergeCell ref="B35:H35"/>
    <mergeCell ref="B44:H44"/>
    <mergeCell ref="B45:H45"/>
    <mergeCell ref="B9:B10"/>
    <mergeCell ref="C9:G9"/>
    <mergeCell ref="B11:B13"/>
    <mergeCell ref="C12:D12"/>
    <mergeCell ref="E12:G12"/>
    <mergeCell ref="D13:E13"/>
    <mergeCell ref="F13:G13"/>
    <mergeCell ref="B37:H37"/>
  </mergeCells>
  <printOptions/>
  <pageMargins left="0.7" right="0.7" top="0.75" bottom="0.75" header="0.3" footer="0.3"/>
  <pageSetup horizontalDpi="600" verticalDpi="600" orientation="landscape" paperSize="17" r:id="rId1"/>
  <headerFooter>
    <oddFooter>&amp;CPage &amp;P&amp;R&amp;F</oddFooter>
  </headerFooter>
  <rowBreaks count="1" manualBreakCount="1">
    <brk id="19" max="11" man="1"/>
  </rowBreaks>
</worksheet>
</file>

<file path=xl/worksheets/sheet4.xml><?xml version="1.0" encoding="utf-8"?>
<worksheet xmlns="http://schemas.openxmlformats.org/spreadsheetml/2006/main" xmlns:r="http://schemas.openxmlformats.org/officeDocument/2006/relationships">
  <sheetPr codeName="Sheet4"/>
  <dimension ref="A1:IQ65"/>
  <sheetViews>
    <sheetView workbookViewId="0" topLeftCell="A1">
      <pane xSplit="1" topLeftCell="B1" activePane="topRight" state="frozen"/>
      <selection pane="topLeft" activeCell="A1" sqref="A1:N1"/>
      <selection pane="topRight" activeCell="B1" sqref="B1"/>
    </sheetView>
  </sheetViews>
  <sheetFormatPr defaultColWidth="30.7109375" defaultRowHeight="12.75" customHeight="1"/>
  <cols>
    <col min="1" max="1" width="25.00390625" style="112" customWidth="1"/>
    <col min="2" max="2" width="30.7109375" style="182" customWidth="1"/>
    <col min="3" max="16384" width="30.7109375" style="112" customWidth="1"/>
  </cols>
  <sheetData>
    <row r="1" spans="1:2" s="78" customFormat="1" ht="12.75" customHeight="1">
      <c r="A1" s="77" t="s">
        <v>62</v>
      </c>
      <c r="B1" s="170"/>
    </row>
    <row r="2" spans="1:251" s="80" customFormat="1" ht="12.75" customHeight="1">
      <c r="A2" s="79" t="s">
        <v>63</v>
      </c>
      <c r="B2" s="171">
        <v>1</v>
      </c>
      <c r="AX2" s="80">
        <f aca="true" t="shared" si="0" ref="AX2:BK2">IF(AX3="","",AW2+1)</f>
      </c>
      <c r="AY2" s="80">
        <f t="shared" si="0"/>
      </c>
      <c r="AZ2" s="80">
        <f t="shared" si="0"/>
      </c>
      <c r="BA2" s="80">
        <f t="shared" si="0"/>
      </c>
      <c r="BB2" s="80">
        <f t="shared" si="0"/>
      </c>
      <c r="BC2" s="80">
        <f t="shared" si="0"/>
      </c>
      <c r="BD2" s="80">
        <f t="shared" si="0"/>
      </c>
      <c r="BE2" s="80">
        <f t="shared" si="0"/>
      </c>
      <c r="BF2" s="80">
        <f t="shared" si="0"/>
      </c>
      <c r="BG2" s="80">
        <f t="shared" si="0"/>
      </c>
      <c r="BH2" s="80">
        <f t="shared" si="0"/>
      </c>
      <c r="BI2" s="80">
        <f t="shared" si="0"/>
      </c>
      <c r="BJ2" s="80">
        <f t="shared" si="0"/>
      </c>
      <c r="BK2" s="80">
        <f t="shared" si="0"/>
      </c>
      <c r="BL2" s="80">
        <f aca="true" t="shared" si="1" ref="BL2:DW2">IF(BK3="","",BK2+1)</f>
      </c>
      <c r="BM2" s="80">
        <f t="shared" si="1"/>
      </c>
      <c r="BN2" s="80">
        <f t="shared" si="1"/>
      </c>
      <c r="BO2" s="80">
        <f t="shared" si="1"/>
      </c>
      <c r="BP2" s="80">
        <f t="shared" si="1"/>
      </c>
      <c r="BQ2" s="80">
        <f t="shared" si="1"/>
      </c>
      <c r="BR2" s="80">
        <f t="shared" si="1"/>
      </c>
      <c r="BS2" s="80">
        <f t="shared" si="1"/>
      </c>
      <c r="BT2" s="80">
        <f t="shared" si="1"/>
      </c>
      <c r="BU2" s="80">
        <f t="shared" si="1"/>
      </c>
      <c r="BV2" s="80">
        <f t="shared" si="1"/>
      </c>
      <c r="BW2" s="80">
        <f t="shared" si="1"/>
      </c>
      <c r="BX2" s="80">
        <f t="shared" si="1"/>
      </c>
      <c r="BY2" s="80">
        <f t="shared" si="1"/>
      </c>
      <c r="BZ2" s="80">
        <f t="shared" si="1"/>
      </c>
      <c r="CA2" s="80">
        <f t="shared" si="1"/>
      </c>
      <c r="CB2" s="80">
        <f t="shared" si="1"/>
      </c>
      <c r="CC2" s="80">
        <f t="shared" si="1"/>
      </c>
      <c r="CD2" s="80">
        <f t="shared" si="1"/>
      </c>
      <c r="CE2" s="80">
        <f t="shared" si="1"/>
      </c>
      <c r="CF2" s="80">
        <f t="shared" si="1"/>
      </c>
      <c r="CG2" s="80">
        <f t="shared" si="1"/>
      </c>
      <c r="CH2" s="80">
        <f t="shared" si="1"/>
      </c>
      <c r="CI2" s="80">
        <f t="shared" si="1"/>
      </c>
      <c r="CJ2" s="80">
        <f t="shared" si="1"/>
      </c>
      <c r="CK2" s="80">
        <f t="shared" si="1"/>
      </c>
      <c r="CL2" s="80">
        <f t="shared" si="1"/>
      </c>
      <c r="CM2" s="80">
        <f t="shared" si="1"/>
      </c>
      <c r="CN2" s="80">
        <f t="shared" si="1"/>
      </c>
      <c r="CO2" s="80">
        <f t="shared" si="1"/>
      </c>
      <c r="CP2" s="80">
        <f t="shared" si="1"/>
      </c>
      <c r="CQ2" s="80">
        <f t="shared" si="1"/>
      </c>
      <c r="CR2" s="80">
        <f t="shared" si="1"/>
      </c>
      <c r="CS2" s="80">
        <f t="shared" si="1"/>
      </c>
      <c r="CT2" s="80">
        <f t="shared" si="1"/>
      </c>
      <c r="CU2" s="80">
        <f t="shared" si="1"/>
      </c>
      <c r="CV2" s="80">
        <f t="shared" si="1"/>
      </c>
      <c r="CW2" s="80">
        <f t="shared" si="1"/>
      </c>
      <c r="CX2" s="80">
        <f t="shared" si="1"/>
      </c>
      <c r="CY2" s="80">
        <f t="shared" si="1"/>
      </c>
      <c r="CZ2" s="80">
        <f t="shared" si="1"/>
      </c>
      <c r="DA2" s="80">
        <f t="shared" si="1"/>
      </c>
      <c r="DB2" s="80">
        <f t="shared" si="1"/>
      </c>
      <c r="DC2" s="80">
        <f t="shared" si="1"/>
      </c>
      <c r="DD2" s="80">
        <f t="shared" si="1"/>
      </c>
      <c r="DE2" s="80">
        <f t="shared" si="1"/>
      </c>
      <c r="DF2" s="80">
        <f t="shared" si="1"/>
      </c>
      <c r="DG2" s="80">
        <f t="shared" si="1"/>
      </c>
      <c r="DH2" s="80">
        <f t="shared" si="1"/>
      </c>
      <c r="DI2" s="80">
        <f t="shared" si="1"/>
      </c>
      <c r="DJ2" s="80">
        <f t="shared" si="1"/>
      </c>
      <c r="DK2" s="80">
        <f t="shared" si="1"/>
      </c>
      <c r="DL2" s="80">
        <f t="shared" si="1"/>
      </c>
      <c r="DM2" s="80">
        <f t="shared" si="1"/>
      </c>
      <c r="DN2" s="80">
        <f t="shared" si="1"/>
      </c>
      <c r="DO2" s="80">
        <f t="shared" si="1"/>
      </c>
      <c r="DP2" s="80">
        <f t="shared" si="1"/>
      </c>
      <c r="DQ2" s="80">
        <f t="shared" si="1"/>
      </c>
      <c r="DR2" s="80">
        <f t="shared" si="1"/>
      </c>
      <c r="DS2" s="80">
        <f t="shared" si="1"/>
      </c>
      <c r="DT2" s="80">
        <f t="shared" si="1"/>
      </c>
      <c r="DU2" s="80">
        <f t="shared" si="1"/>
      </c>
      <c r="DV2" s="80">
        <f t="shared" si="1"/>
      </c>
      <c r="DW2" s="80">
        <f t="shared" si="1"/>
      </c>
      <c r="DX2" s="80">
        <f aca="true" t="shared" si="2" ref="DX2:GI2">IF(DW3="","",DW2+1)</f>
      </c>
      <c r="DY2" s="80">
        <f t="shared" si="2"/>
      </c>
      <c r="DZ2" s="80">
        <f t="shared" si="2"/>
      </c>
      <c r="EA2" s="80">
        <f t="shared" si="2"/>
      </c>
      <c r="EB2" s="80">
        <f t="shared" si="2"/>
      </c>
      <c r="EC2" s="80">
        <f t="shared" si="2"/>
      </c>
      <c r="ED2" s="80">
        <f t="shared" si="2"/>
      </c>
      <c r="EE2" s="80">
        <f t="shared" si="2"/>
      </c>
      <c r="EF2" s="80">
        <f t="shared" si="2"/>
      </c>
      <c r="EG2" s="80">
        <f t="shared" si="2"/>
      </c>
      <c r="EH2" s="80">
        <f t="shared" si="2"/>
      </c>
      <c r="EI2" s="80">
        <f t="shared" si="2"/>
      </c>
      <c r="EJ2" s="80">
        <f t="shared" si="2"/>
      </c>
      <c r="EK2" s="80">
        <f t="shared" si="2"/>
      </c>
      <c r="EL2" s="80">
        <f t="shared" si="2"/>
      </c>
      <c r="EM2" s="80">
        <f t="shared" si="2"/>
      </c>
      <c r="EN2" s="80">
        <f t="shared" si="2"/>
      </c>
      <c r="EO2" s="80">
        <f t="shared" si="2"/>
      </c>
      <c r="EP2" s="80">
        <f t="shared" si="2"/>
      </c>
      <c r="EQ2" s="80">
        <f t="shared" si="2"/>
      </c>
      <c r="ER2" s="80">
        <f t="shared" si="2"/>
      </c>
      <c r="ES2" s="80">
        <f t="shared" si="2"/>
      </c>
      <c r="ET2" s="80">
        <f t="shared" si="2"/>
      </c>
      <c r="EU2" s="80">
        <f t="shared" si="2"/>
      </c>
      <c r="EV2" s="80">
        <f t="shared" si="2"/>
      </c>
      <c r="EW2" s="80">
        <f t="shared" si="2"/>
      </c>
      <c r="EX2" s="80">
        <f t="shared" si="2"/>
      </c>
      <c r="EY2" s="80">
        <f t="shared" si="2"/>
      </c>
      <c r="EZ2" s="80">
        <f t="shared" si="2"/>
      </c>
      <c r="FA2" s="80">
        <f t="shared" si="2"/>
      </c>
      <c r="FB2" s="80">
        <f t="shared" si="2"/>
      </c>
      <c r="FC2" s="80">
        <f t="shared" si="2"/>
      </c>
      <c r="FD2" s="80">
        <f t="shared" si="2"/>
      </c>
      <c r="FE2" s="80">
        <f t="shared" si="2"/>
      </c>
      <c r="FF2" s="80">
        <f t="shared" si="2"/>
      </c>
      <c r="FG2" s="80">
        <f t="shared" si="2"/>
      </c>
      <c r="FH2" s="80">
        <f t="shared" si="2"/>
      </c>
      <c r="FI2" s="80">
        <f t="shared" si="2"/>
      </c>
      <c r="FJ2" s="80">
        <f t="shared" si="2"/>
      </c>
      <c r="FK2" s="80">
        <f t="shared" si="2"/>
      </c>
      <c r="FL2" s="80">
        <f t="shared" si="2"/>
      </c>
      <c r="FM2" s="80">
        <f t="shared" si="2"/>
      </c>
      <c r="FN2" s="80">
        <f t="shared" si="2"/>
      </c>
      <c r="FO2" s="80">
        <f t="shared" si="2"/>
      </c>
      <c r="FP2" s="80">
        <f t="shared" si="2"/>
      </c>
      <c r="FQ2" s="80">
        <f t="shared" si="2"/>
      </c>
      <c r="FR2" s="80">
        <f t="shared" si="2"/>
      </c>
      <c r="FS2" s="80">
        <f t="shared" si="2"/>
      </c>
      <c r="FT2" s="80">
        <f t="shared" si="2"/>
      </c>
      <c r="FU2" s="80">
        <f t="shared" si="2"/>
      </c>
      <c r="FV2" s="80">
        <f t="shared" si="2"/>
      </c>
      <c r="FW2" s="80">
        <f t="shared" si="2"/>
      </c>
      <c r="FX2" s="80">
        <f t="shared" si="2"/>
      </c>
      <c r="FY2" s="80">
        <f t="shared" si="2"/>
      </c>
      <c r="FZ2" s="80">
        <f t="shared" si="2"/>
      </c>
      <c r="GA2" s="80">
        <f t="shared" si="2"/>
      </c>
      <c r="GB2" s="80">
        <f t="shared" si="2"/>
      </c>
      <c r="GC2" s="80">
        <f t="shared" si="2"/>
      </c>
      <c r="GD2" s="80">
        <f t="shared" si="2"/>
      </c>
      <c r="GE2" s="80">
        <f t="shared" si="2"/>
      </c>
      <c r="GF2" s="80">
        <f t="shared" si="2"/>
      </c>
      <c r="GG2" s="80">
        <f t="shared" si="2"/>
      </c>
      <c r="GH2" s="80">
        <f t="shared" si="2"/>
      </c>
      <c r="GI2" s="80">
        <f t="shared" si="2"/>
      </c>
      <c r="GJ2" s="80">
        <f aca="true" t="shared" si="3" ref="GJ2:IQ2">IF(GI3="","",GI2+1)</f>
      </c>
      <c r="GK2" s="80">
        <f t="shared" si="3"/>
      </c>
      <c r="GL2" s="80">
        <f t="shared" si="3"/>
      </c>
      <c r="GM2" s="80">
        <f t="shared" si="3"/>
      </c>
      <c r="GN2" s="80">
        <f t="shared" si="3"/>
      </c>
      <c r="GO2" s="80">
        <f t="shared" si="3"/>
      </c>
      <c r="GP2" s="80">
        <f t="shared" si="3"/>
      </c>
      <c r="GQ2" s="80">
        <f t="shared" si="3"/>
      </c>
      <c r="GR2" s="80">
        <f t="shared" si="3"/>
      </c>
      <c r="GS2" s="80">
        <f t="shared" si="3"/>
      </c>
      <c r="GT2" s="80">
        <f t="shared" si="3"/>
      </c>
      <c r="GU2" s="80">
        <f t="shared" si="3"/>
      </c>
      <c r="GV2" s="80">
        <f t="shared" si="3"/>
      </c>
      <c r="GW2" s="80">
        <f t="shared" si="3"/>
      </c>
      <c r="GX2" s="80">
        <f t="shared" si="3"/>
      </c>
      <c r="GY2" s="80">
        <f t="shared" si="3"/>
      </c>
      <c r="GZ2" s="80">
        <f t="shared" si="3"/>
      </c>
      <c r="HA2" s="80">
        <f t="shared" si="3"/>
      </c>
      <c r="HB2" s="80">
        <f t="shared" si="3"/>
      </c>
      <c r="HC2" s="80">
        <f t="shared" si="3"/>
      </c>
      <c r="HD2" s="80">
        <f t="shared" si="3"/>
      </c>
      <c r="HE2" s="80">
        <f t="shared" si="3"/>
      </c>
      <c r="HF2" s="80">
        <f t="shared" si="3"/>
      </c>
      <c r="HG2" s="80">
        <f t="shared" si="3"/>
      </c>
      <c r="HH2" s="80">
        <f t="shared" si="3"/>
      </c>
      <c r="HI2" s="80">
        <f t="shared" si="3"/>
      </c>
      <c r="HJ2" s="80">
        <f t="shared" si="3"/>
      </c>
      <c r="HK2" s="80">
        <f t="shared" si="3"/>
      </c>
      <c r="HL2" s="80">
        <f t="shared" si="3"/>
      </c>
      <c r="HM2" s="80">
        <f t="shared" si="3"/>
      </c>
      <c r="HN2" s="80">
        <f t="shared" si="3"/>
      </c>
      <c r="HO2" s="80">
        <f t="shared" si="3"/>
      </c>
      <c r="HP2" s="80">
        <f t="shared" si="3"/>
      </c>
      <c r="HQ2" s="80">
        <f t="shared" si="3"/>
      </c>
      <c r="HR2" s="80">
        <f t="shared" si="3"/>
      </c>
      <c r="HS2" s="80">
        <f t="shared" si="3"/>
      </c>
      <c r="HT2" s="80">
        <f t="shared" si="3"/>
      </c>
      <c r="HU2" s="80">
        <f t="shared" si="3"/>
      </c>
      <c r="HV2" s="80">
        <f t="shared" si="3"/>
      </c>
      <c r="HW2" s="80">
        <f t="shared" si="3"/>
      </c>
      <c r="HX2" s="80">
        <f t="shared" si="3"/>
      </c>
      <c r="HY2" s="80">
        <f t="shared" si="3"/>
      </c>
      <c r="HZ2" s="80">
        <f t="shared" si="3"/>
      </c>
      <c r="IA2" s="80">
        <f t="shared" si="3"/>
      </c>
      <c r="IB2" s="80">
        <f t="shared" si="3"/>
      </c>
      <c r="IC2" s="80">
        <f t="shared" si="3"/>
      </c>
      <c r="ID2" s="80">
        <f t="shared" si="3"/>
      </c>
      <c r="IE2" s="80">
        <f t="shared" si="3"/>
      </c>
      <c r="IF2" s="80">
        <f t="shared" si="3"/>
      </c>
      <c r="IG2" s="80">
        <f t="shared" si="3"/>
      </c>
      <c r="IH2" s="80">
        <f t="shared" si="3"/>
      </c>
      <c r="II2" s="80">
        <f t="shared" si="3"/>
      </c>
      <c r="IJ2" s="80">
        <f t="shared" si="3"/>
      </c>
      <c r="IK2" s="80">
        <f t="shared" si="3"/>
      </c>
      <c r="IL2" s="80">
        <f t="shared" si="3"/>
      </c>
      <c r="IM2" s="80">
        <f t="shared" si="3"/>
      </c>
      <c r="IN2" s="80">
        <f t="shared" si="3"/>
      </c>
      <c r="IO2" s="80">
        <f t="shared" si="3"/>
      </c>
      <c r="IP2" s="80">
        <f t="shared" si="3"/>
      </c>
      <c r="IQ2" s="80">
        <f t="shared" si="3"/>
      </c>
    </row>
    <row r="3" spans="1:215" s="82" customFormat="1" ht="12.75" customHeight="1">
      <c r="A3" s="81" t="s">
        <v>64</v>
      </c>
      <c r="B3" s="172" t="s">
        <v>65</v>
      </c>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row>
    <row r="4" spans="1:215" s="82" customFormat="1" ht="38.25">
      <c r="A4" s="81" t="s">
        <v>66</v>
      </c>
      <c r="B4" s="172" t="s">
        <v>203</v>
      </c>
      <c r="M4" s="84"/>
      <c r="AE4" s="84"/>
      <c r="AF4" s="84"/>
      <c r="AG4" s="84"/>
      <c r="AV4" s="84"/>
      <c r="AW4" s="84"/>
      <c r="AX4" s="84"/>
      <c r="AY4" s="84"/>
      <c r="AZ4" s="84"/>
      <c r="BA4" s="84"/>
      <c r="BB4" s="84"/>
      <c r="GF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row>
    <row r="5" spans="1:215" s="86" customFormat="1" ht="12.75">
      <c r="A5" s="85" t="s">
        <v>67</v>
      </c>
      <c r="B5" s="173" t="s">
        <v>134</v>
      </c>
      <c r="DT5" s="87"/>
      <c r="GH5" s="88"/>
      <c r="GI5" s="88"/>
      <c r="GJ5" s="88"/>
      <c r="GK5" s="88"/>
      <c r="GL5" s="88"/>
      <c r="GM5" s="88"/>
      <c r="GN5" s="88"/>
      <c r="GO5" s="88"/>
      <c r="GP5" s="88"/>
      <c r="GQ5" s="88"/>
      <c r="GR5" s="88"/>
      <c r="GS5" s="88"/>
      <c r="GT5" s="88"/>
      <c r="GU5" s="88"/>
      <c r="GV5" s="88"/>
      <c r="GW5" s="88"/>
      <c r="GX5" s="88"/>
      <c r="GY5" s="88"/>
      <c r="GZ5" s="88"/>
      <c r="HA5" s="88"/>
      <c r="HB5" s="89"/>
      <c r="HC5" s="88"/>
      <c r="HD5" s="88"/>
      <c r="HE5" s="88"/>
      <c r="HF5" s="88"/>
      <c r="HG5" s="88"/>
    </row>
    <row r="6" spans="1:215" s="86" customFormat="1" ht="12.75" customHeight="1">
      <c r="A6" s="85" t="s">
        <v>68</v>
      </c>
      <c r="B6" s="173"/>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row>
    <row r="7" spans="1:215" s="90" customFormat="1" ht="12.75" customHeight="1">
      <c r="A7" s="81" t="s">
        <v>69</v>
      </c>
      <c r="B7" s="174" t="s">
        <v>129</v>
      </c>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row>
    <row r="8" spans="1:215" s="90" customFormat="1" ht="12.75" customHeight="1">
      <c r="A8" s="81" t="s">
        <v>82</v>
      </c>
      <c r="B8" s="174"/>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row>
    <row r="9" spans="1:215" s="86" customFormat="1" ht="12.75" customHeight="1">
      <c r="A9" s="85" t="s">
        <v>70</v>
      </c>
      <c r="B9" s="175" t="s">
        <v>210</v>
      </c>
      <c r="C9" s="92"/>
      <c r="D9" s="92"/>
      <c r="E9" s="92"/>
      <c r="F9" s="92"/>
      <c r="G9" s="92"/>
      <c r="H9" s="92"/>
      <c r="I9" s="92"/>
      <c r="J9" s="92"/>
      <c r="K9" s="92"/>
      <c r="L9" s="92"/>
      <c r="M9" s="92"/>
      <c r="BD9" s="87"/>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row>
    <row r="10" spans="1:215" s="86" customFormat="1" ht="12.75" customHeight="1">
      <c r="A10" s="85" t="s">
        <v>71</v>
      </c>
      <c r="B10" s="176" t="s">
        <v>134</v>
      </c>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row>
    <row r="11" spans="1:215" s="90" customFormat="1" ht="12.75" customHeight="1">
      <c r="A11" s="81" t="s">
        <v>72</v>
      </c>
      <c r="B11" s="174"/>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row>
    <row r="12" spans="1:215" s="90" customFormat="1" ht="12.75" customHeight="1">
      <c r="A12" s="81" t="s">
        <v>73</v>
      </c>
      <c r="B12" s="174"/>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row>
    <row r="13" spans="1:215" s="86" customFormat="1" ht="12.75" customHeight="1">
      <c r="A13" s="85" t="s">
        <v>74</v>
      </c>
      <c r="B13" s="173"/>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row>
    <row r="14" spans="1:215" s="86" customFormat="1" ht="12.75" customHeight="1">
      <c r="A14" s="85" t="s">
        <v>75</v>
      </c>
      <c r="B14" s="173"/>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row>
    <row r="15" spans="1:215" s="82" customFormat="1" ht="12.75" customHeight="1">
      <c r="A15" s="81" t="s">
        <v>76</v>
      </c>
      <c r="B15" s="172"/>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row>
    <row r="16" spans="1:215" s="90" customFormat="1" ht="12.75" customHeight="1">
      <c r="A16" s="81" t="s">
        <v>77</v>
      </c>
      <c r="B16" s="174"/>
      <c r="CH16" s="82"/>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row>
    <row r="17" spans="1:215" s="93" customFormat="1" ht="12.75" customHeight="1">
      <c r="A17" s="85" t="s">
        <v>78</v>
      </c>
      <c r="B17" s="177"/>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row>
    <row r="18" spans="1:215" s="93" customFormat="1" ht="12.75" customHeight="1">
      <c r="A18" s="85" t="s">
        <v>83</v>
      </c>
      <c r="B18" s="177"/>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row>
    <row r="19" spans="1:215" s="82" customFormat="1" ht="12.75" customHeight="1">
      <c r="A19" s="81" t="s">
        <v>79</v>
      </c>
      <c r="B19" s="172"/>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row>
    <row r="20" spans="1:215" s="99" customFormat="1" ht="12.75">
      <c r="A20" s="95" t="s">
        <v>80</v>
      </c>
      <c r="B20" s="186" t="s">
        <v>132</v>
      </c>
      <c r="C20" s="169" t="s">
        <v>208</v>
      </c>
      <c r="D20" s="96"/>
      <c r="E20" s="96"/>
      <c r="F20" s="96"/>
      <c r="G20" s="96"/>
      <c r="H20" s="96"/>
      <c r="I20" s="96"/>
      <c r="J20" s="96"/>
      <c r="K20" s="96"/>
      <c r="L20" s="97"/>
      <c r="M20" s="96"/>
      <c r="N20" s="97"/>
      <c r="O20" s="98"/>
      <c r="P20" s="98"/>
      <c r="Q20" s="97"/>
      <c r="R20" s="97"/>
      <c r="S20" s="97"/>
      <c r="T20" s="97"/>
      <c r="U20" s="97"/>
      <c r="V20" s="97"/>
      <c r="W20" s="97"/>
      <c r="X20" s="97"/>
      <c r="Y20" s="97"/>
      <c r="Z20" s="98"/>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8"/>
      <c r="AZ20" s="97"/>
      <c r="BA20" s="97"/>
      <c r="BB20" s="97"/>
      <c r="BC20" s="97"/>
      <c r="BD20" s="97"/>
      <c r="BE20" s="97"/>
      <c r="BF20" s="97"/>
      <c r="BG20" s="97"/>
      <c r="BH20" s="97"/>
      <c r="BI20" s="97"/>
      <c r="BJ20" s="97"/>
      <c r="BK20" s="97"/>
      <c r="BL20" s="97"/>
      <c r="BM20" s="97"/>
      <c r="BN20" s="97"/>
      <c r="BO20" s="97"/>
      <c r="BP20" s="97"/>
      <c r="BQ20" s="97"/>
      <c r="BR20" s="97"/>
      <c r="BS20" s="97"/>
      <c r="BT20" s="97"/>
      <c r="BU20" s="98"/>
      <c r="BV20" s="98"/>
      <c r="BW20" s="98"/>
      <c r="BX20" s="98"/>
      <c r="BY20" s="98"/>
      <c r="BZ20" s="98"/>
      <c r="CA20" s="98"/>
      <c r="CB20" s="98"/>
      <c r="CC20" s="97"/>
      <c r="CD20" s="97"/>
      <c r="CE20" s="97"/>
      <c r="CF20" s="97"/>
      <c r="CG20" s="97"/>
      <c r="CH20" s="97"/>
      <c r="CI20" s="97"/>
      <c r="CJ20" s="97"/>
      <c r="CK20" s="97"/>
      <c r="CL20" s="97"/>
      <c r="CM20" s="97"/>
      <c r="CN20" s="97"/>
      <c r="CO20" s="98"/>
      <c r="CP20" s="97"/>
      <c r="CQ20" s="97"/>
      <c r="CR20" s="98"/>
      <c r="CS20" s="97"/>
      <c r="CT20" s="97"/>
      <c r="CU20" s="97"/>
      <c r="CV20" s="97"/>
      <c r="CW20" s="97"/>
      <c r="CX20" s="97"/>
      <c r="CY20" s="97"/>
      <c r="CZ20" s="97"/>
      <c r="DA20" s="98"/>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8"/>
      <c r="EA20" s="98"/>
      <c r="EB20" s="98"/>
      <c r="EC20" s="98"/>
      <c r="ED20" s="98"/>
      <c r="EE20" s="98"/>
      <c r="EF20" s="98"/>
      <c r="EG20" s="98"/>
      <c r="EH20" s="98"/>
      <c r="EI20" s="98"/>
      <c r="EJ20" s="98"/>
      <c r="EK20" s="98"/>
      <c r="EL20" s="98"/>
      <c r="EM20" s="98"/>
      <c r="EN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100"/>
      <c r="GI20" s="101"/>
      <c r="GJ20" s="100"/>
      <c r="GK20" s="101"/>
      <c r="GL20" s="101"/>
      <c r="GM20" s="101"/>
      <c r="GN20" s="100"/>
      <c r="GO20" s="100"/>
      <c r="GP20" s="100"/>
      <c r="GQ20" s="101"/>
      <c r="GR20" s="100"/>
      <c r="GS20" s="100"/>
      <c r="GT20" s="100"/>
      <c r="GU20" s="102"/>
      <c r="GV20" s="100"/>
      <c r="GW20" s="100"/>
      <c r="GX20" s="100"/>
      <c r="GY20" s="100"/>
      <c r="GZ20" s="100"/>
      <c r="HA20" s="100"/>
      <c r="HB20" s="100"/>
      <c r="HC20" s="100"/>
      <c r="HD20" s="100"/>
      <c r="HE20" s="102"/>
      <c r="HF20" s="100"/>
      <c r="HG20" s="100"/>
    </row>
    <row r="21" spans="1:215" s="105" customFormat="1" ht="12.75">
      <c r="A21" s="103" t="s">
        <v>174</v>
      </c>
      <c r="B21" s="178">
        <v>39961</v>
      </c>
      <c r="C21" s="104"/>
      <c r="D21" s="104"/>
      <c r="E21" s="104"/>
      <c r="F21" s="104"/>
      <c r="G21" s="104"/>
      <c r="H21" s="104"/>
      <c r="I21" s="104"/>
      <c r="J21" s="104"/>
      <c r="K21" s="104"/>
      <c r="L21" s="104"/>
      <c r="M21" s="104"/>
      <c r="N21" s="104"/>
      <c r="Q21" s="104"/>
      <c r="R21" s="104"/>
      <c r="S21" s="104"/>
      <c r="T21" s="104"/>
      <c r="U21" s="104"/>
      <c r="V21" s="104"/>
      <c r="W21" s="104"/>
      <c r="X21" s="104"/>
      <c r="Y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CC21" s="104"/>
      <c r="CD21" s="104"/>
      <c r="CE21" s="104"/>
      <c r="CF21" s="104"/>
      <c r="CG21" s="104"/>
      <c r="CH21" s="104"/>
      <c r="CI21" s="104"/>
      <c r="CJ21" s="104"/>
      <c r="CK21" s="104"/>
      <c r="CL21" s="104"/>
      <c r="CM21" s="104"/>
      <c r="CN21" s="104"/>
      <c r="CP21" s="104"/>
      <c r="CQ21" s="104"/>
      <c r="CS21" s="104"/>
      <c r="CT21" s="104"/>
      <c r="CU21" s="104"/>
      <c r="CV21" s="104"/>
      <c r="CW21" s="104"/>
      <c r="CX21" s="104"/>
      <c r="CY21" s="104"/>
      <c r="CZ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GH21" s="106"/>
      <c r="GI21" s="107"/>
      <c r="GJ21" s="106"/>
      <c r="GK21" s="107"/>
      <c r="GL21" s="107"/>
      <c r="GM21" s="107"/>
      <c r="GN21" s="106"/>
      <c r="GO21" s="106"/>
      <c r="GP21" s="106"/>
      <c r="GQ21" s="107"/>
      <c r="GR21" s="106"/>
      <c r="GS21" s="106"/>
      <c r="GT21" s="106"/>
      <c r="GU21" s="106"/>
      <c r="GV21" s="106"/>
      <c r="GW21" s="106"/>
      <c r="GX21" s="106"/>
      <c r="GY21" s="106"/>
      <c r="GZ21" s="106"/>
      <c r="HA21" s="106"/>
      <c r="HB21" s="106"/>
      <c r="HC21" s="106"/>
      <c r="HD21" s="106"/>
      <c r="HE21" s="106"/>
      <c r="HF21" s="106"/>
      <c r="HG21" s="106"/>
    </row>
    <row r="22" spans="1:215" s="86" customFormat="1" ht="12.75" customHeight="1">
      <c r="A22" s="85" t="s">
        <v>5</v>
      </c>
      <c r="B22" s="176" t="s">
        <v>59</v>
      </c>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row>
    <row r="23" spans="1:215" s="90" customFormat="1" ht="12.75" customHeight="1">
      <c r="A23" s="81" t="s">
        <v>0</v>
      </c>
      <c r="B23" s="172">
        <v>2009</v>
      </c>
      <c r="C23" s="82"/>
      <c r="D23" s="82"/>
      <c r="E23" s="82"/>
      <c r="F23" s="82"/>
      <c r="G23" s="82"/>
      <c r="H23" s="82"/>
      <c r="I23" s="82"/>
      <c r="J23" s="82"/>
      <c r="K23" s="82"/>
      <c r="L23" s="82"/>
      <c r="M23" s="82"/>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row>
    <row r="24" spans="1:215" s="90" customFormat="1" ht="12.75" customHeight="1">
      <c r="A24" s="81" t="s">
        <v>1</v>
      </c>
      <c r="B24" s="179" t="s">
        <v>130</v>
      </c>
      <c r="C24" s="82"/>
      <c r="D24" s="82"/>
      <c r="E24" s="82"/>
      <c r="F24" s="82"/>
      <c r="G24" s="82"/>
      <c r="H24" s="82"/>
      <c r="I24" s="82"/>
      <c r="J24" s="82"/>
      <c r="K24" s="82"/>
      <c r="L24" s="82"/>
      <c r="M24" s="82"/>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row>
    <row r="25" spans="1:215" s="86" customFormat="1" ht="12.75" customHeight="1">
      <c r="A25" s="85" t="s">
        <v>2</v>
      </c>
      <c r="B25" s="176" t="s">
        <v>204</v>
      </c>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row>
    <row r="26" spans="1:215" s="86" customFormat="1" ht="76.5">
      <c r="A26" s="86" t="s">
        <v>3</v>
      </c>
      <c r="B26" s="180" t="s">
        <v>209</v>
      </c>
      <c r="C26" s="85"/>
      <c r="D26" s="85"/>
      <c r="E26" s="85"/>
      <c r="F26" s="85"/>
      <c r="G26" s="85"/>
      <c r="H26" s="85"/>
      <c r="I26" s="85"/>
      <c r="J26" s="85"/>
      <c r="K26" s="85"/>
      <c r="L26" s="85"/>
      <c r="M26" s="85"/>
      <c r="N26" s="108"/>
      <c r="O26" s="87"/>
      <c r="P26" s="87"/>
      <c r="Q26" s="87"/>
      <c r="R26" s="87"/>
      <c r="S26" s="87"/>
      <c r="T26" s="87"/>
      <c r="U26" s="108"/>
      <c r="V26" s="108"/>
      <c r="W26" s="108"/>
      <c r="X26" s="87"/>
      <c r="Y26" s="87"/>
      <c r="Z26" s="87"/>
      <c r="AA26" s="108"/>
      <c r="AB26" s="87"/>
      <c r="AC26" s="108"/>
      <c r="AD26" s="108"/>
      <c r="AE26" s="108"/>
      <c r="AF26" s="108"/>
      <c r="AG26" s="108"/>
      <c r="AH26" s="108"/>
      <c r="AI26" s="87"/>
      <c r="AJ26" s="108"/>
      <c r="AK26" s="108"/>
      <c r="AL26" s="108"/>
      <c r="AM26" s="108"/>
      <c r="AN26" s="108"/>
      <c r="AO26" s="87"/>
      <c r="AP26" s="108"/>
      <c r="AQ26" s="108"/>
      <c r="AR26" s="108"/>
      <c r="AS26" s="108"/>
      <c r="AT26" s="108"/>
      <c r="AU26" s="108"/>
      <c r="AV26" s="108"/>
      <c r="AW26" s="108"/>
      <c r="AX26" s="108"/>
      <c r="AZ26" s="87"/>
      <c r="BA26" s="87"/>
      <c r="BB26" s="87"/>
      <c r="BC26" s="87"/>
      <c r="BQ26" s="108"/>
      <c r="DX26" s="87"/>
      <c r="DY26" s="87"/>
      <c r="GH26" s="88"/>
      <c r="GI26" s="88"/>
      <c r="GJ26" s="88"/>
      <c r="GK26" s="88"/>
      <c r="GL26" s="88"/>
      <c r="GM26" s="88"/>
      <c r="GN26" s="88"/>
      <c r="GO26" s="88"/>
      <c r="GP26" s="89"/>
      <c r="GQ26" s="88"/>
      <c r="GR26" s="88"/>
      <c r="GS26" s="88"/>
      <c r="GT26" s="88"/>
      <c r="GU26" s="88"/>
      <c r="GV26" s="88"/>
      <c r="GW26" s="88"/>
      <c r="GX26" s="88"/>
      <c r="GY26" s="88"/>
      <c r="GZ26" s="88"/>
      <c r="HA26" s="88"/>
      <c r="HB26" s="88"/>
      <c r="HC26" s="88"/>
      <c r="HD26" s="88"/>
      <c r="HE26" s="88"/>
      <c r="HF26" s="109"/>
      <c r="HG26" s="109"/>
    </row>
    <row r="27" spans="1:2" s="82" customFormat="1" ht="25.5">
      <c r="A27" s="81" t="s">
        <v>4</v>
      </c>
      <c r="B27" s="179" t="s">
        <v>205</v>
      </c>
    </row>
    <row r="28" s="110" customFormat="1" ht="12.75" customHeight="1">
      <c r="B28" s="181"/>
    </row>
    <row r="29" s="110" customFormat="1" ht="12.75" customHeight="1">
      <c r="B29" s="181"/>
    </row>
    <row r="30" s="110" customFormat="1" ht="12.75" customHeight="1">
      <c r="B30" s="181"/>
    </row>
    <row r="31" s="110" customFormat="1" ht="12.75" customHeight="1">
      <c r="B31" s="181"/>
    </row>
    <row r="32" s="110" customFormat="1" ht="12.75" customHeight="1">
      <c r="B32" s="181"/>
    </row>
    <row r="33" s="110" customFormat="1" ht="12.75" customHeight="1">
      <c r="B33" s="181"/>
    </row>
    <row r="34" s="110" customFormat="1" ht="12.75" customHeight="1">
      <c r="B34" s="181"/>
    </row>
    <row r="35" s="110" customFormat="1" ht="12.75" customHeight="1">
      <c r="B35" s="181"/>
    </row>
    <row r="36" s="110" customFormat="1" ht="12.75" customHeight="1">
      <c r="B36" s="181"/>
    </row>
    <row r="37" s="110" customFormat="1" ht="12.75" customHeight="1">
      <c r="B37" s="181"/>
    </row>
    <row r="38" s="110" customFormat="1" ht="12.75" customHeight="1">
      <c r="B38" s="181"/>
    </row>
    <row r="39" s="110" customFormat="1" ht="12.75" customHeight="1">
      <c r="B39" s="181"/>
    </row>
    <row r="40" s="110" customFormat="1" ht="12.75" customHeight="1">
      <c r="B40" s="181"/>
    </row>
    <row r="50" ht="12.75" customHeight="1">
      <c r="A50" s="111" t="s">
        <v>6</v>
      </c>
    </row>
    <row r="51" s="113" customFormat="1" ht="12.75" customHeight="1">
      <c r="B51" s="167"/>
    </row>
    <row r="65" ht="12.75" customHeight="1">
      <c r="M65" s="114"/>
    </row>
  </sheetData>
  <sheetProtection formatCells="0" insertHyperlinks="0"/>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B19:IV19">
      <formula1>"Yes, No"</formula1>
    </dataValidation>
    <dataValidation type="list" allowBlank="1" showInputMessage="1" showErrorMessage="1" prompt="Select from List." sqref="HH3:IV3 B3:GG3">
      <formula1>lstSourceType</formula1>
    </dataValidation>
    <dataValidation type="list" allowBlank="1" showInputMessage="1" showErrorMessage="1" prompt="Select from list." sqref="B22:IV22">
      <formula1>lstOrigin</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1:AL73"/>
  <sheetViews>
    <sheetView zoomScalePageLayoutView="0" workbookViewId="0" topLeftCell="A1">
      <selection activeCell="A1" sqref="A1"/>
    </sheetView>
  </sheetViews>
  <sheetFormatPr defaultColWidth="9.140625" defaultRowHeight="12.75"/>
  <cols>
    <col min="2" max="2" width="11.140625" style="0" bestFit="1" customWidth="1"/>
    <col min="3" max="3" width="12.00390625" style="0" bestFit="1" customWidth="1"/>
    <col min="4" max="4" width="5.421875" style="0" bestFit="1" customWidth="1"/>
    <col min="5" max="5" width="12.28125" style="0" bestFit="1" customWidth="1"/>
    <col min="6" max="6" width="10.28125" style="0" bestFit="1" customWidth="1"/>
  </cols>
  <sheetData>
    <row r="1" spans="1:38" ht="20.25">
      <c r="A1" s="23"/>
      <c r="B1" s="23"/>
      <c r="C1" s="23"/>
      <c r="D1" s="23"/>
      <c r="E1" s="23"/>
      <c r="F1" s="23"/>
      <c r="G1" s="23"/>
      <c r="H1" s="166" t="s">
        <v>199</v>
      </c>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9" s="148" customFormat="1" ht="20.25">
      <c r="A2" s="127" t="s">
        <v>150</v>
      </c>
      <c r="B2" s="127"/>
      <c r="C2" s="127"/>
      <c r="D2" s="127"/>
      <c r="E2" s="127"/>
      <c r="F2" s="127"/>
      <c r="G2" s="127"/>
      <c r="H2" s="127"/>
      <c r="I2" s="127" t="s">
        <v>7</v>
      </c>
    </row>
    <row r="4" spans="2:6" ht="12.75">
      <c r="B4" s="149" t="s">
        <v>190</v>
      </c>
      <c r="C4" s="149" t="s">
        <v>34</v>
      </c>
      <c r="D4" s="149" t="s">
        <v>42</v>
      </c>
      <c r="E4" s="149"/>
      <c r="F4" s="149"/>
    </row>
    <row r="5" spans="2:33" ht="12.75">
      <c r="B5" s="45" t="s">
        <v>191</v>
      </c>
      <c r="C5" s="150">
        <v>105600</v>
      </c>
      <c r="D5" s="45" t="s">
        <v>133</v>
      </c>
      <c r="E5" s="45"/>
      <c r="F5" s="45"/>
      <c r="I5" s="45" t="s">
        <v>240</v>
      </c>
      <c r="AG5" s="29" t="s">
        <v>193</v>
      </c>
    </row>
    <row r="6" spans="2:33" ht="12.75">
      <c r="B6" s="151" t="s">
        <v>194</v>
      </c>
      <c r="C6" s="57">
        <f>C5/Conversions!D4</f>
        <v>47899.36778277637</v>
      </c>
      <c r="D6" s="45" t="s">
        <v>93</v>
      </c>
      <c r="E6" s="45"/>
      <c r="F6" s="45"/>
      <c r="G6" s="45"/>
      <c r="J6" s="45" t="s">
        <v>192</v>
      </c>
      <c r="AG6" s="29"/>
    </row>
    <row r="7" spans="3:33" ht="12.75">
      <c r="C7" s="150"/>
      <c r="D7" s="45"/>
      <c r="E7" s="45"/>
      <c r="F7" s="45"/>
      <c r="G7" s="45"/>
      <c r="AG7" s="29"/>
    </row>
    <row r="8" spans="4:33" ht="12.75">
      <c r="D8" s="45"/>
      <c r="E8" s="45"/>
      <c r="F8" s="45"/>
      <c r="AG8" s="29"/>
    </row>
    <row r="73" spans="4:6" ht="12.75">
      <c r="D73" s="45"/>
      <c r="E73" s="45"/>
      <c r="F73" s="45"/>
    </row>
  </sheetData>
  <sheetProtection/>
  <hyperlinks>
    <hyperlink ref="AG5"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6"/>
  <dimension ref="A1:AL12"/>
  <sheetViews>
    <sheetView zoomScalePageLayoutView="0" workbookViewId="0" topLeftCell="A1">
      <selection activeCell="A1" sqref="A1"/>
    </sheetView>
  </sheetViews>
  <sheetFormatPr defaultColWidth="9.140625" defaultRowHeight="12.75"/>
  <cols>
    <col min="1" max="1" width="9.140625" style="155" customWidth="1"/>
    <col min="2" max="2" width="9.140625" style="157" customWidth="1"/>
    <col min="3" max="3" width="24.7109375" style="155" bestFit="1" customWidth="1"/>
    <col min="4" max="4" width="9.140625" style="157" customWidth="1"/>
    <col min="5" max="16384" width="9.140625" style="155" customWidth="1"/>
  </cols>
  <sheetData>
    <row r="1" spans="1:38" ht="20.25">
      <c r="A1" s="152"/>
      <c r="B1" s="153"/>
      <c r="C1" s="152"/>
      <c r="D1" s="153"/>
      <c r="E1" s="152"/>
      <c r="F1" s="152"/>
      <c r="G1" s="152"/>
      <c r="H1" s="154" t="s">
        <v>151</v>
      </c>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row>
    <row r="3" spans="2:6" ht="12.75">
      <c r="B3" s="266" t="s">
        <v>195</v>
      </c>
      <c r="C3" s="266"/>
      <c r="D3" s="266"/>
      <c r="E3" s="266"/>
      <c r="F3" s="156"/>
    </row>
    <row r="4" spans="2:8" ht="12.75">
      <c r="B4" s="157">
        <v>1</v>
      </c>
      <c r="C4" s="158" t="s">
        <v>93</v>
      </c>
      <c r="D4" s="157">
        <v>2.204622</v>
      </c>
      <c r="E4" s="158" t="s">
        <v>133</v>
      </c>
      <c r="F4" s="159"/>
      <c r="H4" s="160"/>
    </row>
    <row r="5" spans="3:6" ht="12.75">
      <c r="C5" s="158"/>
      <c r="E5" s="158"/>
      <c r="F5" s="158"/>
    </row>
    <row r="6" spans="2:6" ht="12.75">
      <c r="B6" s="161"/>
      <c r="C6" s="159"/>
      <c r="E6" s="159"/>
      <c r="F6" s="158"/>
    </row>
    <row r="7" spans="2:6" ht="12.75">
      <c r="B7" s="161"/>
      <c r="C7" s="158"/>
      <c r="D7" s="162"/>
      <c r="E7" s="159"/>
      <c r="F7" s="158"/>
    </row>
    <row r="8" spans="3:6" ht="12.75">
      <c r="C8" s="158"/>
      <c r="E8" s="158"/>
      <c r="F8" s="159"/>
    </row>
    <row r="9" spans="3:6" ht="12.75">
      <c r="C9" s="158"/>
      <c r="E9" s="158"/>
      <c r="F9" s="159"/>
    </row>
    <row r="10" spans="3:6" ht="12.75">
      <c r="C10" s="158"/>
      <c r="E10" s="158"/>
      <c r="F10" s="159"/>
    </row>
    <row r="11" spans="3:6" ht="12.75">
      <c r="C11" s="158"/>
      <c r="E11" s="158"/>
      <c r="F11" s="159"/>
    </row>
    <row r="12" spans="3:6" ht="12.75">
      <c r="C12" s="158"/>
      <c r="E12" s="158"/>
      <c r="F12" s="159"/>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2.75"/>
  <cols>
    <col min="1" max="1" width="10.8515625" style="155" customWidth="1"/>
    <col min="2" max="2" width="9.140625" style="155" customWidth="1"/>
    <col min="3" max="3" width="13.140625" style="155" bestFit="1" customWidth="1"/>
    <col min="4" max="16384" width="9.140625" style="155" customWidth="1"/>
  </cols>
  <sheetData>
    <row r="1" spans="1:38" ht="20.25">
      <c r="A1" s="152"/>
      <c r="B1" s="152"/>
      <c r="C1" s="152"/>
      <c r="D1" s="152"/>
      <c r="E1" s="152"/>
      <c r="F1" s="152"/>
      <c r="G1" s="152"/>
      <c r="H1" s="154" t="s">
        <v>153</v>
      </c>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row>
    <row r="3" spans="1:4" ht="15">
      <c r="A3" s="163"/>
      <c r="C3" s="156" t="s">
        <v>196</v>
      </c>
      <c r="D3" s="156" t="s">
        <v>143</v>
      </c>
    </row>
    <row r="4" spans="3:16" ht="12.75">
      <c r="C4" s="267">
        <v>1</v>
      </c>
      <c r="D4" s="268" t="s">
        <v>200</v>
      </c>
      <c r="E4" s="268"/>
      <c r="F4" s="268"/>
      <c r="G4" s="268"/>
      <c r="H4" s="268"/>
      <c r="I4" s="268"/>
      <c r="J4" s="268"/>
      <c r="K4" s="268"/>
      <c r="L4" s="268"/>
      <c r="M4" s="268"/>
      <c r="N4" s="268"/>
      <c r="O4" s="268"/>
      <c r="P4" s="268"/>
    </row>
    <row r="5" spans="1:16" ht="12.75">
      <c r="A5" s="164"/>
      <c r="C5" s="267"/>
      <c r="D5" s="268"/>
      <c r="E5" s="268"/>
      <c r="F5" s="268"/>
      <c r="G5" s="268"/>
      <c r="H5" s="268"/>
      <c r="I5" s="268"/>
      <c r="J5" s="268"/>
      <c r="K5" s="268"/>
      <c r="L5" s="268"/>
      <c r="M5" s="268"/>
      <c r="N5" s="268"/>
      <c r="O5" s="268"/>
      <c r="P5" s="268"/>
    </row>
    <row r="6" ht="12.75">
      <c r="A6" s="165"/>
    </row>
    <row r="7" ht="12.75">
      <c r="A7" s="269"/>
    </row>
    <row r="8" ht="12.75">
      <c r="A8" s="269"/>
    </row>
  </sheetData>
  <sheetProtection/>
  <mergeCells count="3">
    <mergeCell ref="C4:C5"/>
    <mergeCell ref="D4:P5"/>
    <mergeCell ref="A7:A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2010-02-05T18:04:01Z</cp:lastPrinted>
  <dcterms:created xsi:type="dcterms:W3CDTF">2006-08-24T17:49:09Z</dcterms:created>
  <dcterms:modified xsi:type="dcterms:W3CDTF">2013-11-04T15:28:33Z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